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00.xml" ContentType="application/vnd.ms-office.chartcolorstyle+xml"/>
  <Override PartName="/xl/charts/colors101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87.xml" ContentType="application/vnd.ms-office.chartcolorstyle+xml"/>
  <Override PartName="/xl/charts/colors88.xml" ContentType="application/vnd.ms-office.chartcolorstyle+xml"/>
  <Override PartName="/xl/charts/colors89.xml" ContentType="application/vnd.ms-office.chartcolorstyle+xml"/>
  <Override PartName="/xl/charts/colors9.xml" ContentType="application/vnd.ms-office.chartcolorstyle+xml"/>
  <Override PartName="/xl/charts/colors90.xml" ContentType="application/vnd.ms-office.chartcolorstyle+xml"/>
  <Override PartName="/xl/charts/colors91.xml" ContentType="application/vnd.ms-office.chartcolorstyle+xml"/>
  <Override PartName="/xl/charts/colors92.xml" ContentType="application/vnd.ms-office.chartcolorstyle+xml"/>
  <Override PartName="/xl/charts/colors93.xml" ContentType="application/vnd.ms-office.chartcolorstyle+xml"/>
  <Override PartName="/xl/charts/colors94.xml" ContentType="application/vnd.ms-office.chartcolorstyle+xml"/>
  <Override PartName="/xl/charts/colors95.xml" ContentType="application/vnd.ms-office.chartcolorstyle+xml"/>
  <Override PartName="/xl/charts/colors96.xml" ContentType="application/vnd.ms-office.chartcolorstyle+xml"/>
  <Override PartName="/xl/charts/colors97.xml" ContentType="application/vnd.ms-office.chartcolorstyle+xml"/>
  <Override PartName="/xl/charts/colors98.xml" ContentType="application/vnd.ms-office.chartcolorstyle+xml"/>
  <Override PartName="/xl/charts/colors9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00.xml" ContentType="application/vnd.ms-office.chartstyle+xml"/>
  <Override PartName="/xl/charts/style101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87.xml" ContentType="application/vnd.ms-office.chartstyle+xml"/>
  <Override PartName="/xl/charts/style88.xml" ContentType="application/vnd.ms-office.chartstyle+xml"/>
  <Override PartName="/xl/charts/style89.xml" ContentType="application/vnd.ms-office.chartstyle+xml"/>
  <Override PartName="/xl/charts/style9.xml" ContentType="application/vnd.ms-office.chartstyle+xml"/>
  <Override PartName="/xl/charts/style90.xml" ContentType="application/vnd.ms-office.chartstyle+xml"/>
  <Override PartName="/xl/charts/style91.xml" ContentType="application/vnd.ms-office.chartstyle+xml"/>
  <Override PartName="/xl/charts/style92.xml" ContentType="application/vnd.ms-office.chartstyle+xml"/>
  <Override PartName="/xl/charts/style93.xml" ContentType="application/vnd.ms-office.chartstyle+xml"/>
  <Override PartName="/xl/charts/style94.xml" ContentType="application/vnd.ms-office.chartstyle+xml"/>
  <Override PartName="/xl/charts/style95.xml" ContentType="application/vnd.ms-office.chartstyle+xml"/>
  <Override PartName="/xl/charts/style96.xml" ContentType="application/vnd.ms-office.chartstyle+xml"/>
  <Override PartName="/xl/charts/style97.xml" ContentType="application/vnd.ms-office.chartstyle+xml"/>
  <Override PartName="/xl/charts/style98.xml" ContentType="application/vnd.ms-office.chartstyle+xml"/>
  <Override PartName="/xl/charts/style9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40" windowHeight="11120" firstSheet="13" activeTab="17"/>
  </bookViews>
  <sheets>
    <sheet name="预测结果" sheetId="2" r:id="rId1"/>
    <sheet name="预测结果 (2)" sheetId="3" r:id="rId2"/>
    <sheet name="重庆4省" sheetId="10" r:id="rId3"/>
    <sheet name="重庆4省 (已处理)" sheetId="11" r:id="rId4"/>
    <sheet name="北京8省 (已处理)" sheetId="13" r:id="rId5"/>
    <sheet name="用水" sheetId="1" r:id="rId6"/>
    <sheet name="北京8省 （农业用水) (2)" sheetId="15" r:id="rId7"/>
    <sheet name="内蒙古10省 (已处理)" sheetId="12" r:id="rId8"/>
    <sheet name="内蒙古10省 (农业用水) " sheetId="16" r:id="rId9"/>
    <sheet name="黑龙江8省 (已处理)" sheetId="14" r:id="rId10"/>
    <sheet name="黑龙江8省 (农业用水) " sheetId="17" r:id="rId11"/>
    <sheet name="关联度计算" sheetId="5" r:id="rId12"/>
    <sheet name="北京8省" sheetId="9" r:id="rId13"/>
    <sheet name="内蒙古10省" sheetId="8" r:id="rId14"/>
    <sheet name="黑龙江8省" sheetId="7" r:id="rId15"/>
    <sheet name="GRA=0.5" sheetId="6" r:id="rId16"/>
    <sheet name="南丁格尔玫瑰图" sheetId="18" r:id="rId17"/>
    <sheet name="Sheet1" sheetId="19" r:id="rId18"/>
  </sheets>
  <calcPr calcId="144525"/>
</workbook>
</file>

<file path=xl/sharedStrings.xml><?xml version="1.0" encoding="utf-8"?>
<sst xmlns="http://schemas.openxmlformats.org/spreadsheetml/2006/main" count="1590" uniqueCount="126">
  <si>
    <t>温差预测（拟合7预测1个）</t>
  </si>
  <si>
    <t>北京</t>
  </si>
  <si>
    <t>阶数</t>
  </si>
  <si>
    <t>系数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</si>
  <si>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</si>
  <si>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</si>
  <si>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</si>
  <si>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</si>
  <si>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</si>
  <si>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</si>
  <si>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</si>
  <si>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</si>
  <si>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</si>
  <si>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</si>
  <si>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</si>
  <si>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</si>
  <si>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</si>
  <si>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</si>
  <si>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</si>
  <si>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</si>
  <si>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</si>
  <si>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</si>
  <si>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</si>
  <si>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</si>
  <si>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</si>
  <si>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</si>
  <si>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</si>
  <si>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</si>
  <si>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</si>
  <si>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</si>
  <si>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</si>
  <si>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</si>
  <si>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</si>
  <si>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温差预测</t>
  </si>
  <si>
    <t>低速1</t>
  </si>
  <si>
    <t>中速2</t>
  </si>
  <si>
    <t>高速3</t>
  </si>
  <si>
    <t>差值</t>
  </si>
  <si>
    <t>最小值</t>
  </si>
  <si>
    <t>低等</t>
  </si>
  <si>
    <t>中等</t>
  </si>
  <si>
    <t>高等</t>
  </si>
  <si>
    <t>农业用水</t>
  </si>
  <si>
    <t>绝对值差</t>
  </si>
  <si>
    <t>求和</t>
  </si>
  <si>
    <t>mape</t>
  </si>
  <si>
    <t>缓解情景</t>
  </si>
  <si>
    <t>自然情景</t>
  </si>
  <si>
    <t>挑战情景</t>
  </si>
  <si>
    <t>省份</t>
  </si>
  <si>
    <t>情景</t>
  </si>
  <si>
    <t>用这一列数据</t>
  </si>
  <si>
    <t>极端温差和农业用水用这个表格里面的</t>
  </si>
  <si>
    <t>陕西（已互换）</t>
  </si>
  <si>
    <t>温差预测数据用这个里面的</t>
  </si>
  <si>
    <t>MAPE 1</t>
  </si>
  <si>
    <t>MAPE 2</t>
  </si>
  <si>
    <t>a</t>
  </si>
  <si>
    <t>b</t>
  </si>
  <si>
    <t>水（已处理）</t>
  </si>
  <si>
    <t>农业用水数据用这个里面的，已经经过处理的</t>
  </si>
  <si>
    <t>用这个数据</t>
  </si>
  <si>
    <t>用这列数据</t>
  </si>
  <si>
    <t>Province</t>
  </si>
  <si>
    <t>GRA（均值化）</t>
  </si>
  <si>
    <t>温差</t>
  </si>
  <si>
    <t>标准化</t>
  </si>
  <si>
    <t>作差</t>
  </si>
  <si>
    <t>min</t>
  </si>
  <si>
    <t>max</t>
  </si>
  <si>
    <t>关联系数</t>
  </si>
  <si>
    <t>关联度</t>
  </si>
  <si>
    <t>4Province</t>
  </si>
  <si>
    <t>GRA</t>
  </si>
  <si>
    <t>8Province</t>
  </si>
  <si>
    <t>10Province</t>
  </si>
  <si>
    <t>内蒙</t>
  </si>
  <si>
    <t>GRD</t>
  </si>
  <si>
    <t>Proportion</t>
  </si>
  <si>
    <t>[0.54, 0.60)</t>
  </si>
  <si>
    <t>[0.60, 0.70)</t>
  </si>
  <si>
    <t>[0.70, 0.81]</t>
  </si>
  <si>
    <t>Table 5</t>
  </si>
  <si>
    <t>Range</t>
  </si>
  <si>
    <t>[0.54, 0.59]</t>
  </si>
  <si>
    <t>Chongqing, Shanxi, Hubei, Hunan</t>
  </si>
  <si>
    <t>[0.60, 0.65]</t>
  </si>
  <si>
    <t>Beijing, Jilin, Shandong, Shaanxi, Qinghai, Jiangsu, Henan, Guizhou</t>
  </si>
  <si>
    <t>[0.66, 0.69]</t>
  </si>
  <si>
    <t>Inner Mongolia, Liaoning, Shanghai, Jiangxi, Guangxi, Gansu, Hainan, Sichuan, Hebei, Tianjin</t>
  </si>
  <si>
    <t>Heilongjiang, Zhejiang, Yunnan, Ningxia, Anhui, Fujian, Guangdong, Xinjiang</t>
  </si>
  <si>
    <t>等宽</t>
  </si>
  <si>
    <t>角度</t>
  </si>
  <si>
    <t>起点</t>
  </si>
  <si>
    <t>终点</t>
  </si>
  <si>
    <t>序号</t>
  </si>
  <si>
    <t>Heilongjiang</t>
  </si>
  <si>
    <t>Zhejiang</t>
  </si>
  <si>
    <t>Ningxia</t>
  </si>
  <si>
    <t>Yunnan</t>
  </si>
  <si>
    <t>Anhui</t>
  </si>
  <si>
    <t>Fujian</t>
  </si>
  <si>
    <t>Guangdong</t>
  </si>
  <si>
    <t>Xinjiang</t>
  </si>
  <si>
    <t>Gansu</t>
  </si>
  <si>
    <t>Jiangxi</t>
  </si>
  <si>
    <t>Guangxi</t>
  </si>
  <si>
    <t>Shanghai</t>
  </si>
  <si>
    <t>Inner Mongolia</t>
  </si>
  <si>
    <t>Liaoning</t>
  </si>
  <si>
    <t>Sichuan</t>
  </si>
  <si>
    <t>Hainan</t>
  </si>
  <si>
    <t>Hebei</t>
  </si>
  <si>
    <t>Tianjin</t>
  </si>
  <si>
    <t>Qinghai</t>
  </si>
  <si>
    <t>Jilin</t>
  </si>
  <si>
    <t>Shandong</t>
  </si>
  <si>
    <t>Beijing</t>
  </si>
  <si>
    <t>Shaanxi</t>
  </si>
  <si>
    <t>Guizhou</t>
  </si>
  <si>
    <t>Henan</t>
  </si>
  <si>
    <t>Jiangsu</t>
  </si>
  <si>
    <t>Chongqing</t>
  </si>
  <si>
    <t>Shanxi</t>
  </si>
  <si>
    <t>Hubei</t>
  </si>
  <si>
    <t>Hunan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</si>
</sst>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Times New Roman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9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>
      <alignment vertical="center"/>
    </xf>
    <xf numFmtId="0" fontId="1" fillId="0" borderId="0" xfId="0" applyFont="1">
      <alignment vertical="center"/>
    </xf>
    <xf numFmtId="0" fontId="2" fillId="4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2" fillId="0" borderId="0" xfId="0" applyFont="1">
      <alignment vertical="center"/>
    </xf>
    <xf numFmtId="11" fontId="0" fillId="4" borderId="0" xfId="0" applyNumberFormat="1" applyFill="1">
      <alignment vertical="center"/>
    </xf>
    <xf numFmtId="0" fontId="2" fillId="4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10" fontId="0" fillId="0" borderId="1" xfId="9" applyNumberFormat="1" applyBorder="1">
      <alignment vertical="center"/>
    </xf>
    <xf numFmtId="0" fontId="4" fillId="0" borderId="1" xfId="0" applyFont="1" applyBorder="1">
      <alignment vertical="center"/>
    </xf>
    <xf numFmtId="0" fontId="0" fillId="7" borderId="0" xfId="0" applyFill="1">
      <alignment vertical="center"/>
    </xf>
    <xf numFmtId="177" fontId="0" fillId="0" borderId="0" xfId="0" applyNumberFormat="1">
      <alignment vertical="center"/>
    </xf>
    <xf numFmtId="177" fontId="1" fillId="4" borderId="0" xfId="0" applyNumberFormat="1" applyFont="1" applyFill="1">
      <alignment vertical="center"/>
    </xf>
    <xf numFmtId="0" fontId="0" fillId="8" borderId="0" xfId="0" applyFill="1">
      <alignment vertical="center"/>
    </xf>
    <xf numFmtId="177" fontId="1" fillId="0" borderId="0" xfId="0" applyNumberFormat="1" applyFont="1">
      <alignment vertical="center"/>
    </xf>
    <xf numFmtId="177" fontId="0" fillId="4" borderId="0" xfId="0" applyNumberFormat="1" applyFill="1">
      <alignment vertical="center"/>
    </xf>
    <xf numFmtId="0" fontId="1" fillId="8" borderId="0" xfId="0" applyFon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738DD2"/>
      <color rgb="00C4CCE8"/>
      <color rgb="0030C0B4"/>
      <color rgb="0029A7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重庆4省!$A$2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重庆4省!$B$2:$Q$2</c:f>
              <c:numCache>
                <c:formatCode>General</c:formatCode>
                <c:ptCount val="16"/>
                <c:pt idx="0">
                  <c:v>60</c:v>
                </c:pt>
                <c:pt idx="1">
                  <c:v>59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71.5</c:v>
                </c:pt>
                <c:pt idx="7">
                  <c:v>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重庆4省!$B$3:$Q$3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70.3307900365951</c:v>
                </c:pt>
                <c:pt idx="9">
                  <c:v>72.4000553815565</c:v>
                </c:pt>
                <c:pt idx="10">
                  <c:v>72.961325734293</c:v>
                </c:pt>
                <c:pt idx="11">
                  <c:v>72.9446330339137</c:v>
                </c:pt>
                <c:pt idx="12">
                  <c:v>72.5341738118345</c:v>
                </c:pt>
                <c:pt idx="13">
                  <c:v>71.8322309476212</c:v>
                </c:pt>
                <c:pt idx="14">
                  <c:v>70.9122948778112</c:v>
                </c:pt>
                <c:pt idx="15">
                  <c:v>69.8314098516317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重庆4省!$B$4:$Q$4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69.9211459767299</c:v>
                </c:pt>
                <c:pt idx="9">
                  <c:v>71.6110417562522</c:v>
                </c:pt>
                <c:pt idx="10">
                  <c:v>72.4155195731276</c:v>
                </c:pt>
                <c:pt idx="11">
                  <c:v>72.9547626516675</c:v>
                </c:pt>
                <c:pt idx="12">
                  <c:v>73.3270657855121</c:v>
                </c:pt>
                <c:pt idx="13">
                  <c:v>73.5749651193001</c:v>
                </c:pt>
                <c:pt idx="14">
                  <c:v>73.7237171305451</c:v>
                </c:pt>
                <c:pt idx="15">
                  <c:v>73.7906262832162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重庆4省!$B$5:$Q$5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70.2530238768341</c:v>
                </c:pt>
                <c:pt idx="9">
                  <c:v>72.4860201076787</c:v>
                </c:pt>
                <c:pt idx="10">
                  <c:v>73.6939455767017</c:v>
                </c:pt>
                <c:pt idx="11">
                  <c:v>74.606147855158</c:v>
                </c:pt>
                <c:pt idx="12">
                  <c:v>75.3286776528501</c:v>
                </c:pt>
                <c:pt idx="13">
                  <c:v>75.9034566542005</c:v>
                </c:pt>
                <c:pt idx="14">
                  <c:v>76.3540436288582</c:v>
                </c:pt>
                <c:pt idx="15">
                  <c:v>76.6963558178687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(已处理)'!$A$6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(已处理)'!$B$6:$Q$6</c:f>
              <c:numCache>
                <c:formatCode>General</c:formatCode>
                <c:ptCount val="16"/>
                <c:pt idx="0">
                  <c:v>44</c:v>
                </c:pt>
                <c:pt idx="1">
                  <c:v>50</c:v>
                </c:pt>
                <c:pt idx="2">
                  <c:v>46</c:v>
                </c:pt>
                <c:pt idx="3">
                  <c:v>51</c:v>
                </c:pt>
                <c:pt idx="4">
                  <c:v>47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(已处理)'!$B$7:$Q$7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53.3145683072891</c:v>
                </c:pt>
                <c:pt idx="9">
                  <c:v>53.1663131426029</c:v>
                </c:pt>
                <c:pt idx="10">
                  <c:v>53.5431215262366</c:v>
                </c:pt>
                <c:pt idx="11">
                  <c:v>54.2062576601652</c:v>
                </c:pt>
                <c:pt idx="12">
                  <c:v>55.0293858269725</c:v>
                </c:pt>
                <c:pt idx="13">
                  <c:v>55.941934315067</c:v>
                </c:pt>
                <c:pt idx="14">
                  <c:v>56.9042279167487</c:v>
                </c:pt>
                <c:pt idx="15">
                  <c:v>57.8941379191797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(已处理)'!$B$8:$Q$8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53.2427153963369</c:v>
                </c:pt>
                <c:pt idx="9">
                  <c:v>52.933297354832</c:v>
                </c:pt>
                <c:pt idx="10">
                  <c:v>53.11440265409</c:v>
                </c:pt>
                <c:pt idx="11">
                  <c:v>53.5487238906388</c:v>
                </c:pt>
                <c:pt idx="12">
                  <c:v>54.1121461721262</c:v>
                </c:pt>
                <c:pt idx="13">
                  <c:v>54.7363679702626</c:v>
                </c:pt>
                <c:pt idx="14">
                  <c:v>55.3837986902884</c:v>
                </c:pt>
                <c:pt idx="15">
                  <c:v>56.0341345870383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(已处理)'!$B$9:$Q$9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53.1911586453354</c:v>
                </c:pt>
                <c:pt idx="9">
                  <c:v>52.7582537479993</c:v>
                </c:pt>
                <c:pt idx="10">
                  <c:v>52.7771701758872</c:v>
                </c:pt>
                <c:pt idx="11">
                  <c:v>53.0147233609272</c:v>
                </c:pt>
                <c:pt idx="12">
                  <c:v>53.3507600775617</c:v>
                </c:pt>
                <c:pt idx="13">
                  <c:v>53.7205092676444</c:v>
                </c:pt>
                <c:pt idx="14">
                  <c:v>54.0894447413799</c:v>
                </c:pt>
                <c:pt idx="15">
                  <c:v>54.439892348691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84767913475"/>
          <c:y val="0.042561761546724"/>
          <c:w val="0.631635872014421"/>
          <c:h val="0.940923737916219"/>
        </c:manualLayout>
      </c:layout>
      <c:radarChart>
        <c:radarStyle val="fill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Heilongjiang</c:v>
                </c:pt>
              </c:strCache>
            </c:strRef>
          </c:tx>
          <c:spPr>
            <a:solidFill>
              <a:schemeClr val="accent1">
                <a:shade val="34516"/>
              </a:schemeClr>
            </a:solidFill>
            <a:ln>
              <a:noFill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val>
            <c:numRef>
              <c:f>Sheet1!$B$9:$B$368</c:f>
              <c:numCache>
                <c:formatCode>General</c:formatCode>
                <c:ptCount val="360"/>
                <c:pt idx="0">
                  <c:v>0.812669701374929</c:v>
                </c:pt>
                <c:pt idx="1">
                  <c:v>0.812669701374929</c:v>
                </c:pt>
                <c:pt idx="2">
                  <c:v>0.812669701374929</c:v>
                </c:pt>
                <c:pt idx="3">
                  <c:v>0.812669701374929</c:v>
                </c:pt>
                <c:pt idx="4">
                  <c:v>0.812669701374929</c:v>
                </c:pt>
                <c:pt idx="5">
                  <c:v>0.812669701374929</c:v>
                </c:pt>
                <c:pt idx="6">
                  <c:v>0.812669701374929</c:v>
                </c:pt>
                <c:pt idx="7">
                  <c:v>0.812669701374929</c:v>
                </c:pt>
                <c:pt idx="8">
                  <c:v>0.812669701374929</c:v>
                </c:pt>
                <c:pt idx="9">
                  <c:v>0.812669701374929</c:v>
                </c:pt>
                <c:pt idx="10">
                  <c:v>0.812669701374929</c:v>
                </c:pt>
                <c:pt idx="11">
                  <c:v>0.812669701374929</c:v>
                </c:pt>
                <c:pt idx="12">
                  <c:v>0.812669701374929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Zhejiang</c:v>
                </c:pt>
              </c:strCache>
            </c:strRef>
          </c:tx>
          <c:spPr>
            <a:solidFill>
              <a:schemeClr val="accent1">
                <a:shade val="39032"/>
              </a:schemeClr>
            </a:solidFill>
            <a:ln>
              <a:noFill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val>
            <c:numRef>
              <c:f>Sheet1!$C$9:$C$368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0.78156016900602</c:v>
                </c:pt>
                <c:pt idx="14">
                  <c:v>0.78156016900602</c:v>
                </c:pt>
                <c:pt idx="15">
                  <c:v>0.78156016900602</c:v>
                </c:pt>
                <c:pt idx="16">
                  <c:v>0.78156016900602</c:v>
                </c:pt>
                <c:pt idx="17">
                  <c:v>0.78156016900602</c:v>
                </c:pt>
                <c:pt idx="18">
                  <c:v>0.78156016900602</c:v>
                </c:pt>
                <c:pt idx="19">
                  <c:v>0.78156016900602</c:v>
                </c:pt>
                <c:pt idx="20">
                  <c:v>0.78156016900602</c:v>
                </c:pt>
                <c:pt idx="21">
                  <c:v>0.78156016900602</c:v>
                </c:pt>
                <c:pt idx="22">
                  <c:v>0.78156016900602</c:v>
                </c:pt>
                <c:pt idx="23">
                  <c:v>0.78156016900602</c:v>
                </c:pt>
                <c:pt idx="24">
                  <c:v>0.78156016900602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Ningxia</c:v>
                </c:pt>
              </c:strCache>
            </c:strRef>
          </c:tx>
          <c:spPr>
            <a:solidFill>
              <a:schemeClr val="accent1">
                <a:shade val="43548"/>
              </a:schemeClr>
            </a:solidFill>
            <a:ln>
              <a:noFill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val>
            <c:numRef>
              <c:f>Sheet1!$D$9:$D$368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0.738700969533149</c:v>
                </c:pt>
                <c:pt idx="26">
                  <c:v>0.738700969533149</c:v>
                </c:pt>
                <c:pt idx="27">
                  <c:v>0.738700969533149</c:v>
                </c:pt>
                <c:pt idx="28">
                  <c:v>0.738700969533149</c:v>
                </c:pt>
                <c:pt idx="29">
                  <c:v>0.738700969533149</c:v>
                </c:pt>
                <c:pt idx="30">
                  <c:v>0.738700969533149</c:v>
                </c:pt>
                <c:pt idx="31">
                  <c:v>0.738700969533149</c:v>
                </c:pt>
                <c:pt idx="32">
                  <c:v>0.738700969533149</c:v>
                </c:pt>
                <c:pt idx="33">
                  <c:v>0.738700969533149</c:v>
                </c:pt>
                <c:pt idx="34">
                  <c:v>0.738700969533149</c:v>
                </c:pt>
                <c:pt idx="35">
                  <c:v>0.738700969533149</c:v>
                </c:pt>
                <c:pt idx="36">
                  <c:v>0.738700969533149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Yunnan</c:v>
                </c:pt>
              </c:strCache>
            </c:strRef>
          </c:tx>
          <c:spPr>
            <a:solidFill>
              <a:schemeClr val="accent1">
                <a:shade val="48065"/>
              </a:schemeClr>
            </a:solidFill>
            <a:ln>
              <a:noFill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val>
            <c:numRef>
              <c:f>Sheet1!$E$9:$E$368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0.737727470898695</c:v>
                </c:pt>
                <c:pt idx="38">
                  <c:v>0.737727470898695</c:v>
                </c:pt>
                <c:pt idx="39">
                  <c:v>0.737727470898695</c:v>
                </c:pt>
                <c:pt idx="40">
                  <c:v>0.737727470898695</c:v>
                </c:pt>
                <c:pt idx="41">
                  <c:v>0.737727470898695</c:v>
                </c:pt>
                <c:pt idx="42">
                  <c:v>0.737727470898695</c:v>
                </c:pt>
                <c:pt idx="43">
                  <c:v>0.737727470898695</c:v>
                </c:pt>
                <c:pt idx="44">
                  <c:v>0.737727470898695</c:v>
                </c:pt>
                <c:pt idx="45">
                  <c:v>0.737727470898695</c:v>
                </c:pt>
                <c:pt idx="46">
                  <c:v>0.737727470898695</c:v>
                </c:pt>
                <c:pt idx="47">
                  <c:v>0.737727470898695</c:v>
                </c:pt>
                <c:pt idx="48">
                  <c:v>0.737727470898695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Anhui</c:v>
                </c:pt>
              </c:strCache>
            </c:strRef>
          </c:tx>
          <c:spPr>
            <a:solidFill>
              <a:schemeClr val="accent1">
                <a:shade val="52581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Sheet1!$F$9:$F$368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0.735643676425112</c:v>
                </c:pt>
                <c:pt idx="50">
                  <c:v>0.735643676425112</c:v>
                </c:pt>
                <c:pt idx="51">
                  <c:v>0.735643676425112</c:v>
                </c:pt>
                <c:pt idx="52">
                  <c:v>0.735643676425112</c:v>
                </c:pt>
                <c:pt idx="53">
                  <c:v>0.735643676425112</c:v>
                </c:pt>
                <c:pt idx="54">
                  <c:v>0.735643676425112</c:v>
                </c:pt>
                <c:pt idx="55">
                  <c:v>0.735643676425112</c:v>
                </c:pt>
                <c:pt idx="56">
                  <c:v>0.735643676425112</c:v>
                </c:pt>
                <c:pt idx="57">
                  <c:v>0.735643676425112</c:v>
                </c:pt>
                <c:pt idx="58">
                  <c:v>0.735643676425112</c:v>
                </c:pt>
                <c:pt idx="59">
                  <c:v>0.735643676425112</c:v>
                </c:pt>
                <c:pt idx="60">
                  <c:v>0.735643676425112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Fujian</c:v>
                </c:pt>
              </c:strCache>
            </c:strRef>
          </c:tx>
          <c:spPr>
            <a:solidFill>
              <a:schemeClr val="accent1">
                <a:shade val="57097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Sheet1!$G$9:$G$368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0.732907009445918</c:v>
                </c:pt>
                <c:pt idx="62">
                  <c:v>0.732907009445918</c:v>
                </c:pt>
                <c:pt idx="63">
                  <c:v>0.732907009445918</c:v>
                </c:pt>
                <c:pt idx="64">
                  <c:v>0.732907009445918</c:v>
                </c:pt>
                <c:pt idx="65">
                  <c:v>0.732907009445918</c:v>
                </c:pt>
                <c:pt idx="66">
                  <c:v>0.732907009445918</c:v>
                </c:pt>
                <c:pt idx="67">
                  <c:v>0.732907009445918</c:v>
                </c:pt>
                <c:pt idx="68">
                  <c:v>0.732907009445918</c:v>
                </c:pt>
                <c:pt idx="69">
                  <c:v>0.732907009445918</c:v>
                </c:pt>
                <c:pt idx="70">
                  <c:v>0.732907009445918</c:v>
                </c:pt>
                <c:pt idx="71">
                  <c:v>0.732907009445918</c:v>
                </c:pt>
                <c:pt idx="72">
                  <c:v>0.732907009445918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Guangdong</c:v>
                </c:pt>
              </c:strCache>
            </c:strRef>
          </c:tx>
          <c:spPr>
            <a:solidFill>
              <a:schemeClr val="accent1">
                <a:shade val="61613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Sheet1!$H$9:$H$368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0.722909532249419</c:v>
                </c:pt>
                <c:pt idx="74">
                  <c:v>0.722909532249419</c:v>
                </c:pt>
                <c:pt idx="75">
                  <c:v>0.722909532249419</c:v>
                </c:pt>
                <c:pt idx="76">
                  <c:v>0.722909532249419</c:v>
                </c:pt>
                <c:pt idx="77">
                  <c:v>0.722909532249419</c:v>
                </c:pt>
                <c:pt idx="78">
                  <c:v>0.722909532249419</c:v>
                </c:pt>
                <c:pt idx="79">
                  <c:v>0.722909532249419</c:v>
                </c:pt>
                <c:pt idx="80">
                  <c:v>0.722909532249419</c:v>
                </c:pt>
                <c:pt idx="81">
                  <c:v>0.722909532249419</c:v>
                </c:pt>
                <c:pt idx="82">
                  <c:v>0.722909532249419</c:v>
                </c:pt>
                <c:pt idx="83">
                  <c:v>0.722909532249419</c:v>
                </c:pt>
                <c:pt idx="84">
                  <c:v>0.722909532249419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Xinjiang</c:v>
                </c:pt>
              </c:strCache>
            </c:strRef>
          </c:tx>
          <c:spPr>
            <a:solidFill>
              <a:schemeClr val="accent1">
                <a:shade val="66129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Sheet1!$I$9:$I$368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0.699383908460748</c:v>
                </c:pt>
                <c:pt idx="86">
                  <c:v>0.699383908460748</c:v>
                </c:pt>
                <c:pt idx="87">
                  <c:v>0.699383908460748</c:v>
                </c:pt>
                <c:pt idx="88">
                  <c:v>0.699383908460748</c:v>
                </c:pt>
                <c:pt idx="89">
                  <c:v>0.699383908460748</c:v>
                </c:pt>
                <c:pt idx="90">
                  <c:v>0.699383908460748</c:v>
                </c:pt>
                <c:pt idx="91">
                  <c:v>0.699383908460748</c:v>
                </c:pt>
                <c:pt idx="92">
                  <c:v>0.699383908460748</c:v>
                </c:pt>
                <c:pt idx="93">
                  <c:v>0.699383908460748</c:v>
                </c:pt>
                <c:pt idx="94">
                  <c:v>0.699383908460748</c:v>
                </c:pt>
                <c:pt idx="95">
                  <c:v>0.699383908460748</c:v>
                </c:pt>
                <c:pt idx="96">
                  <c:v>0.699383908460748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Sheet1!$J$8</c:f>
              <c:strCache>
                <c:ptCount val="1"/>
                <c:pt idx="0">
                  <c:v>Gansu</c:v>
                </c:pt>
              </c:strCache>
            </c:strRef>
          </c:tx>
          <c:spPr>
            <a:solidFill>
              <a:schemeClr val="accent1">
                <a:shade val="70645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Sheet1!$J$9:$J$368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0.694471470805458</c:v>
                </c:pt>
                <c:pt idx="98">
                  <c:v>0.694471470805458</c:v>
                </c:pt>
                <c:pt idx="99">
                  <c:v>0.694471470805458</c:v>
                </c:pt>
                <c:pt idx="100">
                  <c:v>0.694471470805458</c:v>
                </c:pt>
                <c:pt idx="101">
                  <c:v>0.694471470805458</c:v>
                </c:pt>
                <c:pt idx="102">
                  <c:v>0.694471470805458</c:v>
                </c:pt>
                <c:pt idx="103">
                  <c:v>0.694471470805458</c:v>
                </c:pt>
                <c:pt idx="104">
                  <c:v>0.694471470805458</c:v>
                </c:pt>
                <c:pt idx="105">
                  <c:v>0.694471470805458</c:v>
                </c:pt>
                <c:pt idx="106">
                  <c:v>0.694471470805458</c:v>
                </c:pt>
                <c:pt idx="107">
                  <c:v>0.694471470805458</c:v>
                </c:pt>
                <c:pt idx="108">
                  <c:v>0.694471470805458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Jiangxi</c:v>
                </c:pt>
              </c:strCache>
            </c:strRef>
          </c:tx>
          <c:spPr>
            <a:solidFill>
              <a:schemeClr val="accent1">
                <a:shade val="75161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Sheet1!$K$9:$K$368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0.692743694756763</c:v>
                </c:pt>
                <c:pt idx="110">
                  <c:v>0.692743694756763</c:v>
                </c:pt>
                <c:pt idx="111">
                  <c:v>0.692743694756763</c:v>
                </c:pt>
                <c:pt idx="112">
                  <c:v>0.692743694756763</c:v>
                </c:pt>
                <c:pt idx="113">
                  <c:v>0.692743694756763</c:v>
                </c:pt>
                <c:pt idx="114">
                  <c:v>0.692743694756763</c:v>
                </c:pt>
                <c:pt idx="115">
                  <c:v>0.692743694756763</c:v>
                </c:pt>
                <c:pt idx="116">
                  <c:v>0.692743694756763</c:v>
                </c:pt>
                <c:pt idx="117">
                  <c:v>0.692743694756763</c:v>
                </c:pt>
                <c:pt idx="118">
                  <c:v>0.692743694756763</c:v>
                </c:pt>
                <c:pt idx="119">
                  <c:v>0.692743694756763</c:v>
                </c:pt>
                <c:pt idx="120">
                  <c:v>0.692743694756763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Sheet1!$L$8</c:f>
              <c:strCache>
                <c:ptCount val="1"/>
                <c:pt idx="0">
                  <c:v>Guangxi</c:v>
                </c:pt>
              </c:strCache>
            </c:strRef>
          </c:tx>
          <c:spPr>
            <a:solidFill>
              <a:schemeClr val="accent1">
                <a:shade val="79677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Sheet1!$L$9:$L$368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0.691715801038134</c:v>
                </c:pt>
                <c:pt idx="122">
                  <c:v>0.691715801038134</c:v>
                </c:pt>
                <c:pt idx="123">
                  <c:v>0.691715801038134</c:v>
                </c:pt>
                <c:pt idx="124">
                  <c:v>0.691715801038134</c:v>
                </c:pt>
                <c:pt idx="125">
                  <c:v>0.691715801038134</c:v>
                </c:pt>
                <c:pt idx="126">
                  <c:v>0.691715801038134</c:v>
                </c:pt>
                <c:pt idx="127">
                  <c:v>0.691715801038134</c:v>
                </c:pt>
                <c:pt idx="128">
                  <c:v>0.691715801038134</c:v>
                </c:pt>
                <c:pt idx="129">
                  <c:v>0.691715801038134</c:v>
                </c:pt>
                <c:pt idx="130">
                  <c:v>0.691715801038134</c:v>
                </c:pt>
                <c:pt idx="131">
                  <c:v>0.691715801038134</c:v>
                </c:pt>
                <c:pt idx="132">
                  <c:v>0.691715801038134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Sheet1!$M$8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shade val="84194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Sheet1!$M$9:$M$368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0.689365796537189</c:v>
                </c:pt>
                <c:pt idx="134">
                  <c:v>0.689365796537189</c:v>
                </c:pt>
                <c:pt idx="135">
                  <c:v>0.689365796537189</c:v>
                </c:pt>
                <c:pt idx="136">
                  <c:v>0.689365796537189</c:v>
                </c:pt>
                <c:pt idx="137">
                  <c:v>0.689365796537189</c:v>
                </c:pt>
                <c:pt idx="138">
                  <c:v>0.689365796537189</c:v>
                </c:pt>
                <c:pt idx="139">
                  <c:v>0.689365796537189</c:v>
                </c:pt>
                <c:pt idx="140">
                  <c:v>0.689365796537189</c:v>
                </c:pt>
                <c:pt idx="141">
                  <c:v>0.689365796537189</c:v>
                </c:pt>
                <c:pt idx="142">
                  <c:v>0.689365796537189</c:v>
                </c:pt>
                <c:pt idx="143">
                  <c:v>0.689365796537189</c:v>
                </c:pt>
                <c:pt idx="144">
                  <c:v>0.689365796537189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Sheet1!$N$8</c:f>
              <c:strCache>
                <c:ptCount val="1"/>
                <c:pt idx="0">
                  <c:v>Inner Mongolia</c:v>
                </c:pt>
              </c:strCache>
            </c:strRef>
          </c:tx>
          <c:spPr>
            <a:solidFill>
              <a:schemeClr val="accent1">
                <a:shade val="8871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Sheet1!$N$9:$N$368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0.688705813634189</c:v>
                </c:pt>
                <c:pt idx="146">
                  <c:v>0.688705813634189</c:v>
                </c:pt>
                <c:pt idx="147">
                  <c:v>0.688705813634189</c:v>
                </c:pt>
                <c:pt idx="148">
                  <c:v>0.688705813634189</c:v>
                </c:pt>
                <c:pt idx="149">
                  <c:v>0.688705813634189</c:v>
                </c:pt>
                <c:pt idx="150">
                  <c:v>0.688705813634189</c:v>
                </c:pt>
                <c:pt idx="151">
                  <c:v>0.688705813634189</c:v>
                </c:pt>
                <c:pt idx="152">
                  <c:v>0.688705813634189</c:v>
                </c:pt>
                <c:pt idx="153">
                  <c:v>0.688705813634189</c:v>
                </c:pt>
                <c:pt idx="154">
                  <c:v>0.688705813634189</c:v>
                </c:pt>
                <c:pt idx="155">
                  <c:v>0.688705813634189</c:v>
                </c:pt>
                <c:pt idx="156">
                  <c:v>0.688705813634189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Sheet1!$O$8</c:f>
              <c:strCache>
                <c:ptCount val="1"/>
                <c:pt idx="0">
                  <c:v>Liaoning</c:v>
                </c:pt>
              </c:strCache>
            </c:strRef>
          </c:tx>
          <c:spPr>
            <a:solidFill>
              <a:schemeClr val="accent1">
                <a:shade val="93226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Sheet1!$O$9:$O$368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0.686291050792262</c:v>
                </c:pt>
                <c:pt idx="158">
                  <c:v>0.686291050792262</c:v>
                </c:pt>
                <c:pt idx="159">
                  <c:v>0.686291050792262</c:v>
                </c:pt>
                <c:pt idx="160">
                  <c:v>0.686291050792262</c:v>
                </c:pt>
                <c:pt idx="161">
                  <c:v>0.686291050792262</c:v>
                </c:pt>
                <c:pt idx="162">
                  <c:v>0.686291050792262</c:v>
                </c:pt>
                <c:pt idx="163">
                  <c:v>0.686291050792262</c:v>
                </c:pt>
                <c:pt idx="164">
                  <c:v>0.686291050792262</c:v>
                </c:pt>
                <c:pt idx="165">
                  <c:v>0.686291050792262</c:v>
                </c:pt>
                <c:pt idx="166">
                  <c:v>0.686291050792262</c:v>
                </c:pt>
                <c:pt idx="167">
                  <c:v>0.686291050792262</c:v>
                </c:pt>
                <c:pt idx="168">
                  <c:v>0.686291050792262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Sheet1!$P$8</c:f>
              <c:strCache>
                <c:ptCount val="1"/>
                <c:pt idx="0">
                  <c:v>Sichuan</c:v>
                </c:pt>
              </c:strCache>
            </c:strRef>
          </c:tx>
          <c:spPr>
            <a:solidFill>
              <a:schemeClr val="accent1">
                <a:shade val="97742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Sheet1!$P$9:$P$368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0.671618827541049</c:v>
                </c:pt>
                <c:pt idx="170">
                  <c:v>0.671618827541049</c:v>
                </c:pt>
                <c:pt idx="171">
                  <c:v>0.671618827541049</c:v>
                </c:pt>
                <c:pt idx="172">
                  <c:v>0.671618827541049</c:v>
                </c:pt>
                <c:pt idx="173">
                  <c:v>0.671618827541049</c:v>
                </c:pt>
                <c:pt idx="174">
                  <c:v>0.671618827541049</c:v>
                </c:pt>
                <c:pt idx="175">
                  <c:v>0.671618827541049</c:v>
                </c:pt>
                <c:pt idx="176">
                  <c:v>0.671618827541049</c:v>
                </c:pt>
                <c:pt idx="177">
                  <c:v>0.671618827541049</c:v>
                </c:pt>
                <c:pt idx="178">
                  <c:v>0.671618827541049</c:v>
                </c:pt>
                <c:pt idx="179">
                  <c:v>0.671618827541049</c:v>
                </c:pt>
                <c:pt idx="180">
                  <c:v>0.671618827541049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Sheet1!$Q$8</c:f>
              <c:strCache>
                <c:ptCount val="1"/>
                <c:pt idx="0">
                  <c:v>Hainan</c:v>
                </c:pt>
              </c:strCache>
            </c:strRef>
          </c:tx>
          <c:spPr>
            <a:solidFill>
              <a:schemeClr val="accent1">
                <a:tint val="97742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Sheet1!$Q$9:$Q$368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0.666871097106576</c:v>
                </c:pt>
                <c:pt idx="182">
                  <c:v>0.666871097106576</c:v>
                </c:pt>
                <c:pt idx="183">
                  <c:v>0.666871097106576</c:v>
                </c:pt>
                <c:pt idx="184">
                  <c:v>0.666871097106576</c:v>
                </c:pt>
                <c:pt idx="185">
                  <c:v>0.666871097106576</c:v>
                </c:pt>
                <c:pt idx="186">
                  <c:v>0.666871097106576</c:v>
                </c:pt>
                <c:pt idx="187">
                  <c:v>0.666871097106576</c:v>
                </c:pt>
                <c:pt idx="188">
                  <c:v>0.666871097106576</c:v>
                </c:pt>
                <c:pt idx="189">
                  <c:v>0.666871097106576</c:v>
                </c:pt>
                <c:pt idx="190">
                  <c:v>0.666871097106576</c:v>
                </c:pt>
                <c:pt idx="191">
                  <c:v>0.666871097106576</c:v>
                </c:pt>
                <c:pt idx="192">
                  <c:v>0.666871097106576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Sheet1!$R$8</c:f>
              <c:strCache>
                <c:ptCount val="1"/>
                <c:pt idx="0">
                  <c:v>Hebei</c:v>
                </c:pt>
              </c:strCache>
            </c:strRef>
          </c:tx>
          <c:spPr>
            <a:solidFill>
              <a:schemeClr val="accent1">
                <a:tint val="93226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Sheet1!$R$9:$R$368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0.663803655660932</c:v>
                </c:pt>
                <c:pt idx="194">
                  <c:v>0.663803655660932</c:v>
                </c:pt>
                <c:pt idx="195">
                  <c:v>0.663803655660932</c:v>
                </c:pt>
                <c:pt idx="196">
                  <c:v>0.663803655660932</c:v>
                </c:pt>
                <c:pt idx="197">
                  <c:v>0.663803655660932</c:v>
                </c:pt>
                <c:pt idx="198">
                  <c:v>0.663803655660932</c:v>
                </c:pt>
                <c:pt idx="199">
                  <c:v>0.663803655660932</c:v>
                </c:pt>
                <c:pt idx="200">
                  <c:v>0.663803655660932</c:v>
                </c:pt>
                <c:pt idx="201">
                  <c:v>0.663803655660932</c:v>
                </c:pt>
                <c:pt idx="202">
                  <c:v>0.663803655660932</c:v>
                </c:pt>
                <c:pt idx="203">
                  <c:v>0.663803655660932</c:v>
                </c:pt>
                <c:pt idx="204">
                  <c:v>0.663803655660932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7"/>
          <c:order val="17"/>
          <c:tx>
            <c:strRef>
              <c:f>Sheet1!$S$8</c:f>
              <c:strCache>
                <c:ptCount val="1"/>
                <c:pt idx="0">
                  <c:v>Tianjin</c:v>
                </c:pt>
              </c:strCache>
            </c:strRef>
          </c:tx>
          <c:spPr>
            <a:solidFill>
              <a:schemeClr val="accent1">
                <a:tint val="8871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Sheet1!$S$9:$S$368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0.659312325894282</c:v>
                </c:pt>
                <c:pt idx="206">
                  <c:v>0.659312325894282</c:v>
                </c:pt>
                <c:pt idx="207">
                  <c:v>0.659312325894282</c:v>
                </c:pt>
                <c:pt idx="208">
                  <c:v>0.659312325894282</c:v>
                </c:pt>
                <c:pt idx="209">
                  <c:v>0.659312325894282</c:v>
                </c:pt>
                <c:pt idx="210">
                  <c:v>0.659312325894282</c:v>
                </c:pt>
                <c:pt idx="211">
                  <c:v>0.659312325894282</c:v>
                </c:pt>
                <c:pt idx="212">
                  <c:v>0.659312325894282</c:v>
                </c:pt>
                <c:pt idx="213">
                  <c:v>0.659312325894282</c:v>
                </c:pt>
                <c:pt idx="214">
                  <c:v>0.659312325894282</c:v>
                </c:pt>
                <c:pt idx="215">
                  <c:v>0.659312325894282</c:v>
                </c:pt>
                <c:pt idx="216">
                  <c:v>0.659312325894282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Sheet1!$T$8</c:f>
              <c:strCache>
                <c:ptCount val="1"/>
                <c:pt idx="0">
                  <c:v>Qinghai</c:v>
                </c:pt>
              </c:strCache>
            </c:strRef>
          </c:tx>
          <c:spPr>
            <a:solidFill>
              <a:schemeClr val="accent1">
                <a:tint val="84194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Sheet1!$T$9:$T$368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0.622762493032292</c:v>
                </c:pt>
                <c:pt idx="218">
                  <c:v>0.622762493032292</c:v>
                </c:pt>
                <c:pt idx="219">
                  <c:v>0.622762493032292</c:v>
                </c:pt>
                <c:pt idx="220">
                  <c:v>0.622762493032292</c:v>
                </c:pt>
                <c:pt idx="221">
                  <c:v>0.622762493032292</c:v>
                </c:pt>
                <c:pt idx="222">
                  <c:v>0.622762493032292</c:v>
                </c:pt>
                <c:pt idx="223">
                  <c:v>0.622762493032292</c:v>
                </c:pt>
                <c:pt idx="224">
                  <c:v>0.622762493032292</c:v>
                </c:pt>
                <c:pt idx="225">
                  <c:v>0.622762493032292</c:v>
                </c:pt>
                <c:pt idx="226">
                  <c:v>0.622762493032292</c:v>
                </c:pt>
                <c:pt idx="227">
                  <c:v>0.622762493032292</c:v>
                </c:pt>
                <c:pt idx="228">
                  <c:v>0.622762493032292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Sheet1!$U$8</c:f>
              <c:strCache>
                <c:ptCount val="1"/>
                <c:pt idx="0">
                  <c:v>Jilin</c:v>
                </c:pt>
              </c:strCache>
            </c:strRef>
          </c:tx>
          <c:spPr>
            <a:solidFill>
              <a:schemeClr val="accent1">
                <a:tint val="79677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Sheet1!$U$9:$U$368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0.622301076010022</c:v>
                </c:pt>
                <c:pt idx="230">
                  <c:v>0.622301076010022</c:v>
                </c:pt>
                <c:pt idx="231">
                  <c:v>0.622301076010022</c:v>
                </c:pt>
                <c:pt idx="232">
                  <c:v>0.622301076010022</c:v>
                </c:pt>
                <c:pt idx="233">
                  <c:v>0.622301076010022</c:v>
                </c:pt>
                <c:pt idx="234">
                  <c:v>0.622301076010022</c:v>
                </c:pt>
                <c:pt idx="235">
                  <c:v>0.622301076010022</c:v>
                </c:pt>
                <c:pt idx="236">
                  <c:v>0.622301076010022</c:v>
                </c:pt>
                <c:pt idx="237">
                  <c:v>0.622301076010022</c:v>
                </c:pt>
                <c:pt idx="238">
                  <c:v>0.622301076010022</c:v>
                </c:pt>
                <c:pt idx="239">
                  <c:v>0.622301076010022</c:v>
                </c:pt>
                <c:pt idx="240">
                  <c:v>0.622301076010022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Sheet1!$V$8</c:f>
              <c:strCache>
                <c:ptCount val="1"/>
                <c:pt idx="0">
                  <c:v>Shandong</c:v>
                </c:pt>
              </c:strCache>
            </c:strRef>
          </c:tx>
          <c:spPr>
            <a:solidFill>
              <a:schemeClr val="accent1">
                <a:tint val="75161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Sheet1!$V$9:$V$368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0.619510972435377</c:v>
                </c:pt>
                <c:pt idx="242">
                  <c:v>0.619510972435377</c:v>
                </c:pt>
                <c:pt idx="243">
                  <c:v>0.619510972435377</c:v>
                </c:pt>
                <c:pt idx="244">
                  <c:v>0.619510972435377</c:v>
                </c:pt>
                <c:pt idx="245">
                  <c:v>0.619510972435377</c:v>
                </c:pt>
                <c:pt idx="246">
                  <c:v>0.619510972435377</c:v>
                </c:pt>
                <c:pt idx="247">
                  <c:v>0.619510972435377</c:v>
                </c:pt>
                <c:pt idx="248">
                  <c:v>0.619510972435377</c:v>
                </c:pt>
                <c:pt idx="249">
                  <c:v>0.619510972435377</c:v>
                </c:pt>
                <c:pt idx="250">
                  <c:v>0.619510972435377</c:v>
                </c:pt>
                <c:pt idx="251">
                  <c:v>0.619510972435377</c:v>
                </c:pt>
                <c:pt idx="252">
                  <c:v>0.619510972435377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Sheet1!$W$8</c:f>
              <c:strCache>
                <c:ptCount val="1"/>
                <c:pt idx="0">
                  <c:v>Beijing</c:v>
                </c:pt>
              </c:strCache>
            </c:strRef>
          </c:tx>
          <c:spPr>
            <a:solidFill>
              <a:schemeClr val="accent1">
                <a:tint val="70645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Sheet1!$W$9:$W$368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0.618410916277723</c:v>
                </c:pt>
                <c:pt idx="254">
                  <c:v>0.618410916277723</c:v>
                </c:pt>
                <c:pt idx="255">
                  <c:v>0.618410916277723</c:v>
                </c:pt>
                <c:pt idx="256">
                  <c:v>0.618410916277723</c:v>
                </c:pt>
                <c:pt idx="257">
                  <c:v>0.618410916277723</c:v>
                </c:pt>
                <c:pt idx="258">
                  <c:v>0.618410916277723</c:v>
                </c:pt>
                <c:pt idx="259">
                  <c:v>0.618410916277723</c:v>
                </c:pt>
                <c:pt idx="260">
                  <c:v>0.618410916277723</c:v>
                </c:pt>
                <c:pt idx="261">
                  <c:v>0.618410916277723</c:v>
                </c:pt>
                <c:pt idx="262">
                  <c:v>0.618410916277723</c:v>
                </c:pt>
                <c:pt idx="263">
                  <c:v>0.618410916277723</c:v>
                </c:pt>
                <c:pt idx="264">
                  <c:v>0.618410916277723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Sheet1!$X$8</c:f>
              <c:strCache>
                <c:ptCount val="1"/>
                <c:pt idx="0">
                  <c:v>Shaanxi</c:v>
                </c:pt>
              </c:strCache>
            </c:strRef>
          </c:tx>
          <c:spPr>
            <a:solidFill>
              <a:schemeClr val="accent1">
                <a:tint val="66129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Sheet1!$X$9:$X$368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0.617753917242811</c:v>
                </c:pt>
                <c:pt idx="266">
                  <c:v>0.617753917242811</c:v>
                </c:pt>
                <c:pt idx="267">
                  <c:v>0.617753917242811</c:v>
                </c:pt>
                <c:pt idx="268">
                  <c:v>0.617753917242811</c:v>
                </c:pt>
                <c:pt idx="269">
                  <c:v>0.617753917242811</c:v>
                </c:pt>
                <c:pt idx="270">
                  <c:v>0.617753917242811</c:v>
                </c:pt>
                <c:pt idx="271">
                  <c:v>0.617753917242811</c:v>
                </c:pt>
                <c:pt idx="272">
                  <c:v>0.617753917242811</c:v>
                </c:pt>
                <c:pt idx="273">
                  <c:v>0.617753917242811</c:v>
                </c:pt>
                <c:pt idx="274">
                  <c:v>0.617753917242811</c:v>
                </c:pt>
                <c:pt idx="275">
                  <c:v>0.617753917242811</c:v>
                </c:pt>
                <c:pt idx="276">
                  <c:v>0.617753917242811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3"/>
          <c:order val="23"/>
          <c:tx>
            <c:strRef>
              <c:f>Sheet1!$Y$8</c:f>
              <c:strCache>
                <c:ptCount val="1"/>
                <c:pt idx="0">
                  <c:v>Guizhou</c:v>
                </c:pt>
              </c:strCache>
            </c:strRef>
          </c:tx>
          <c:spPr>
            <a:solidFill>
              <a:schemeClr val="accent1">
                <a:tint val="61613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Sheet1!$Y$9:$Y$368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0.60894340162507</c:v>
                </c:pt>
                <c:pt idx="278">
                  <c:v>0.60894340162507</c:v>
                </c:pt>
                <c:pt idx="279">
                  <c:v>0.60894340162507</c:v>
                </c:pt>
                <c:pt idx="280">
                  <c:v>0.60894340162507</c:v>
                </c:pt>
                <c:pt idx="281">
                  <c:v>0.60894340162507</c:v>
                </c:pt>
                <c:pt idx="282">
                  <c:v>0.60894340162507</c:v>
                </c:pt>
                <c:pt idx="283">
                  <c:v>0.60894340162507</c:v>
                </c:pt>
                <c:pt idx="284">
                  <c:v>0.60894340162507</c:v>
                </c:pt>
                <c:pt idx="285">
                  <c:v>0.60894340162507</c:v>
                </c:pt>
                <c:pt idx="286">
                  <c:v>0.60894340162507</c:v>
                </c:pt>
                <c:pt idx="287">
                  <c:v>0.60894340162507</c:v>
                </c:pt>
                <c:pt idx="288">
                  <c:v>0.60894340162507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Sheet1!$Z$8</c:f>
              <c:strCache>
                <c:ptCount val="1"/>
                <c:pt idx="0">
                  <c:v>Henan</c:v>
                </c:pt>
              </c:strCache>
            </c:strRef>
          </c:tx>
          <c:spPr>
            <a:solidFill>
              <a:schemeClr val="accent1">
                <a:tint val="57097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Sheet1!$Z$9:$Z$368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0.608448001336058</c:v>
                </c:pt>
                <c:pt idx="290">
                  <c:v>0.608448001336058</c:v>
                </c:pt>
                <c:pt idx="291">
                  <c:v>0.608448001336058</c:v>
                </c:pt>
                <c:pt idx="292">
                  <c:v>0.608448001336058</c:v>
                </c:pt>
                <c:pt idx="293">
                  <c:v>0.608448001336058</c:v>
                </c:pt>
                <c:pt idx="294">
                  <c:v>0.608448001336058</c:v>
                </c:pt>
                <c:pt idx="295">
                  <c:v>0.608448001336058</c:v>
                </c:pt>
                <c:pt idx="296">
                  <c:v>0.608448001336058</c:v>
                </c:pt>
                <c:pt idx="297">
                  <c:v>0.608448001336058</c:v>
                </c:pt>
                <c:pt idx="298">
                  <c:v>0.608448001336058</c:v>
                </c:pt>
                <c:pt idx="299">
                  <c:v>0.608448001336058</c:v>
                </c:pt>
                <c:pt idx="300">
                  <c:v>0.608448001336058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Sheet1!$AA$8</c:f>
              <c:strCache>
                <c:ptCount val="1"/>
                <c:pt idx="0">
                  <c:v>Jiangsu</c:v>
                </c:pt>
              </c:strCache>
            </c:strRef>
          </c:tx>
          <c:spPr>
            <a:solidFill>
              <a:schemeClr val="accent1">
                <a:tint val="52581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Sheet1!$AA$9:$AA$368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0.606020215194679</c:v>
                </c:pt>
                <c:pt idx="302">
                  <c:v>0.606020215194679</c:v>
                </c:pt>
                <c:pt idx="303">
                  <c:v>0.606020215194679</c:v>
                </c:pt>
                <c:pt idx="304">
                  <c:v>0.606020215194679</c:v>
                </c:pt>
                <c:pt idx="305">
                  <c:v>0.606020215194679</c:v>
                </c:pt>
                <c:pt idx="306">
                  <c:v>0.606020215194679</c:v>
                </c:pt>
                <c:pt idx="307">
                  <c:v>0.606020215194679</c:v>
                </c:pt>
                <c:pt idx="308">
                  <c:v>0.606020215194679</c:v>
                </c:pt>
                <c:pt idx="309">
                  <c:v>0.606020215194679</c:v>
                </c:pt>
                <c:pt idx="310">
                  <c:v>0.606020215194679</c:v>
                </c:pt>
                <c:pt idx="311">
                  <c:v>0.606020215194679</c:v>
                </c:pt>
                <c:pt idx="312">
                  <c:v>0.606020215194679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Sheet1!$AB$8</c:f>
              <c:strCache>
                <c:ptCount val="1"/>
                <c:pt idx="0">
                  <c:v>Chongqing</c:v>
                </c:pt>
              </c:strCache>
            </c:strRef>
          </c:tx>
          <c:spPr>
            <a:solidFill>
              <a:schemeClr val="accent1">
                <a:tint val="48065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Sheet1!$AB$9:$AB$368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0.592139457233999</c:v>
                </c:pt>
                <c:pt idx="314">
                  <c:v>0.592139457233999</c:v>
                </c:pt>
                <c:pt idx="315">
                  <c:v>0.592139457233999</c:v>
                </c:pt>
                <c:pt idx="316">
                  <c:v>0.592139457233999</c:v>
                </c:pt>
                <c:pt idx="317">
                  <c:v>0.592139457233999</c:v>
                </c:pt>
                <c:pt idx="318">
                  <c:v>0.592139457233999</c:v>
                </c:pt>
                <c:pt idx="319">
                  <c:v>0.592139457233999</c:v>
                </c:pt>
                <c:pt idx="320">
                  <c:v>0.592139457233999</c:v>
                </c:pt>
                <c:pt idx="321">
                  <c:v>0.592139457233999</c:v>
                </c:pt>
                <c:pt idx="322">
                  <c:v>0.592139457233999</c:v>
                </c:pt>
                <c:pt idx="323">
                  <c:v>0.592139457233999</c:v>
                </c:pt>
                <c:pt idx="324">
                  <c:v>0.592139457233999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7"/>
          <c:order val="27"/>
          <c:tx>
            <c:strRef>
              <c:f>Sheet1!$AC$8</c:f>
              <c:strCache>
                <c:ptCount val="1"/>
                <c:pt idx="0">
                  <c:v>Shanxi</c:v>
                </c:pt>
              </c:strCache>
            </c:strRef>
          </c:tx>
          <c:spPr>
            <a:solidFill>
              <a:schemeClr val="accent1">
                <a:tint val="43548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Sheet1!$AC$9:$AC$368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0.580903482153029</c:v>
                </c:pt>
                <c:pt idx="326">
                  <c:v>0.580903482153029</c:v>
                </c:pt>
                <c:pt idx="327">
                  <c:v>0.580903482153029</c:v>
                </c:pt>
                <c:pt idx="328">
                  <c:v>0.580903482153029</c:v>
                </c:pt>
                <c:pt idx="329">
                  <c:v>0.580903482153029</c:v>
                </c:pt>
                <c:pt idx="330">
                  <c:v>0.580903482153029</c:v>
                </c:pt>
                <c:pt idx="331">
                  <c:v>0.580903482153029</c:v>
                </c:pt>
                <c:pt idx="332">
                  <c:v>0.580903482153029</c:v>
                </c:pt>
                <c:pt idx="333">
                  <c:v>0.580903482153029</c:v>
                </c:pt>
                <c:pt idx="334">
                  <c:v>0.580903482153029</c:v>
                </c:pt>
                <c:pt idx="335">
                  <c:v>0.580903482153029</c:v>
                </c:pt>
                <c:pt idx="336">
                  <c:v>0.580903482153029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8"/>
          <c:order val="28"/>
          <c:tx>
            <c:strRef>
              <c:f>Sheet1!$AD$8</c:f>
              <c:strCache>
                <c:ptCount val="1"/>
                <c:pt idx="0">
                  <c:v>Hubei</c:v>
                </c:pt>
              </c:strCache>
            </c:strRef>
          </c:tx>
          <c:spPr>
            <a:solidFill>
              <a:schemeClr val="accent1">
                <a:tint val="39032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Sheet1!$AD$9:$AD$368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0.56205925670294</c:v>
                </c:pt>
                <c:pt idx="338">
                  <c:v>0.56205925670294</c:v>
                </c:pt>
                <c:pt idx="339">
                  <c:v>0.56205925670294</c:v>
                </c:pt>
                <c:pt idx="340">
                  <c:v>0.56205925670294</c:v>
                </c:pt>
                <c:pt idx="341">
                  <c:v>0.56205925670294</c:v>
                </c:pt>
                <c:pt idx="342">
                  <c:v>0.56205925670294</c:v>
                </c:pt>
                <c:pt idx="343">
                  <c:v>0.56205925670294</c:v>
                </c:pt>
                <c:pt idx="344">
                  <c:v>0.56205925670294</c:v>
                </c:pt>
                <c:pt idx="345">
                  <c:v>0.56205925670294</c:v>
                </c:pt>
                <c:pt idx="346">
                  <c:v>0.56205925670294</c:v>
                </c:pt>
                <c:pt idx="347">
                  <c:v>0.56205925670294</c:v>
                </c:pt>
                <c:pt idx="348">
                  <c:v>0.56205925670294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</c:ser>
        <c:ser>
          <c:idx val="29"/>
          <c:order val="29"/>
          <c:tx>
            <c:strRef>
              <c:f>Sheet1!$AE$8</c:f>
              <c:strCache>
                <c:ptCount val="1"/>
                <c:pt idx="0">
                  <c:v>Hunan</c:v>
                </c:pt>
              </c:strCache>
            </c:strRef>
          </c:tx>
          <c:spPr>
            <a:solidFill>
              <a:schemeClr val="accent1">
                <a:tint val="34516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Sheet1!$AE$9:$AE$368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0.538601160635097</c:v>
                </c:pt>
                <c:pt idx="350">
                  <c:v>0.538601160635097</c:v>
                </c:pt>
                <c:pt idx="351">
                  <c:v>0.538601160635097</c:v>
                </c:pt>
                <c:pt idx="352">
                  <c:v>0.538601160635097</c:v>
                </c:pt>
                <c:pt idx="353">
                  <c:v>0.538601160635097</c:v>
                </c:pt>
                <c:pt idx="354">
                  <c:v>0.538601160635097</c:v>
                </c:pt>
                <c:pt idx="355">
                  <c:v>0.538601160635097</c:v>
                </c:pt>
                <c:pt idx="356">
                  <c:v>0.538601160635097</c:v>
                </c:pt>
                <c:pt idx="357">
                  <c:v>0.538601160635097</c:v>
                </c:pt>
                <c:pt idx="358">
                  <c:v>0.538601160635097</c:v>
                </c:pt>
                <c:pt idx="359">
                  <c:v>0.538601160635097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04395"/>
        <c:axId val="149871170"/>
      </c:radarChart>
      <c:catAx>
        <c:axId val="9081043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149871170"/>
        <c:crosses val="autoZero"/>
        <c:auto val="1"/>
        <c:lblAlgn val="ctr"/>
        <c:lblOffset val="100"/>
        <c:noMultiLvlLbl val="0"/>
      </c:catAx>
      <c:valAx>
        <c:axId val="149871170"/>
        <c:scaling>
          <c:orientation val="minMax"/>
          <c:max val="0.9"/>
          <c:min val="0"/>
        </c:scaling>
        <c:delete val="1"/>
        <c:axPos val="l"/>
        <c:majorGridlines>
          <c:spPr>
            <a:ln w="12700" cap="rnd" cmpd="sng" algn="ctr">
              <a:solidFill>
                <a:schemeClr val="bg1">
                  <a:lumMod val="50000"/>
                </a:schemeClr>
              </a:solidFill>
              <a:prstDash val="sysDot"/>
              <a:round/>
              <a:headEnd type="none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0" spcFirstLastPara="0" vertOverflow="ellipsis" vert="horz" wrap="square" anchor="t" anchorCtr="0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08104395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>
        <c:manualLayout>
          <c:xMode val="edge"/>
          <c:yMode val="edge"/>
          <c:x val="0.835797883523723"/>
          <c:y val="0.1038266741699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solidFill>
            <a:schemeClr val="tx1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766081871345"/>
          <c:y val="0.0921141316558077"/>
          <c:w val="0.469122807017544"/>
          <c:h val="0.901145809930353"/>
        </c:manualLayout>
      </c:layout>
      <c:pieChart>
        <c:varyColors val="1"/>
        <c:ser>
          <c:idx val="0"/>
          <c:order val="0"/>
          <c:tx>
            <c:strRef>
              <c:f>Sheet1!$AH$1</c:f>
              <c:strCache>
                <c:ptCount val="1"/>
                <c:pt idx="0">
                  <c:v>Proportion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>
                <a:reflection stA="50000" endA="300" endPos="40000" dist="25400" dir="5400000" sy="-100000" algn="bl" rotWithShape="0"/>
              </a:effectLst>
              <a:sp3d>
                <a:extrusionClr>
                  <a:srgbClr val="FFFFFF"/>
                </a:extrusionClr>
                <a:contourClr>
                  <a:srgbClr val="FFFFFF"/>
                </a:contourClr>
              </a:sp3d>
            </c:spPr>
          </c:dPt>
          <c:dPt>
            <c:idx val="1"/>
            <c:bubble3D val="0"/>
            <c:spPr>
              <a:solidFill>
                <a:srgbClr val="29A79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30C0B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586116358076265"/>
                  <c:y val="0.201797684735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228733459357"/>
                      <c:h val="0.13647507491146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192876539634582"/>
                  <c:y val="-0.03596641645281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25337164568181"/>
                  <c:y val="-0.06072617391843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Sheet1!$AG$2:$AG$4</c:f>
              <c:strCache>
                <c:ptCount val="3"/>
                <c:pt idx="0">
                  <c:v>[0.54, 0.60)</c:v>
                </c:pt>
                <c:pt idx="1">
                  <c:v>[0.70, 0.81]</c:v>
                </c:pt>
                <c:pt idx="2">
                  <c:v>[0.60, 0.70)</c:v>
                </c:pt>
              </c:strCache>
            </c:strRef>
          </c:cat>
          <c:val>
            <c:numRef>
              <c:f>Sheet1!$AH$2:$AH$4</c:f>
              <c:numCache>
                <c:formatCode>0%</c:formatCode>
                <c:ptCount val="3"/>
                <c:pt idx="0">
                  <c:v>0.133333333333333</c:v>
                </c:pt>
                <c:pt idx="1">
                  <c:v>0.266666666666667</c:v>
                </c:pt>
                <c:pt idx="2">
                  <c:v>0.6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 sz="900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(已处理)'!$A$10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(已处理)'!$B$10:$Q$10</c:f>
              <c:numCache>
                <c:formatCode>General</c:formatCode>
                <c:ptCount val="16"/>
                <c:pt idx="0">
                  <c:v>40</c:v>
                </c:pt>
                <c:pt idx="1">
                  <c:v>46</c:v>
                </c:pt>
                <c:pt idx="2">
                  <c:v>42</c:v>
                </c:pt>
                <c:pt idx="3">
                  <c:v>45</c:v>
                </c:pt>
                <c:pt idx="4">
                  <c:v>45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(已处理)'!$A$11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(已处理)'!$B$11:$Q$11</c:f>
              <c:numCache>
                <c:formatCode>General</c:formatCode>
                <c:ptCount val="16"/>
                <c:pt idx="0">
                  <c:v>40</c:v>
                </c:pt>
                <c:pt idx="1">
                  <c:v>45.3469942085585</c:v>
                </c:pt>
                <c:pt idx="2">
                  <c:v>44.1184976802298</c:v>
                </c:pt>
                <c:pt idx="3">
                  <c:v>43.6491836239239</c:v>
                </c:pt>
                <c:pt idx="4">
                  <c:v>43.5831863155017</c:v>
                </c:pt>
                <c:pt idx="5">
                  <c:v>43.6472511530482</c:v>
                </c:pt>
                <c:pt idx="6">
                  <c:v>43.6316983226079</c:v>
                </c:pt>
                <c:pt idx="7">
                  <c:v>43.166777489281</c:v>
                </c:pt>
                <c:pt idx="8">
                  <c:v>43.2987527013587</c:v>
                </c:pt>
                <c:pt idx="9">
                  <c:v>44.15904173231</c:v>
                </c:pt>
                <c:pt idx="10">
                  <c:v>44.6840740265141</c:v>
                </c:pt>
                <c:pt idx="11">
                  <c:v>45.2355453586587</c:v>
                </c:pt>
                <c:pt idx="12">
                  <c:v>45.8353158069776</c:v>
                </c:pt>
                <c:pt idx="13">
                  <c:v>46.4866799587832</c:v>
                </c:pt>
                <c:pt idx="14">
                  <c:v>47.1893237685722</c:v>
                </c:pt>
                <c:pt idx="15">
                  <c:v>47.9420671330305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(已处理)'!$A$12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(已处理)'!$B$12:$Q$12</c:f>
              <c:numCache>
                <c:formatCode>General</c:formatCode>
                <c:ptCount val="16"/>
                <c:pt idx="0">
                  <c:v>40</c:v>
                </c:pt>
                <c:pt idx="1">
                  <c:v>45.3469942085585</c:v>
                </c:pt>
                <c:pt idx="2">
                  <c:v>44.1184976802298</c:v>
                </c:pt>
                <c:pt idx="3">
                  <c:v>43.6491836239239</c:v>
                </c:pt>
                <c:pt idx="4">
                  <c:v>43.5831863155017</c:v>
                </c:pt>
                <c:pt idx="5">
                  <c:v>43.6472511530482</c:v>
                </c:pt>
                <c:pt idx="6">
                  <c:v>43.6316983226079</c:v>
                </c:pt>
                <c:pt idx="7">
                  <c:v>43.166777489281</c:v>
                </c:pt>
                <c:pt idx="8">
                  <c:v>43.389301989624</c:v>
                </c:pt>
                <c:pt idx="9">
                  <c:v>44.3677676469206</c:v>
                </c:pt>
                <c:pt idx="10">
                  <c:v>44.9356893414063</c:v>
                </c:pt>
                <c:pt idx="11">
                  <c:v>45.5090199648441</c:v>
                </c:pt>
                <c:pt idx="12">
                  <c:v>46.1144216883401</c:v>
                </c:pt>
                <c:pt idx="13">
                  <c:v>46.7568510640389</c:v>
                </c:pt>
                <c:pt idx="14">
                  <c:v>47.4369486672457</c:v>
                </c:pt>
                <c:pt idx="15">
                  <c:v>48.154256018201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(已处理)'!$A$13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(已处理)'!$B$13:$Q$13</c:f>
              <c:numCache>
                <c:formatCode>General</c:formatCode>
                <c:ptCount val="16"/>
                <c:pt idx="0">
                  <c:v>40</c:v>
                </c:pt>
                <c:pt idx="1">
                  <c:v>45.3469942085585</c:v>
                </c:pt>
                <c:pt idx="2">
                  <c:v>44.1184976802298</c:v>
                </c:pt>
                <c:pt idx="3">
                  <c:v>43.6491836239239</c:v>
                </c:pt>
                <c:pt idx="4">
                  <c:v>43.5831863155017</c:v>
                </c:pt>
                <c:pt idx="5">
                  <c:v>43.6472511530482</c:v>
                </c:pt>
                <c:pt idx="6">
                  <c:v>43.6316983226079</c:v>
                </c:pt>
                <c:pt idx="7">
                  <c:v>43.166777489281</c:v>
                </c:pt>
                <c:pt idx="8">
                  <c:v>43.4353708910323</c:v>
                </c:pt>
                <c:pt idx="9">
                  <c:v>44.4928181283163</c:v>
                </c:pt>
                <c:pt idx="10">
                  <c:v>45.1295916095659</c:v>
                </c:pt>
                <c:pt idx="11">
                  <c:v>45.7786789135435</c:v>
                </c:pt>
                <c:pt idx="12">
                  <c:v>46.4676899301172</c:v>
                </c:pt>
                <c:pt idx="13">
                  <c:v>47.2016445969559</c:v>
                </c:pt>
                <c:pt idx="14">
                  <c:v>47.9810982418253</c:v>
                </c:pt>
                <c:pt idx="15">
                  <c:v>48.8054918944594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(已处理)'!$A$14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(已处理)'!$B$14:$Q$14</c:f>
              <c:numCache>
                <c:formatCode>General</c:formatCode>
                <c:ptCount val="16"/>
                <c:pt idx="0">
                  <c:v>33</c:v>
                </c:pt>
                <c:pt idx="1">
                  <c:v>41</c:v>
                </c:pt>
                <c:pt idx="2">
                  <c:v>36</c:v>
                </c:pt>
                <c:pt idx="3">
                  <c:v>38</c:v>
                </c:pt>
                <c:pt idx="4">
                  <c:v>35</c:v>
                </c:pt>
                <c:pt idx="5">
                  <c:v>37</c:v>
                </c:pt>
                <c:pt idx="6">
                  <c:v>40</c:v>
                </c:pt>
                <c:pt idx="7">
                  <c:v>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(已处理)'!$A$15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(已处理)'!$B$15:$Q$15</c:f>
              <c:numCache>
                <c:formatCode>General</c:formatCode>
                <c:ptCount val="16"/>
                <c:pt idx="0">
                  <c:v>33</c:v>
                </c:pt>
                <c:pt idx="1">
                  <c:v>37.4951689613265</c:v>
                </c:pt>
                <c:pt idx="2">
                  <c:v>38.6086375552428</c:v>
                </c:pt>
                <c:pt idx="3">
                  <c:v>38.5085975439609</c:v>
                </c:pt>
                <c:pt idx="4">
                  <c:v>37.8026248396438</c:v>
                </c:pt>
                <c:pt idx="5">
                  <c:v>37.4823109985486</c:v>
                </c:pt>
                <c:pt idx="6">
                  <c:v>37.1532804376049</c:v>
                </c:pt>
                <c:pt idx="7">
                  <c:v>35.8813172540001</c:v>
                </c:pt>
                <c:pt idx="8">
                  <c:v>35.2675237851594</c:v>
                </c:pt>
                <c:pt idx="9">
                  <c:v>35.3956610014061</c:v>
                </c:pt>
                <c:pt idx="10">
                  <c:v>35.3701974689901</c:v>
                </c:pt>
                <c:pt idx="11">
                  <c:v>35.5389731417421</c:v>
                </c:pt>
                <c:pt idx="12">
                  <c:v>35.9814097775053</c:v>
                </c:pt>
                <c:pt idx="13">
                  <c:v>36.7585977848657</c:v>
                </c:pt>
                <c:pt idx="14">
                  <c:v>37.9321387763875</c:v>
                </c:pt>
                <c:pt idx="15">
                  <c:v>39.569832797502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(已处理)'!$A$16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(已处理)'!$B$16:$Q$16</c:f>
              <c:numCache>
                <c:formatCode>General</c:formatCode>
                <c:ptCount val="16"/>
                <c:pt idx="0">
                  <c:v>33</c:v>
                </c:pt>
                <c:pt idx="1">
                  <c:v>37.4951689613265</c:v>
                </c:pt>
                <c:pt idx="2">
                  <c:v>38.6086375552428</c:v>
                </c:pt>
                <c:pt idx="3">
                  <c:v>38.5085975439609</c:v>
                </c:pt>
                <c:pt idx="4">
                  <c:v>37.8026248396438</c:v>
                </c:pt>
                <c:pt idx="5">
                  <c:v>37.4823109985486</c:v>
                </c:pt>
                <c:pt idx="6">
                  <c:v>37.1532804376049</c:v>
                </c:pt>
                <c:pt idx="7">
                  <c:v>35.8813172540001</c:v>
                </c:pt>
                <c:pt idx="8">
                  <c:v>35.1838717460629</c:v>
                </c:pt>
                <c:pt idx="9">
                  <c:v>35.1450624617458</c:v>
                </c:pt>
                <c:pt idx="10">
                  <c:v>34.918022865485</c:v>
                </c:pt>
                <c:pt idx="11">
                  <c:v>34.8011255657712</c:v>
                </c:pt>
                <c:pt idx="12">
                  <c:v>34.8451780907821</c:v>
                </c:pt>
                <c:pt idx="13">
                  <c:v>35.0800151565523</c:v>
                </c:pt>
                <c:pt idx="14">
                  <c:v>35.5305461603338</c:v>
                </c:pt>
                <c:pt idx="15">
                  <c:v>36.2207579987292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(已处理)'!$A$17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(已处理)'!$B$17:$Q$17</c:f>
              <c:numCache>
                <c:formatCode>General</c:formatCode>
                <c:ptCount val="16"/>
                <c:pt idx="0">
                  <c:v>33</c:v>
                </c:pt>
                <c:pt idx="1">
                  <c:v>37.4951689613265</c:v>
                </c:pt>
                <c:pt idx="2">
                  <c:v>38.6086375552428</c:v>
                </c:pt>
                <c:pt idx="3">
                  <c:v>38.5085975439609</c:v>
                </c:pt>
                <c:pt idx="4">
                  <c:v>37.8026248396438</c:v>
                </c:pt>
                <c:pt idx="5">
                  <c:v>37.4823109985486</c:v>
                </c:pt>
                <c:pt idx="6">
                  <c:v>37.1532804376049</c:v>
                </c:pt>
                <c:pt idx="7">
                  <c:v>35.8813172540001</c:v>
                </c:pt>
                <c:pt idx="8">
                  <c:v>35.1339298566601</c:v>
                </c:pt>
                <c:pt idx="9">
                  <c:v>34.9875653638301</c:v>
                </c:pt>
                <c:pt idx="10">
                  <c:v>34.6216064347712</c:v>
                </c:pt>
                <c:pt idx="11">
                  <c:v>34.3122344505402</c:v>
                </c:pt>
                <c:pt idx="12">
                  <c:v>34.0981325129784</c:v>
                </c:pt>
                <c:pt idx="13">
                  <c:v>33.9967337684712</c:v>
                </c:pt>
                <c:pt idx="14">
                  <c:v>34.0193181770654</c:v>
                </c:pt>
                <c:pt idx="15">
                  <c:v>34.174605158463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(已处理)'!$A$74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(已处理)'!$B$74:$Q$74</c:f>
              <c:numCache>
                <c:formatCode>0.00_ </c:formatCode>
                <c:ptCount val="16"/>
                <c:pt idx="0">
                  <c:v>45.1</c:v>
                </c:pt>
                <c:pt idx="1">
                  <c:v>46.7</c:v>
                </c:pt>
                <c:pt idx="2">
                  <c:v>45.5</c:v>
                </c:pt>
                <c:pt idx="3">
                  <c:v>43.3</c:v>
                </c:pt>
                <c:pt idx="4">
                  <c:v>43.8</c:v>
                </c:pt>
                <c:pt idx="5">
                  <c:v>41</c:v>
                </c:pt>
                <c:pt idx="6">
                  <c:v>40.8</c:v>
                </c:pt>
                <c:pt idx="7">
                  <c:v>40.5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(已处理)'!$A$75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(已处理)'!$B$75:$Q$75</c:f>
              <c:numCache>
                <c:formatCode>0.00_ </c:formatCode>
                <c:ptCount val="16"/>
                <c:pt idx="0">
                  <c:v>45.1</c:v>
                </c:pt>
                <c:pt idx="1">
                  <c:v>45.9797657010823</c:v>
                </c:pt>
                <c:pt idx="2">
                  <c:v>45.6541148989029</c:v>
                </c:pt>
                <c:pt idx="3">
                  <c:v>44.4420935067854</c:v>
                </c:pt>
                <c:pt idx="4">
                  <c:v>42.9580021024567</c:v>
                </c:pt>
                <c:pt idx="5">
                  <c:v>41.4903174555477</c:v>
                </c:pt>
                <c:pt idx="6">
                  <c:v>40.1481998729357</c:v>
                </c:pt>
                <c:pt idx="7">
                  <c:v>38.9588960678041</c:v>
                </c:pt>
                <c:pt idx="8">
                  <c:v>37.9160443847865</c:v>
                </c:pt>
                <c:pt idx="9">
                  <c:v>37.0018258863686</c:v>
                </c:pt>
                <c:pt idx="10">
                  <c:v>36.1964694598951</c:v>
                </c:pt>
                <c:pt idx="11">
                  <c:v>35.4819083608694</c:v>
                </c:pt>
                <c:pt idx="12">
                  <c:v>34.8428530916071</c:v>
                </c:pt>
                <c:pt idx="13">
                  <c:v>34.2668036525018</c:v>
                </c:pt>
                <c:pt idx="14">
                  <c:v>33.7436880035797</c:v>
                </c:pt>
                <c:pt idx="15">
                  <c:v>33.26542044099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(已处理)'!$A$76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(已处理)'!$B$76:$Q$76</c:f>
              <c:numCache>
                <c:formatCode>0.00_ </c:formatCode>
                <c:ptCount val="16"/>
                <c:pt idx="0">
                  <c:v>45.1</c:v>
                </c:pt>
                <c:pt idx="1">
                  <c:v>46.6107570236503</c:v>
                </c:pt>
                <c:pt idx="2">
                  <c:v>45.3257585330941</c:v>
                </c:pt>
                <c:pt idx="3">
                  <c:v>44.0761857945784</c:v>
                </c:pt>
                <c:pt idx="4">
                  <c:v>42.8610621657822</c:v>
                </c:pt>
                <c:pt idx="5">
                  <c:v>41.6794379291557</c:v>
                </c:pt>
                <c:pt idx="6">
                  <c:v>40.5303895496363</c:v>
                </c:pt>
                <c:pt idx="7">
                  <c:v>39.4130189528337</c:v>
                </c:pt>
                <c:pt idx="8">
                  <c:v>38.3264528231107</c:v>
                </c:pt>
                <c:pt idx="9">
                  <c:v>37.2698419210162</c:v>
                </c:pt>
                <c:pt idx="10">
                  <c:v>36.2423604195362</c:v>
                </c:pt>
                <c:pt idx="11">
                  <c:v>35.2432052586435</c:v>
                </c:pt>
                <c:pt idx="12">
                  <c:v>34.2715955176402</c:v>
                </c:pt>
                <c:pt idx="13">
                  <c:v>33.326771804806</c:v>
                </c:pt>
                <c:pt idx="14">
                  <c:v>32.4079956638695</c:v>
                </c:pt>
                <c:pt idx="15">
                  <c:v>31.5145489968506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(已处理)'!$A$77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(已处理)'!$B$77:$Q$77</c:f>
              <c:numCache>
                <c:formatCode>0.00_ </c:formatCode>
                <c:ptCount val="16"/>
                <c:pt idx="0">
                  <c:v>45.1</c:v>
                </c:pt>
                <c:pt idx="1">
                  <c:v>46.4686688407711</c:v>
                </c:pt>
                <c:pt idx="2">
                  <c:v>45.3927270924025</c:v>
                </c:pt>
                <c:pt idx="3">
                  <c:v>44.1834382323911</c:v>
                </c:pt>
                <c:pt idx="4">
                  <c:v>42.9326206938672</c:v>
                </c:pt>
                <c:pt idx="5">
                  <c:v>41.6750267768595</c:v>
                </c:pt>
                <c:pt idx="6">
                  <c:v>40.4273423702599</c:v>
                </c:pt>
                <c:pt idx="7">
                  <c:v>39.1985875343328</c:v>
                </c:pt>
                <c:pt idx="8">
                  <c:v>37.9939556529067</c:v>
                </c:pt>
                <c:pt idx="9">
                  <c:v>36.8165159288255</c:v>
                </c:pt>
                <c:pt idx="10">
                  <c:v>35.6680670816123</c:v>
                </c:pt>
                <c:pt idx="11">
                  <c:v>34.5496053474525</c:v>
                </c:pt>
                <c:pt idx="12">
                  <c:v>33.4615990690633</c:v>
                </c:pt>
                <c:pt idx="13">
                  <c:v>32.4041586541924</c:v>
                </c:pt>
                <c:pt idx="14">
                  <c:v>31.3771464032811</c:v>
                </c:pt>
                <c:pt idx="15">
                  <c:v>30.3802500308766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8"/>
        </c:scaling>
        <c:delete val="0"/>
        <c:axPos val="l"/>
        <c:numFmt formatCode="0.00_ 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(已处理)'!$A$78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(已处理)'!$B$78:$Q$78</c:f>
              <c:numCache>
                <c:formatCode>0.00_ </c:formatCode>
                <c:ptCount val="16"/>
                <c:pt idx="0">
                  <c:v>158.1</c:v>
                </c:pt>
                <c:pt idx="1">
                  <c:v>137</c:v>
                </c:pt>
                <c:pt idx="2">
                  <c:v>148.1</c:v>
                </c:pt>
                <c:pt idx="3">
                  <c:v>153.8</c:v>
                </c:pt>
                <c:pt idx="4">
                  <c:v>155.6</c:v>
                </c:pt>
                <c:pt idx="5">
                  <c:v>139.1</c:v>
                </c:pt>
                <c:pt idx="6">
                  <c:v>177.7</c:v>
                </c:pt>
                <c:pt idx="7">
                  <c:v>195.7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(已处理)'!$A$79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(已处理)'!$B$79:$Q$79</c:f>
              <c:numCache>
                <c:formatCode>0.00_ </c:formatCode>
                <c:ptCount val="16"/>
                <c:pt idx="0">
                  <c:v>158.1</c:v>
                </c:pt>
                <c:pt idx="1">
                  <c:v>137.579769369005</c:v>
                </c:pt>
                <c:pt idx="2">
                  <c:v>144.254483969533</c:v>
                </c:pt>
                <c:pt idx="3">
                  <c:v>150.137978819826</c:v>
                </c:pt>
                <c:pt idx="4">
                  <c:v>155.363817636016</c:v>
                </c:pt>
                <c:pt idx="5">
                  <c:v>160.142574652609</c:v>
                </c:pt>
                <c:pt idx="6">
                  <c:v>164.610736585702</c:v>
                </c:pt>
                <c:pt idx="7">
                  <c:v>168.856333606173</c:v>
                </c:pt>
                <c:pt idx="8">
                  <c:v>172.938543871297</c:v>
                </c:pt>
                <c:pt idx="9">
                  <c:v>176.898852676195</c:v>
                </c:pt>
                <c:pt idx="10">
                  <c:v>180.767422746305</c:v>
                </c:pt>
                <c:pt idx="11">
                  <c:v>184.566874673807</c:v>
                </c:pt>
                <c:pt idx="12">
                  <c:v>188.314626341385</c:v>
                </c:pt>
                <c:pt idx="13">
                  <c:v>192.024397309181</c:v>
                </c:pt>
                <c:pt idx="14">
                  <c:v>195.707209561899</c:v>
                </c:pt>
                <c:pt idx="15">
                  <c:v>199.372073226501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(已处理)'!$A$80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(已处理)'!$B$80:$Q$80</c:f>
              <c:numCache>
                <c:formatCode>0.00_ </c:formatCode>
                <c:ptCount val="16"/>
                <c:pt idx="0">
                  <c:v>158.1</c:v>
                </c:pt>
                <c:pt idx="1">
                  <c:v>137.000000000007</c:v>
                </c:pt>
                <c:pt idx="2">
                  <c:v>144.213723142462</c:v>
                </c:pt>
                <c:pt idx="3">
                  <c:v>150.479858225022</c:v>
                </c:pt>
                <c:pt idx="4">
                  <c:v>155.812731721052</c:v>
                </c:pt>
                <c:pt idx="5">
                  <c:v>160.463948999531</c:v>
                </c:pt>
                <c:pt idx="6">
                  <c:v>164.61203432272</c:v>
                </c:pt>
                <c:pt idx="7">
                  <c:v>168.376875559681</c:v>
                </c:pt>
                <c:pt idx="8">
                  <c:v>171.841084588578</c:v>
                </c:pt>
                <c:pt idx="9">
                  <c:v>175.063567015575</c:v>
                </c:pt>
                <c:pt idx="10">
                  <c:v>178.087674406202</c:v>
                </c:pt>
                <c:pt idx="11">
                  <c:v>180.94619786996</c:v>
                </c:pt>
                <c:pt idx="12">
                  <c:v>183.664528834145</c:v>
                </c:pt>
                <c:pt idx="13">
                  <c:v>186.262727508182</c:v>
                </c:pt>
                <c:pt idx="14">
                  <c:v>188.756918697307</c:v>
                </c:pt>
                <c:pt idx="15">
                  <c:v>191.160259899077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(已处理)'!$A$81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(已处理)'!$B$81:$Q$81</c:f>
              <c:numCache>
                <c:formatCode>0.00_ </c:formatCode>
                <c:ptCount val="16"/>
                <c:pt idx="0">
                  <c:v>158.1</c:v>
                </c:pt>
                <c:pt idx="1">
                  <c:v>136.486535744099</c:v>
                </c:pt>
                <c:pt idx="2">
                  <c:v>144.087487788957</c:v>
                </c:pt>
                <c:pt idx="3">
                  <c:v>150.748049363906</c:v>
                </c:pt>
                <c:pt idx="4">
                  <c:v>156.248568714503</c:v>
                </c:pt>
                <c:pt idx="5">
                  <c:v>160.847944094097</c:v>
                </c:pt>
                <c:pt idx="6">
                  <c:v>164.756283646713</c:v>
                </c:pt>
                <c:pt idx="7">
                  <c:v>168.122715311701</c:v>
                </c:pt>
                <c:pt idx="8">
                  <c:v>171.053622616286</c:v>
                </c:pt>
                <c:pt idx="9">
                  <c:v>173.62683294539</c:v>
                </c:pt>
                <c:pt idx="10">
                  <c:v>175.900824614383</c:v>
                </c:pt>
                <c:pt idx="11">
                  <c:v>177.920620504546</c:v>
                </c:pt>
                <c:pt idx="12">
                  <c:v>179.72163240704</c:v>
                </c:pt>
                <c:pt idx="13">
                  <c:v>181.332234568076</c:v>
                </c:pt>
                <c:pt idx="14">
                  <c:v>182.77553231774</c:v>
                </c:pt>
                <c:pt idx="15">
                  <c:v>184.070607686346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34"/>
        </c:scaling>
        <c:delete val="0"/>
        <c:axPos val="l"/>
        <c:numFmt formatCode="0.00_ 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(已处理)'!$A$82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(已处理)'!$B$82:$Q$82</c:f>
              <c:numCache>
                <c:formatCode>0.00_ </c:formatCode>
                <c:ptCount val="16"/>
                <c:pt idx="0">
                  <c:v>195.2</c:v>
                </c:pt>
                <c:pt idx="1">
                  <c:v>195.1</c:v>
                </c:pt>
                <c:pt idx="2">
                  <c:v>193.7</c:v>
                </c:pt>
                <c:pt idx="3">
                  <c:v>194.5</c:v>
                </c:pt>
                <c:pt idx="4">
                  <c:v>191.7</c:v>
                </c:pt>
                <c:pt idx="5">
                  <c:v>195.8</c:v>
                </c:pt>
                <c:pt idx="6">
                  <c:v>199.9</c:v>
                </c:pt>
                <c:pt idx="7">
                  <c:v>220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(已处理)'!$A$83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(已处理)'!$B$83:$Q$83</c:f>
              <c:numCache>
                <c:formatCode>0.00_ </c:formatCode>
                <c:ptCount val="16"/>
                <c:pt idx="0">
                  <c:v>195.2</c:v>
                </c:pt>
                <c:pt idx="1">
                  <c:v>192.081788498868</c:v>
                </c:pt>
                <c:pt idx="2">
                  <c:v>192.922408288126</c:v>
                </c:pt>
                <c:pt idx="3">
                  <c:v>194.54095338383</c:v>
                </c:pt>
                <c:pt idx="4">
                  <c:v>196.266998668308</c:v>
                </c:pt>
                <c:pt idx="5">
                  <c:v>197.888875327626</c:v>
                </c:pt>
                <c:pt idx="6">
                  <c:v>199.334611226586</c:v>
                </c:pt>
                <c:pt idx="7">
                  <c:v>200.585312794823</c:v>
                </c:pt>
                <c:pt idx="8">
                  <c:v>201.64441306344</c:v>
                </c:pt>
                <c:pt idx="9">
                  <c:v>202.524904290832</c:v>
                </c:pt>
                <c:pt idx="10">
                  <c:v>203.243506160503</c:v>
                </c:pt>
                <c:pt idx="11">
                  <c:v>203.817855065959</c:v>
                </c:pt>
                <c:pt idx="12">
                  <c:v>204.265126283199</c:v>
                </c:pt>
                <c:pt idx="13">
                  <c:v>204.601377167907</c:v>
                </c:pt>
                <c:pt idx="14">
                  <c:v>204.841267363206</c:v>
                </c:pt>
                <c:pt idx="15">
                  <c:v>204.997979947747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(已处理)'!$A$84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(已处理)'!$B$84:$Q$84</c:f>
              <c:numCache>
                <c:formatCode>0.00_ </c:formatCode>
                <c:ptCount val="16"/>
                <c:pt idx="0">
                  <c:v>195.2</c:v>
                </c:pt>
                <c:pt idx="1">
                  <c:v>193.141729923428</c:v>
                </c:pt>
                <c:pt idx="2">
                  <c:v>193.927292957073</c:v>
                </c:pt>
                <c:pt idx="3">
                  <c:v>194.716051101816</c:v>
                </c:pt>
                <c:pt idx="4">
                  <c:v>195.508017353044</c:v>
                </c:pt>
                <c:pt idx="5">
                  <c:v>196.303204759097</c:v>
                </c:pt>
                <c:pt idx="6">
                  <c:v>197.101626421296</c:v>
                </c:pt>
                <c:pt idx="7">
                  <c:v>197.903295494318</c:v>
                </c:pt>
                <c:pt idx="8">
                  <c:v>198.708225186325</c:v>
                </c:pt>
                <c:pt idx="9">
                  <c:v>199.516428759176</c:v>
                </c:pt>
                <c:pt idx="10">
                  <c:v>200.327919528681</c:v>
                </c:pt>
                <c:pt idx="11">
                  <c:v>201.142710864835</c:v>
                </c:pt>
                <c:pt idx="12">
                  <c:v>201.960816191997</c:v>
                </c:pt>
                <c:pt idx="13">
                  <c:v>202.782248989082</c:v>
                </c:pt>
                <c:pt idx="14">
                  <c:v>203.607022789918</c:v>
                </c:pt>
                <c:pt idx="15">
                  <c:v>204.435151183294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(已处理)'!$A$85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(已处理)'!$B$85:$Q$85</c:f>
              <c:numCache>
                <c:formatCode>0.00_ </c:formatCode>
                <c:ptCount val="16"/>
                <c:pt idx="0">
                  <c:v>195.2</c:v>
                </c:pt>
                <c:pt idx="1">
                  <c:v>192.559680918234</c:v>
                </c:pt>
                <c:pt idx="2">
                  <c:v>194.1506408907</c:v>
                </c:pt>
                <c:pt idx="3">
                  <c:v>195.150329030838</c:v>
                </c:pt>
                <c:pt idx="4">
                  <c:v>195.841013082821</c:v>
                </c:pt>
                <c:pt idx="5">
                  <c:v>196.342867824156</c:v>
                </c:pt>
                <c:pt idx="6">
                  <c:v>196.717455289989</c:v>
                </c:pt>
                <c:pt idx="7">
                  <c:v>197.000452772983</c:v>
                </c:pt>
                <c:pt idx="8">
                  <c:v>197.214376339821</c:v>
                </c:pt>
                <c:pt idx="9">
                  <c:v>197.374347831787</c:v>
                </c:pt>
                <c:pt idx="10">
                  <c:v>197.491015650449</c:v>
                </c:pt>
                <c:pt idx="11">
                  <c:v>197.572162832806</c:v>
                </c:pt>
                <c:pt idx="12">
                  <c:v>197.623651895176</c:v>
                </c:pt>
                <c:pt idx="13">
                  <c:v>197.65000969043</c:v>
                </c:pt>
                <c:pt idx="14">
                  <c:v>197.654805237963</c:v>
                </c:pt>
                <c:pt idx="15">
                  <c:v>197.640902674964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88"/>
        </c:scaling>
        <c:delete val="0"/>
        <c:axPos val="l"/>
        <c:numFmt formatCode="0.00_ 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(已处理)'!$A$86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(已处理)'!$B$86:$Q$86</c:f>
              <c:numCache>
                <c:formatCode>0.00_ </c:formatCode>
                <c:ptCount val="16"/>
                <c:pt idx="0">
                  <c:v>25.8</c:v>
                </c:pt>
                <c:pt idx="1">
                  <c:v>25.5</c:v>
                </c:pt>
                <c:pt idx="2">
                  <c:v>25.4</c:v>
                </c:pt>
                <c:pt idx="3">
                  <c:v>25.4</c:v>
                </c:pt>
                <c:pt idx="4">
                  <c:v>25.2</c:v>
                </c:pt>
                <c:pt idx="5">
                  <c:v>29</c:v>
                </c:pt>
                <c:pt idx="6">
                  <c:v>28.7</c:v>
                </c:pt>
                <c:pt idx="7">
                  <c:v>27.5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(已处理)'!$A$87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(已处理)'!$B$87:$Q$87</c:f>
              <c:numCache>
                <c:formatCode>0.00_ </c:formatCode>
                <c:ptCount val="16"/>
                <c:pt idx="0">
                  <c:v>25.8</c:v>
                </c:pt>
                <c:pt idx="1">
                  <c:v>25.3842593419308</c:v>
                </c:pt>
                <c:pt idx="2">
                  <c:v>25.5920647117426</c:v>
                </c:pt>
                <c:pt idx="3">
                  <c:v>26.0870509930422</c:v>
                </c:pt>
                <c:pt idx="4">
                  <c:v>26.8066404380435</c:v>
                </c:pt>
                <c:pt idx="5">
                  <c:v>27.7439376856761</c:v>
                </c:pt>
                <c:pt idx="6">
                  <c:v>28.9135883145012</c:v>
                </c:pt>
                <c:pt idx="7">
                  <c:v>30.3429058232278</c:v>
                </c:pt>
                <c:pt idx="8">
                  <c:v>32.0692945386749</c:v>
                </c:pt>
                <c:pt idx="9">
                  <c:v>34.1398697919888</c:v>
                </c:pt>
                <c:pt idx="10">
                  <c:v>36.612089876373</c:v>
                </c:pt>
                <c:pt idx="11">
                  <c:v>39.5550012074712</c:v>
                </c:pt>
                <c:pt idx="12">
                  <c:v>43.0509623760117</c:v>
                </c:pt>
                <c:pt idx="13">
                  <c:v>47.1978190860837</c:v>
                </c:pt>
                <c:pt idx="14">
                  <c:v>52.1115534700753</c:v>
                </c:pt>
                <c:pt idx="15">
                  <c:v>57.9294622173672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(已处理)'!$A$88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(已处理)'!$B$88:$Q$88</c:f>
              <c:numCache>
                <c:formatCode>0.00_ </c:formatCode>
                <c:ptCount val="16"/>
                <c:pt idx="0">
                  <c:v>25.8</c:v>
                </c:pt>
                <c:pt idx="1">
                  <c:v>25.1919416105136</c:v>
                </c:pt>
                <c:pt idx="2">
                  <c:v>25.3999999999975</c:v>
                </c:pt>
                <c:pt idx="3">
                  <c:v>25.9346796392664</c:v>
                </c:pt>
                <c:pt idx="4">
                  <c:v>26.6914958904312</c:v>
                </c:pt>
                <c:pt idx="5">
                  <c:v>27.6394199691591</c:v>
                </c:pt>
                <c:pt idx="6">
                  <c:v>28.7722972924553</c:v>
                </c:pt>
                <c:pt idx="7">
                  <c:v>30.0955888628655</c:v>
                </c:pt>
                <c:pt idx="8">
                  <c:v>31.62167846688</c:v>
                </c:pt>
                <c:pt idx="9">
                  <c:v>33.3679906864637</c:v>
                </c:pt>
                <c:pt idx="10">
                  <c:v>35.3562344017417</c:v>
                </c:pt>
                <c:pt idx="11">
                  <c:v>37.6121724704286</c:v>
                </c:pt>
                <c:pt idx="12">
                  <c:v>40.1656744305474</c:v>
                </c:pt>
                <c:pt idx="13">
                  <c:v>43.0509444790628</c:v>
                </c:pt>
                <c:pt idx="14">
                  <c:v>46.3068746898952</c:v>
                </c:pt>
                <c:pt idx="15">
                  <c:v>49.9775004911789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(已处理)'!$A$89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(已处理)'!$B$89:$Q$89</c:f>
              <c:numCache>
                <c:formatCode>0.00_ </c:formatCode>
                <c:ptCount val="16"/>
                <c:pt idx="0">
                  <c:v>25.8</c:v>
                </c:pt>
                <c:pt idx="1">
                  <c:v>25.0609096657514</c:v>
                </c:pt>
                <c:pt idx="2">
                  <c:v>25.2974931251823</c:v>
                </c:pt>
                <c:pt idx="3">
                  <c:v>25.8837676573874</c:v>
                </c:pt>
                <c:pt idx="4">
                  <c:v>26.6810719154925</c:v>
                </c:pt>
                <c:pt idx="5">
                  <c:v>27.6407962201975</c:v>
                </c:pt>
                <c:pt idx="6">
                  <c:v>28.7433556021824</c:v>
                </c:pt>
                <c:pt idx="7">
                  <c:v>29.9815306739021</c:v>
                </c:pt>
                <c:pt idx="8">
                  <c:v>31.3544429924796</c:v>
                </c:pt>
                <c:pt idx="9">
                  <c:v>32.8649723018196</c:v>
                </c:pt>
                <c:pt idx="10">
                  <c:v>34.5185201502193</c:v>
                </c:pt>
                <c:pt idx="11">
                  <c:v>36.3223754976733</c:v>
                </c:pt>
                <c:pt idx="12">
                  <c:v>38.2853783251489</c:v>
                </c:pt>
                <c:pt idx="13">
                  <c:v>40.41774350389</c:v>
                </c:pt>
                <c:pt idx="14">
                  <c:v>42.7309772913748</c:v>
                </c:pt>
                <c:pt idx="15">
                  <c:v>45.2378510802837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3"/>
        </c:scaling>
        <c:delete val="0"/>
        <c:axPos val="l"/>
        <c:numFmt formatCode="0.00_ 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(已处理)'!$A$2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(已处理)'!$B$2:$Q$2</c:f>
              <c:numCache>
                <c:formatCode>General</c:formatCode>
                <c:ptCount val="16"/>
                <c:pt idx="0">
                  <c:v>48.1</c:v>
                </c:pt>
                <c:pt idx="1">
                  <c:v>53</c:v>
                </c:pt>
                <c:pt idx="2">
                  <c:v>48.6</c:v>
                </c:pt>
                <c:pt idx="3">
                  <c:v>53.8</c:v>
                </c:pt>
                <c:pt idx="4">
                  <c:v>52.4</c:v>
                </c:pt>
                <c:pt idx="5">
                  <c:v>51</c:v>
                </c:pt>
                <c:pt idx="6">
                  <c:v>56</c:v>
                </c:pt>
                <c:pt idx="7">
                  <c:v>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(已处理)'!$B$3:$Q$3</c:f>
              <c:numCache>
                <c:formatCode>General</c:formatCode>
                <c:ptCount val="16"/>
                <c:pt idx="0">
                  <c:v>48.1</c:v>
                </c:pt>
                <c:pt idx="1">
                  <c:v>52.8493006031869</c:v>
                </c:pt>
                <c:pt idx="2">
                  <c:v>50.2033545031306</c:v>
                </c:pt>
                <c:pt idx="3">
                  <c:v>51.0597617475472</c:v>
                </c:pt>
                <c:pt idx="4">
                  <c:v>52.4096539789693</c:v>
                </c:pt>
                <c:pt idx="5">
                  <c:v>53.5317160129317</c:v>
                </c:pt>
                <c:pt idx="6">
                  <c:v>54.7408549371167</c:v>
                </c:pt>
                <c:pt idx="7">
                  <c:v>55.4995784233351</c:v>
                </c:pt>
                <c:pt idx="8">
                  <c:v>55.8145912426065</c:v>
                </c:pt>
                <c:pt idx="9">
                  <c:v>56.0214830025933</c:v>
                </c:pt>
                <c:pt idx="10">
                  <c:v>56.132995923051</c:v>
                </c:pt>
                <c:pt idx="11">
                  <c:v>56.1429476346604</c:v>
                </c:pt>
                <c:pt idx="12">
                  <c:v>56.07124097892</c:v>
                </c:pt>
                <c:pt idx="13">
                  <c:v>55.934373766498</c:v>
                </c:pt>
                <c:pt idx="14">
                  <c:v>55.7451407257285</c:v>
                </c:pt>
                <c:pt idx="15">
                  <c:v>55.5134134034679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(已处理)'!$B$4:$Q$4</c:f>
              <c:numCache>
                <c:formatCode>General</c:formatCode>
                <c:ptCount val="16"/>
                <c:pt idx="0">
                  <c:v>48.1</c:v>
                </c:pt>
                <c:pt idx="1">
                  <c:v>52.8493006031869</c:v>
                </c:pt>
                <c:pt idx="2">
                  <c:v>50.2033545031306</c:v>
                </c:pt>
                <c:pt idx="3">
                  <c:v>51.0597617475472</c:v>
                </c:pt>
                <c:pt idx="4">
                  <c:v>52.4096539789693</c:v>
                </c:pt>
                <c:pt idx="5">
                  <c:v>53.5317160129317</c:v>
                </c:pt>
                <c:pt idx="6">
                  <c:v>54.7408549371167</c:v>
                </c:pt>
                <c:pt idx="7">
                  <c:v>55.4995784233351</c:v>
                </c:pt>
                <c:pt idx="8">
                  <c:v>56.1116313541849</c:v>
                </c:pt>
                <c:pt idx="9">
                  <c:v>56.7209386725175</c:v>
                </c:pt>
                <c:pt idx="10">
                  <c:v>57.0137301290639</c:v>
                </c:pt>
                <c:pt idx="11">
                  <c:v>57.158132039143</c:v>
                </c:pt>
                <c:pt idx="12">
                  <c:v>57.1909696238766</c:v>
                </c:pt>
                <c:pt idx="13">
                  <c:v>57.1365220368077</c:v>
                </c:pt>
                <c:pt idx="14">
                  <c:v>57.0126786004725</c:v>
                </c:pt>
                <c:pt idx="15">
                  <c:v>56.8330072948424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(已处理)'!$B$5:$Q$5</c:f>
              <c:numCache>
                <c:formatCode>General</c:formatCode>
                <c:ptCount val="16"/>
                <c:pt idx="0">
                  <c:v>48.1</c:v>
                </c:pt>
                <c:pt idx="1">
                  <c:v>52.8493006031869</c:v>
                </c:pt>
                <c:pt idx="2">
                  <c:v>50.2033545031306</c:v>
                </c:pt>
                <c:pt idx="3">
                  <c:v>51.0597617475472</c:v>
                </c:pt>
                <c:pt idx="4">
                  <c:v>52.4096539789693</c:v>
                </c:pt>
                <c:pt idx="5">
                  <c:v>53.5317160129317</c:v>
                </c:pt>
                <c:pt idx="6">
                  <c:v>54.7408549371167</c:v>
                </c:pt>
                <c:pt idx="7">
                  <c:v>55.4995784233351</c:v>
                </c:pt>
                <c:pt idx="8">
                  <c:v>56.5105103582587</c:v>
                </c:pt>
                <c:pt idx="9">
                  <c:v>57.6849104808858</c:v>
                </c:pt>
                <c:pt idx="10">
                  <c:v>58.273295963243</c:v>
                </c:pt>
                <c:pt idx="11">
                  <c:v>58.6517876298548</c:v>
                </c:pt>
                <c:pt idx="12">
                  <c:v>58.8740279937296</c:v>
                </c:pt>
                <c:pt idx="13">
                  <c:v>58.9722945481667</c:v>
                </c:pt>
                <c:pt idx="14">
                  <c:v>58.9706499405474</c:v>
                </c:pt>
                <c:pt idx="15">
                  <c:v>58.8879207548349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(已处理)'!$A$6</c:f>
              <c:strCache>
                <c:ptCount val="1"/>
                <c:pt idx="0">
                  <c:v>吉林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(已处理)'!$B$6:$Q$6</c:f>
              <c:numCache>
                <c:formatCode>General</c:formatCode>
                <c:ptCount val="16"/>
                <c:pt idx="0">
                  <c:v>59</c:v>
                </c:pt>
                <c:pt idx="1">
                  <c:v>75</c:v>
                </c:pt>
                <c:pt idx="2">
                  <c:v>75.5</c:v>
                </c:pt>
                <c:pt idx="3">
                  <c:v>75.5</c:v>
                </c:pt>
                <c:pt idx="4">
                  <c:v>69.4</c:v>
                </c:pt>
                <c:pt idx="5">
                  <c:v>61</c:v>
                </c:pt>
                <c:pt idx="6">
                  <c:v>59.4</c:v>
                </c:pt>
                <c:pt idx="7">
                  <c:v>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(已处理)'!$B$7:$Q$7</c:f>
              <c:numCache>
                <c:formatCode>General</c:formatCode>
                <c:ptCount val="16"/>
                <c:pt idx="0">
                  <c:v>59</c:v>
                </c:pt>
                <c:pt idx="1">
                  <c:v>73.396063977826</c:v>
                </c:pt>
                <c:pt idx="2">
                  <c:v>75.7012608863973</c:v>
                </c:pt>
                <c:pt idx="3">
                  <c:v>72.4545208069317</c:v>
                </c:pt>
                <c:pt idx="4">
                  <c:v>67.1509173869797</c:v>
                </c:pt>
                <c:pt idx="5">
                  <c:v>62.562607848657</c:v>
                </c:pt>
                <c:pt idx="6">
                  <c:v>58.4908738486184</c:v>
                </c:pt>
                <c:pt idx="7">
                  <c:v>54.1812999371181</c:v>
                </c:pt>
                <c:pt idx="8">
                  <c:v>51.0469348875196</c:v>
                </c:pt>
                <c:pt idx="9">
                  <c:v>48.9313146747093</c:v>
                </c:pt>
                <c:pt idx="10">
                  <c:v>46.8177677155669</c:v>
                </c:pt>
                <c:pt idx="11">
                  <c:v>44.908458091918</c:v>
                </c:pt>
                <c:pt idx="12">
                  <c:v>43.2144204707334</c:v>
                </c:pt>
                <c:pt idx="13">
                  <c:v>41.7146999026539</c:v>
                </c:pt>
                <c:pt idx="14">
                  <c:v>40.3824596788786</c:v>
                </c:pt>
                <c:pt idx="15">
                  <c:v>39.1922451759169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(已处理)'!$B$8:$Q$8</c:f>
              <c:numCache>
                <c:formatCode>General</c:formatCode>
                <c:ptCount val="16"/>
                <c:pt idx="0">
                  <c:v>59</c:v>
                </c:pt>
                <c:pt idx="1">
                  <c:v>73.396063977826</c:v>
                </c:pt>
                <c:pt idx="2">
                  <c:v>75.7012608863973</c:v>
                </c:pt>
                <c:pt idx="3">
                  <c:v>72.4545208069317</c:v>
                </c:pt>
                <c:pt idx="4">
                  <c:v>67.1509173869797</c:v>
                </c:pt>
                <c:pt idx="5">
                  <c:v>62.562607848657</c:v>
                </c:pt>
                <c:pt idx="6">
                  <c:v>58.4908738486184</c:v>
                </c:pt>
                <c:pt idx="7">
                  <c:v>54.1812999371181</c:v>
                </c:pt>
                <c:pt idx="8">
                  <c:v>50.7717493657745</c:v>
                </c:pt>
                <c:pt idx="9">
                  <c:v>48.2681212725634</c:v>
                </c:pt>
                <c:pt idx="10">
                  <c:v>45.9834435093539</c:v>
                </c:pt>
                <c:pt idx="11">
                  <c:v>43.9832348575544</c:v>
                </c:pt>
                <c:pt idx="12">
                  <c:v>42.2375011013187</c:v>
                </c:pt>
                <c:pt idx="13">
                  <c:v>40.7070611929911</c:v>
                </c:pt>
                <c:pt idx="14">
                  <c:v>39.3559425360024</c:v>
                </c:pt>
                <c:pt idx="15">
                  <c:v>38.1538290195563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(已处理)'!$B$9:$Q$9</c:f>
              <c:numCache>
                <c:formatCode>General</c:formatCode>
                <c:ptCount val="16"/>
                <c:pt idx="0">
                  <c:v>59</c:v>
                </c:pt>
                <c:pt idx="1">
                  <c:v>73.396063977826</c:v>
                </c:pt>
                <c:pt idx="2">
                  <c:v>75.7012608863973</c:v>
                </c:pt>
                <c:pt idx="3">
                  <c:v>72.4545208069317</c:v>
                </c:pt>
                <c:pt idx="4">
                  <c:v>67.1509173869797</c:v>
                </c:pt>
                <c:pt idx="5">
                  <c:v>62.562607848657</c:v>
                </c:pt>
                <c:pt idx="6">
                  <c:v>58.4908738486184</c:v>
                </c:pt>
                <c:pt idx="7">
                  <c:v>54.1812999371181</c:v>
                </c:pt>
                <c:pt idx="8">
                  <c:v>50.5060275143694</c:v>
                </c:pt>
                <c:pt idx="9">
                  <c:v>47.6079508312071</c:v>
                </c:pt>
                <c:pt idx="10">
                  <c:v>45.1157783040655</c:v>
                </c:pt>
                <c:pt idx="11">
                  <c:v>42.9849637033885</c:v>
                </c:pt>
                <c:pt idx="12">
                  <c:v>41.1519828592143</c:v>
                </c:pt>
                <c:pt idx="13">
                  <c:v>39.5613781131512</c:v>
                </c:pt>
                <c:pt idx="14">
                  <c:v>38.1679231623234</c:v>
                </c:pt>
                <c:pt idx="15">
                  <c:v>36.9356166240799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(已处理)'!$A$10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(已处理)'!$B$10:$Q$10</c:f>
              <c:numCache>
                <c:formatCode>General</c:formatCode>
                <c:ptCount val="16"/>
                <c:pt idx="0">
                  <c:v>45</c:v>
                </c:pt>
                <c:pt idx="1">
                  <c:v>55.4</c:v>
                </c:pt>
                <c:pt idx="2">
                  <c:v>47.9</c:v>
                </c:pt>
                <c:pt idx="3">
                  <c:v>48</c:v>
                </c:pt>
                <c:pt idx="4">
                  <c:v>45.6</c:v>
                </c:pt>
                <c:pt idx="5">
                  <c:v>51.2</c:v>
                </c:pt>
                <c:pt idx="6">
                  <c:v>45.3</c:v>
                </c:pt>
                <c:pt idx="7">
                  <c:v>49.2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(已处理)'!$B$11:$Q$11</c:f>
              <c:numCache>
                <c:formatCode>General</c:formatCode>
                <c:ptCount val="16"/>
                <c:pt idx="0">
                  <c:v>45</c:v>
                </c:pt>
                <c:pt idx="1">
                  <c:v>53.043737117692</c:v>
                </c:pt>
                <c:pt idx="2">
                  <c:v>50.4835597760479</c:v>
                </c:pt>
                <c:pt idx="3">
                  <c:v>48.8756143906712</c:v>
                </c:pt>
                <c:pt idx="4">
                  <c:v>47.3213900132494</c:v>
                </c:pt>
                <c:pt idx="5">
                  <c:v>46.4986624616596</c:v>
                </c:pt>
                <c:pt idx="6">
                  <c:v>47.123806745837</c:v>
                </c:pt>
                <c:pt idx="7">
                  <c:v>46.8795885959528</c:v>
                </c:pt>
                <c:pt idx="8">
                  <c:v>47.0780598934701</c:v>
                </c:pt>
                <c:pt idx="9">
                  <c:v>48.5552972402729</c:v>
                </c:pt>
                <c:pt idx="10">
                  <c:v>49.8496088506512</c:v>
                </c:pt>
                <c:pt idx="11">
                  <c:v>51.2574307763509</c:v>
                </c:pt>
                <c:pt idx="12">
                  <c:v>52.7970198915397</c:v>
                </c:pt>
                <c:pt idx="13">
                  <c:v>54.4642783175267</c:v>
                </c:pt>
                <c:pt idx="14">
                  <c:v>56.2522958825309</c:v>
                </c:pt>
                <c:pt idx="15">
                  <c:v>58.154958216034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(已处理)'!$B$12:$Q$12</c:f>
              <c:numCache>
                <c:formatCode>General</c:formatCode>
                <c:ptCount val="16"/>
                <c:pt idx="0">
                  <c:v>45</c:v>
                </c:pt>
                <c:pt idx="1">
                  <c:v>53.043737117692</c:v>
                </c:pt>
                <c:pt idx="2">
                  <c:v>50.4835597760479</c:v>
                </c:pt>
                <c:pt idx="3">
                  <c:v>48.8756143906712</c:v>
                </c:pt>
                <c:pt idx="4">
                  <c:v>47.3213900132494</c:v>
                </c:pt>
                <c:pt idx="5">
                  <c:v>46.4986624616596</c:v>
                </c:pt>
                <c:pt idx="6">
                  <c:v>47.123806745837</c:v>
                </c:pt>
                <c:pt idx="7">
                  <c:v>46.8795885959528</c:v>
                </c:pt>
                <c:pt idx="8">
                  <c:v>47.1249413019059</c:v>
                </c:pt>
                <c:pt idx="9">
                  <c:v>48.6924951195408</c:v>
                </c:pt>
                <c:pt idx="10">
                  <c:v>50.0794956605095</c:v>
                </c:pt>
                <c:pt idx="11">
                  <c:v>51.5920218401354</c:v>
                </c:pt>
                <c:pt idx="12">
                  <c:v>53.2482885379208</c:v>
                </c:pt>
                <c:pt idx="13">
                  <c:v>55.0432060083533</c:v>
                </c:pt>
                <c:pt idx="14">
                  <c:v>56.9687171226385</c:v>
                </c:pt>
                <c:pt idx="15">
                  <c:v>59.0176068996473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(已处理)'!$B$13:$Q$13</c:f>
              <c:numCache>
                <c:formatCode>General</c:formatCode>
                <c:ptCount val="16"/>
                <c:pt idx="0">
                  <c:v>45</c:v>
                </c:pt>
                <c:pt idx="1">
                  <c:v>53.043737117692</c:v>
                </c:pt>
                <c:pt idx="2">
                  <c:v>50.4835597760479</c:v>
                </c:pt>
                <c:pt idx="3">
                  <c:v>48.8756143906712</c:v>
                </c:pt>
                <c:pt idx="4">
                  <c:v>47.3213900132494</c:v>
                </c:pt>
                <c:pt idx="5">
                  <c:v>46.4986624616596</c:v>
                </c:pt>
                <c:pt idx="6">
                  <c:v>47.123806745837</c:v>
                </c:pt>
                <c:pt idx="7">
                  <c:v>46.8795885959528</c:v>
                </c:pt>
                <c:pt idx="8">
                  <c:v>47.1522225638208</c:v>
                </c:pt>
                <c:pt idx="9">
                  <c:v>48.779684699915</c:v>
                </c:pt>
                <c:pt idx="10">
                  <c:v>50.2415995740198</c:v>
                </c:pt>
                <c:pt idx="11">
                  <c:v>51.848773826097</c:v>
                </c:pt>
                <c:pt idx="12">
                  <c:v>53.6196767515477</c:v>
                </c:pt>
                <c:pt idx="13">
                  <c:v>55.5486414449208</c:v>
                </c:pt>
                <c:pt idx="14">
                  <c:v>57.6266337929185</c:v>
                </c:pt>
                <c:pt idx="15">
                  <c:v>59.8452539497637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重庆4省!$A$6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重庆4省!$B$6:$Q$6</c:f>
              <c:numCache>
                <c:formatCode>General</c:formatCode>
                <c:ptCount val="16"/>
                <c:pt idx="0">
                  <c:v>44</c:v>
                </c:pt>
                <c:pt idx="1">
                  <c:v>50</c:v>
                </c:pt>
                <c:pt idx="2">
                  <c:v>46</c:v>
                </c:pt>
                <c:pt idx="3">
                  <c:v>51</c:v>
                </c:pt>
                <c:pt idx="4">
                  <c:v>47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重庆4省!$B$7:$Q$7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53.1911586453354</c:v>
                </c:pt>
                <c:pt idx="9">
                  <c:v>52.7582537479993</c:v>
                </c:pt>
                <c:pt idx="10">
                  <c:v>52.7771701758872</c:v>
                </c:pt>
                <c:pt idx="11">
                  <c:v>53.0147233609272</c:v>
                </c:pt>
                <c:pt idx="12">
                  <c:v>53.3507600775617</c:v>
                </c:pt>
                <c:pt idx="13">
                  <c:v>53.7205092676444</c:v>
                </c:pt>
                <c:pt idx="14">
                  <c:v>54.0894447413799</c:v>
                </c:pt>
                <c:pt idx="15">
                  <c:v>54.439892348691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重庆4省!$B$8:$Q$8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53.2427153963369</c:v>
                </c:pt>
                <c:pt idx="9">
                  <c:v>52.933297354832</c:v>
                </c:pt>
                <c:pt idx="10">
                  <c:v>53.11440265409</c:v>
                </c:pt>
                <c:pt idx="11">
                  <c:v>53.5487238906388</c:v>
                </c:pt>
                <c:pt idx="12">
                  <c:v>54.1121461721262</c:v>
                </c:pt>
                <c:pt idx="13">
                  <c:v>54.7363679702626</c:v>
                </c:pt>
                <c:pt idx="14">
                  <c:v>55.3837986902884</c:v>
                </c:pt>
                <c:pt idx="15">
                  <c:v>56.0341345870383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重庆4省!$B$9:$Q$9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53.3145683072891</c:v>
                </c:pt>
                <c:pt idx="9">
                  <c:v>53.1663131426029</c:v>
                </c:pt>
                <c:pt idx="10">
                  <c:v>53.5431215262366</c:v>
                </c:pt>
                <c:pt idx="11">
                  <c:v>54.2062576601652</c:v>
                </c:pt>
                <c:pt idx="12">
                  <c:v>55.0293858269725</c:v>
                </c:pt>
                <c:pt idx="13">
                  <c:v>55.941934315067</c:v>
                </c:pt>
                <c:pt idx="14">
                  <c:v>56.9042279167487</c:v>
                </c:pt>
                <c:pt idx="15">
                  <c:v>57.8941379191797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(已处理)'!$A$14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(已处理)'!$B$14:$Q$14</c:f>
              <c:numCache>
                <c:formatCode>General</c:formatCode>
                <c:ptCount val="16"/>
                <c:pt idx="0">
                  <c:v>48</c:v>
                </c:pt>
                <c:pt idx="1">
                  <c:v>59</c:v>
                </c:pt>
                <c:pt idx="2">
                  <c:v>47</c:v>
                </c:pt>
                <c:pt idx="3">
                  <c:v>53</c:v>
                </c:pt>
                <c:pt idx="4">
                  <c:v>49</c:v>
                </c:pt>
                <c:pt idx="5">
                  <c:v>55</c:v>
                </c:pt>
                <c:pt idx="6">
                  <c:v>59</c:v>
                </c:pt>
                <c:pt idx="7">
                  <c:v>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(已处理)'!$B$15:$Q$15</c:f>
              <c:numCache>
                <c:formatCode>General</c:formatCode>
                <c:ptCount val="16"/>
                <c:pt idx="0">
                  <c:v>48</c:v>
                </c:pt>
                <c:pt idx="1">
                  <c:v>49.4882469794547</c:v>
                </c:pt>
                <c:pt idx="2">
                  <c:v>51.8037434047953</c:v>
                </c:pt>
                <c:pt idx="3">
                  <c:v>53.9395119924205</c:v>
                </c:pt>
                <c:pt idx="4">
                  <c:v>55.7191460591838</c:v>
                </c:pt>
                <c:pt idx="5">
                  <c:v>57.1263927478899</c:v>
                </c:pt>
                <c:pt idx="6">
                  <c:v>58.2411112843025</c:v>
                </c:pt>
                <c:pt idx="7">
                  <c:v>59.0930726389809</c:v>
                </c:pt>
                <c:pt idx="8">
                  <c:v>59.6825649942102</c:v>
                </c:pt>
                <c:pt idx="9">
                  <c:v>60.0526218329835</c:v>
                </c:pt>
                <c:pt idx="10">
                  <c:v>60.2304940329755</c:v>
                </c:pt>
                <c:pt idx="11">
                  <c:v>60.2414180909287</c:v>
                </c:pt>
                <c:pt idx="12">
                  <c:v>60.1080525254245</c:v>
                </c:pt>
                <c:pt idx="13">
                  <c:v>59.8506370977935</c:v>
                </c:pt>
                <c:pt idx="14">
                  <c:v>59.487209721915</c:v>
                </c:pt>
                <c:pt idx="15">
                  <c:v>59.0338243419742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(已处理)'!$B$16:$Q$16</c:f>
              <c:numCache>
                <c:formatCode>General</c:formatCode>
                <c:ptCount val="16"/>
                <c:pt idx="0">
                  <c:v>48</c:v>
                </c:pt>
                <c:pt idx="1">
                  <c:v>49.4882469794547</c:v>
                </c:pt>
                <c:pt idx="2">
                  <c:v>51.8037434047953</c:v>
                </c:pt>
                <c:pt idx="3">
                  <c:v>53.9395119924205</c:v>
                </c:pt>
                <c:pt idx="4">
                  <c:v>55.7191460591838</c:v>
                </c:pt>
                <c:pt idx="5">
                  <c:v>57.1263927478899</c:v>
                </c:pt>
                <c:pt idx="6">
                  <c:v>58.2411112843025</c:v>
                </c:pt>
                <c:pt idx="7">
                  <c:v>59.0930726389809</c:v>
                </c:pt>
                <c:pt idx="8">
                  <c:v>59.6884320875948</c:v>
                </c:pt>
                <c:pt idx="9">
                  <c:v>60.0753804153134</c:v>
                </c:pt>
                <c:pt idx="10">
                  <c:v>60.2806197998805</c:v>
                </c:pt>
                <c:pt idx="11">
                  <c:v>60.3297474578635</c:v>
                </c:pt>
                <c:pt idx="12">
                  <c:v>60.2457655487694</c:v>
                </c:pt>
                <c:pt idx="13">
                  <c:v>60.0491304171322</c:v>
                </c:pt>
                <c:pt idx="14">
                  <c:v>59.7579555990022</c:v>
                </c:pt>
                <c:pt idx="15">
                  <c:v>59.3882385804789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(已处理)'!$B$17:$Q$17</c:f>
              <c:numCache>
                <c:formatCode>General</c:formatCode>
                <c:ptCount val="16"/>
                <c:pt idx="0">
                  <c:v>48</c:v>
                </c:pt>
                <c:pt idx="1">
                  <c:v>49.4882469794547</c:v>
                </c:pt>
                <c:pt idx="2">
                  <c:v>51.8037434047953</c:v>
                </c:pt>
                <c:pt idx="3">
                  <c:v>53.9395119924205</c:v>
                </c:pt>
                <c:pt idx="4">
                  <c:v>55.7191460591838</c:v>
                </c:pt>
                <c:pt idx="5">
                  <c:v>57.1263927478899</c:v>
                </c:pt>
                <c:pt idx="6">
                  <c:v>58.2411112843025</c:v>
                </c:pt>
                <c:pt idx="7">
                  <c:v>59.0930726389809</c:v>
                </c:pt>
                <c:pt idx="8">
                  <c:v>59.694368398686</c:v>
                </c:pt>
                <c:pt idx="9">
                  <c:v>60.0983439805419</c:v>
                </c:pt>
                <c:pt idx="10">
                  <c:v>60.3310058088538</c:v>
                </c:pt>
                <c:pt idx="11">
                  <c:v>60.4181467843196</c:v>
                </c:pt>
                <c:pt idx="12">
                  <c:v>60.3829206303001</c:v>
                </c:pt>
                <c:pt idx="13">
                  <c:v>60.245787149318</c:v>
                </c:pt>
                <c:pt idx="14">
                  <c:v>60.0247085375954</c:v>
                </c:pt>
                <c:pt idx="15">
                  <c:v>59.7353918491447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(已处理)'!$A$30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(已处理)'!$B$30:$Q$30</c:f>
              <c:numCache>
                <c:formatCode>General</c:formatCode>
                <c:ptCount val="16"/>
                <c:pt idx="0">
                  <c:v>61</c:v>
                </c:pt>
                <c:pt idx="1">
                  <c:v>60</c:v>
                </c:pt>
                <c:pt idx="2">
                  <c:v>56</c:v>
                </c:pt>
                <c:pt idx="3">
                  <c:v>59</c:v>
                </c:pt>
                <c:pt idx="4">
                  <c:v>60</c:v>
                </c:pt>
                <c:pt idx="5">
                  <c:v>56</c:v>
                </c:pt>
                <c:pt idx="6">
                  <c:v>58</c:v>
                </c:pt>
                <c:pt idx="7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(已处理)'!$A$31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(已处理)'!$B$31:$Q$31</c:f>
              <c:numCache>
                <c:formatCode>General</c:formatCode>
                <c:ptCount val="16"/>
                <c:pt idx="0">
                  <c:v>61</c:v>
                </c:pt>
                <c:pt idx="1">
                  <c:v>59.4821447345666</c:v>
                </c:pt>
                <c:pt idx="2">
                  <c:v>58.1081886384547</c:v>
                </c:pt>
                <c:pt idx="3">
                  <c:v>57.806897723425</c:v>
                </c:pt>
                <c:pt idx="4">
                  <c:v>57.8545939494102</c:v>
                </c:pt>
                <c:pt idx="5">
                  <c:v>57.9724895446948</c:v>
                </c:pt>
                <c:pt idx="6">
                  <c:v>57.7639335873759</c:v>
                </c:pt>
                <c:pt idx="7">
                  <c:v>56.9572649827986</c:v>
                </c:pt>
                <c:pt idx="8">
                  <c:v>56.2570584125473</c:v>
                </c:pt>
                <c:pt idx="9">
                  <c:v>55.7539567859598</c:v>
                </c:pt>
                <c:pt idx="10">
                  <c:v>55.1364130380302</c:v>
                </c:pt>
                <c:pt idx="11">
                  <c:v>54.4958662070017</c:v>
                </c:pt>
                <c:pt idx="12">
                  <c:v>53.8391800729813</c:v>
                </c:pt>
                <c:pt idx="13">
                  <c:v>53.1711984469928</c:v>
                </c:pt>
                <c:pt idx="14">
                  <c:v>52.4955951579342</c:v>
                </c:pt>
                <c:pt idx="15">
                  <c:v>51.8152266267196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(已处理)'!$A$32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(已处理)'!$B$32:$Q$32</c:f>
              <c:numCache>
                <c:formatCode>General</c:formatCode>
                <c:ptCount val="16"/>
                <c:pt idx="0">
                  <c:v>61</c:v>
                </c:pt>
                <c:pt idx="1">
                  <c:v>59.4821447345666</c:v>
                </c:pt>
                <c:pt idx="2">
                  <c:v>58.1081886384547</c:v>
                </c:pt>
                <c:pt idx="3">
                  <c:v>57.806897723425</c:v>
                </c:pt>
                <c:pt idx="4">
                  <c:v>57.8545939494102</c:v>
                </c:pt>
                <c:pt idx="5">
                  <c:v>57.9724895446948</c:v>
                </c:pt>
                <c:pt idx="6">
                  <c:v>57.7639335873759</c:v>
                </c:pt>
                <c:pt idx="7">
                  <c:v>56.9572649827986</c:v>
                </c:pt>
                <c:pt idx="8">
                  <c:v>56.7550992392977</c:v>
                </c:pt>
                <c:pt idx="9">
                  <c:v>56.8565022672923</c:v>
                </c:pt>
                <c:pt idx="10">
                  <c:v>56.4324177928309</c:v>
                </c:pt>
                <c:pt idx="11">
                  <c:v>55.9525557962257</c:v>
                </c:pt>
                <c:pt idx="12">
                  <c:v>55.4327713216236</c:v>
                </c:pt>
                <c:pt idx="13">
                  <c:v>54.882648996816</c:v>
                </c:pt>
                <c:pt idx="14">
                  <c:v>54.3091997267674</c:v>
                </c:pt>
                <c:pt idx="15">
                  <c:v>53.7178075736265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(已处理)'!$A$33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(已处理)'!$B$33:$Q$33</c:f>
              <c:numCache>
                <c:formatCode>General</c:formatCode>
                <c:ptCount val="16"/>
                <c:pt idx="0">
                  <c:v>61</c:v>
                </c:pt>
                <c:pt idx="1">
                  <c:v>59.4821447345666</c:v>
                </c:pt>
                <c:pt idx="2">
                  <c:v>58.1081886384547</c:v>
                </c:pt>
                <c:pt idx="3">
                  <c:v>57.806897723425</c:v>
                </c:pt>
                <c:pt idx="4">
                  <c:v>57.8545939494102</c:v>
                </c:pt>
                <c:pt idx="5">
                  <c:v>57.9724895446948</c:v>
                </c:pt>
                <c:pt idx="6">
                  <c:v>57.7639335873759</c:v>
                </c:pt>
                <c:pt idx="7">
                  <c:v>56.9572649827986</c:v>
                </c:pt>
                <c:pt idx="8">
                  <c:v>57.0989827154784</c:v>
                </c:pt>
                <c:pt idx="9">
                  <c:v>57.6460110561403</c:v>
                </c:pt>
                <c:pt idx="10">
                  <c:v>57.4106795657042</c:v>
                </c:pt>
                <c:pt idx="11">
                  <c:v>57.0930111996807</c:v>
                </c:pt>
                <c:pt idx="12">
                  <c:v>56.7133960293816</c:v>
                </c:pt>
                <c:pt idx="13">
                  <c:v>56.2844792346549</c:v>
                </c:pt>
                <c:pt idx="14">
                  <c:v>55.8159609283507</c:v>
                </c:pt>
                <c:pt idx="15">
                  <c:v>55.3155713114309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(已处理)'!$A$26</c:f>
              <c:strCache>
                <c:ptCount val="1"/>
                <c:pt idx="0">
                  <c:v>陕西（已互换）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(已处理)'!$B$26:$Q$26</c:f>
              <c:numCache>
                <c:formatCode>General</c:formatCode>
                <c:ptCount val="16"/>
                <c:pt idx="0">
                  <c:v>56</c:v>
                </c:pt>
                <c:pt idx="1">
                  <c:v>64</c:v>
                </c:pt>
                <c:pt idx="2">
                  <c:v>61</c:v>
                </c:pt>
                <c:pt idx="3">
                  <c:v>62</c:v>
                </c:pt>
                <c:pt idx="4">
                  <c:v>57</c:v>
                </c:pt>
                <c:pt idx="5">
                  <c:v>61</c:v>
                </c:pt>
                <c:pt idx="6">
                  <c:v>64</c:v>
                </c:pt>
                <c:pt idx="7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(已处理)'!$A$27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(已处理)'!$B$27:$Q$27</c:f>
              <c:numCache>
                <c:formatCode>General</c:formatCode>
                <c:ptCount val="16"/>
                <c:pt idx="0">
                  <c:v>56</c:v>
                </c:pt>
                <c:pt idx="1">
                  <c:v>60.6514271869625</c:v>
                </c:pt>
                <c:pt idx="2">
                  <c:v>62.1728469519582</c:v>
                </c:pt>
                <c:pt idx="3">
                  <c:v>62.5148413232247</c:v>
                </c:pt>
                <c:pt idx="4">
                  <c:v>62.0249381171138</c:v>
                </c:pt>
                <c:pt idx="5">
                  <c:v>61.0151142417379</c:v>
                </c:pt>
                <c:pt idx="6">
                  <c:v>60.9653638390807</c:v>
                </c:pt>
                <c:pt idx="7">
                  <c:v>62.4285068235421</c:v>
                </c:pt>
                <c:pt idx="8">
                  <c:v>62.4964732673979</c:v>
                </c:pt>
                <c:pt idx="9">
                  <c:v>61.5994043877057</c:v>
                </c:pt>
                <c:pt idx="10">
                  <c:v>61.6756859201631</c:v>
                </c:pt>
                <c:pt idx="11">
                  <c:v>61.8794623249855</c:v>
                </c:pt>
                <c:pt idx="12">
                  <c:v>62.1740652827886</c:v>
                </c:pt>
                <c:pt idx="13">
                  <c:v>62.5443809065643</c:v>
                </c:pt>
                <c:pt idx="14">
                  <c:v>62.9798421047349</c:v>
                </c:pt>
                <c:pt idx="15">
                  <c:v>63.4717528907045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(已处理)'!$A$28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(已处理)'!$B$28:$Q$28</c:f>
              <c:numCache>
                <c:formatCode>General</c:formatCode>
                <c:ptCount val="16"/>
                <c:pt idx="0">
                  <c:v>56</c:v>
                </c:pt>
                <c:pt idx="1">
                  <c:v>60.6514271869625</c:v>
                </c:pt>
                <c:pt idx="2">
                  <c:v>62.1728469519582</c:v>
                </c:pt>
                <c:pt idx="3">
                  <c:v>62.5148413232247</c:v>
                </c:pt>
                <c:pt idx="4">
                  <c:v>62.0249381171138</c:v>
                </c:pt>
                <c:pt idx="5">
                  <c:v>61.0151142417379</c:v>
                </c:pt>
                <c:pt idx="6">
                  <c:v>60.9653638390807</c:v>
                </c:pt>
                <c:pt idx="7">
                  <c:v>62.4285068235421</c:v>
                </c:pt>
                <c:pt idx="8">
                  <c:v>62.5586409825276</c:v>
                </c:pt>
                <c:pt idx="9">
                  <c:v>61.7693172363498</c:v>
                </c:pt>
                <c:pt idx="10">
                  <c:v>61.9404262970477</c:v>
                </c:pt>
                <c:pt idx="11">
                  <c:v>62.2453889692777</c:v>
                </c:pt>
                <c:pt idx="12">
                  <c:v>62.6453983518942</c:v>
                </c:pt>
                <c:pt idx="13">
                  <c:v>63.1232353919572</c:v>
                </c:pt>
                <c:pt idx="14">
                  <c:v>63.6666416624034</c:v>
                </c:pt>
                <c:pt idx="15">
                  <c:v>64.2656329960372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(已处理)'!$A$29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(已处理)'!$B$29:$Q$29</c:f>
              <c:numCache>
                <c:formatCode>General</c:formatCode>
                <c:ptCount val="16"/>
                <c:pt idx="0">
                  <c:v>56</c:v>
                </c:pt>
                <c:pt idx="1">
                  <c:v>60.6514271869625</c:v>
                </c:pt>
                <c:pt idx="2">
                  <c:v>62.1728469519582</c:v>
                </c:pt>
                <c:pt idx="3">
                  <c:v>62.5148413232247</c:v>
                </c:pt>
                <c:pt idx="4">
                  <c:v>62.0249381171138</c:v>
                </c:pt>
                <c:pt idx="5">
                  <c:v>61.0151142417379</c:v>
                </c:pt>
                <c:pt idx="6">
                  <c:v>60.9653638390807</c:v>
                </c:pt>
                <c:pt idx="7">
                  <c:v>62.4285068235421</c:v>
                </c:pt>
                <c:pt idx="8">
                  <c:v>62.6095184729848</c:v>
                </c:pt>
                <c:pt idx="9">
                  <c:v>61.9066788502394</c:v>
                </c:pt>
                <c:pt idx="10">
                  <c:v>62.1513143333278</c:v>
                </c:pt>
                <c:pt idx="11">
                  <c:v>62.5337491660005</c:v>
                </c:pt>
                <c:pt idx="12">
                  <c:v>63.013659781307</c:v>
                </c:pt>
                <c:pt idx="13">
                  <c:v>63.5723110068171</c:v>
                </c:pt>
                <c:pt idx="14">
                  <c:v>64.1962529014781</c:v>
                </c:pt>
                <c:pt idx="15">
                  <c:v>64.8746229754748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(已处理)'!$A$22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(已处理)'!$B$22:$Q$22</c:f>
              <c:numCache>
                <c:formatCode>General</c:formatCode>
                <c:ptCount val="16"/>
                <c:pt idx="0">
                  <c:v>39</c:v>
                </c:pt>
                <c:pt idx="1">
                  <c:v>44</c:v>
                </c:pt>
                <c:pt idx="2">
                  <c:v>40</c:v>
                </c:pt>
                <c:pt idx="3">
                  <c:v>43</c:v>
                </c:pt>
                <c:pt idx="4">
                  <c:v>41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(已处理)'!$A$23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(已处理)'!$B$23:$Q$23</c:f>
              <c:numCache>
                <c:formatCode>General</c:formatCode>
                <c:ptCount val="16"/>
                <c:pt idx="0">
                  <c:v>39</c:v>
                </c:pt>
                <c:pt idx="1">
                  <c:v>42.5598342968489</c:v>
                </c:pt>
                <c:pt idx="2">
                  <c:v>42.2671271404523</c:v>
                </c:pt>
                <c:pt idx="3">
                  <c:v>41.4464048156419</c:v>
                </c:pt>
                <c:pt idx="4">
                  <c:v>40.8178443821072</c:v>
                </c:pt>
                <c:pt idx="5">
                  <c:v>42.9508947325942</c:v>
                </c:pt>
                <c:pt idx="6">
                  <c:v>43.0915209860376</c:v>
                </c:pt>
                <c:pt idx="7">
                  <c:v>40.4873116812373</c:v>
                </c:pt>
                <c:pt idx="8">
                  <c:v>41.4878105883316</c:v>
                </c:pt>
                <c:pt idx="9">
                  <c:v>43.3548645152832</c:v>
                </c:pt>
                <c:pt idx="10">
                  <c:v>44.1376813645323</c:v>
                </c:pt>
                <c:pt idx="11">
                  <c:v>44.8865460937973</c:v>
                </c:pt>
                <c:pt idx="12">
                  <c:v>45.6382981361152</c:v>
                </c:pt>
                <c:pt idx="13">
                  <c:v>46.3953285080637</c:v>
                </c:pt>
                <c:pt idx="14">
                  <c:v>47.1541415148122</c:v>
                </c:pt>
                <c:pt idx="15">
                  <c:v>47.9102319105008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(已处理)'!$A$24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(已处理)'!$B$24:$Q$24</c:f>
              <c:numCache>
                <c:formatCode>General</c:formatCode>
                <c:ptCount val="16"/>
                <c:pt idx="0">
                  <c:v>39</c:v>
                </c:pt>
                <c:pt idx="1">
                  <c:v>42.5598342968489</c:v>
                </c:pt>
                <c:pt idx="2">
                  <c:v>42.2671271404523</c:v>
                </c:pt>
                <c:pt idx="3">
                  <c:v>41.4464048156419</c:v>
                </c:pt>
                <c:pt idx="4">
                  <c:v>40.8178443821072</c:v>
                </c:pt>
                <c:pt idx="5">
                  <c:v>42.9508947325942</c:v>
                </c:pt>
                <c:pt idx="6">
                  <c:v>43.0915209860376</c:v>
                </c:pt>
                <c:pt idx="7">
                  <c:v>40.4873116812373</c:v>
                </c:pt>
                <c:pt idx="8">
                  <c:v>41.5530715560319</c:v>
                </c:pt>
                <c:pt idx="9">
                  <c:v>43.5244087615933</c:v>
                </c:pt>
                <c:pt idx="10">
                  <c:v>44.385385410171</c:v>
                </c:pt>
                <c:pt idx="11">
                  <c:v>45.2125555980945</c:v>
                </c:pt>
                <c:pt idx="12">
                  <c:v>46.0420352848988</c:v>
                </c:pt>
                <c:pt idx="13">
                  <c:v>46.874990933035</c:v>
                </c:pt>
                <c:pt idx="14">
                  <c:v>47.7068743264464</c:v>
                </c:pt>
                <c:pt idx="15">
                  <c:v>48.5323612230417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(已处理)'!$A$25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(已处理)'!$B$25:$Q$25</c:f>
              <c:numCache>
                <c:formatCode>General</c:formatCode>
                <c:ptCount val="16"/>
                <c:pt idx="0">
                  <c:v>39</c:v>
                </c:pt>
                <c:pt idx="1">
                  <c:v>42.5598342968489</c:v>
                </c:pt>
                <c:pt idx="2">
                  <c:v>42.2671271404523</c:v>
                </c:pt>
                <c:pt idx="3">
                  <c:v>41.4464048156419</c:v>
                </c:pt>
                <c:pt idx="4">
                  <c:v>40.8178443821072</c:v>
                </c:pt>
                <c:pt idx="5">
                  <c:v>42.9508947325942</c:v>
                </c:pt>
                <c:pt idx="6">
                  <c:v>43.0915209860376</c:v>
                </c:pt>
                <c:pt idx="7">
                  <c:v>40.4873116812373</c:v>
                </c:pt>
                <c:pt idx="8">
                  <c:v>41.6799294597247</c:v>
                </c:pt>
                <c:pt idx="9">
                  <c:v>43.8561059828473</c:v>
                </c:pt>
                <c:pt idx="10">
                  <c:v>44.8722534230159</c:v>
                </c:pt>
                <c:pt idx="11">
                  <c:v>45.8522585608158</c:v>
                </c:pt>
                <c:pt idx="12">
                  <c:v>46.8299348069126</c:v>
                </c:pt>
                <c:pt idx="13">
                  <c:v>47.8036130101098</c:v>
                </c:pt>
                <c:pt idx="14">
                  <c:v>48.7665217736474</c:v>
                </c:pt>
                <c:pt idx="15">
                  <c:v>49.7117664189769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(已处理)'!$A$18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(已处理)'!$B$18:$Q$18</c:f>
              <c:numCache>
                <c:formatCode>General</c:formatCode>
                <c:ptCount val="16"/>
                <c:pt idx="0">
                  <c:v>48</c:v>
                </c:pt>
                <c:pt idx="1">
                  <c:v>57</c:v>
                </c:pt>
                <c:pt idx="2">
                  <c:v>49</c:v>
                </c:pt>
                <c:pt idx="3">
                  <c:v>53</c:v>
                </c:pt>
                <c:pt idx="4">
                  <c:v>50</c:v>
                </c:pt>
                <c:pt idx="5">
                  <c:v>48</c:v>
                </c:pt>
                <c:pt idx="6">
                  <c:v>57</c:v>
                </c:pt>
                <c:pt idx="7">
                  <c:v>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(已处理)'!$A$19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(已处理)'!$B$19:$Q$19</c:f>
              <c:numCache>
                <c:formatCode>General</c:formatCode>
                <c:ptCount val="16"/>
                <c:pt idx="0">
                  <c:v>48</c:v>
                </c:pt>
                <c:pt idx="1">
                  <c:v>52.2182558043619</c:v>
                </c:pt>
                <c:pt idx="2">
                  <c:v>52.4075683795315</c:v>
                </c:pt>
                <c:pt idx="3">
                  <c:v>53.8337348118871</c:v>
                </c:pt>
                <c:pt idx="4">
                  <c:v>53.0738481981336</c:v>
                </c:pt>
                <c:pt idx="5">
                  <c:v>50.212690346921</c:v>
                </c:pt>
                <c:pt idx="6">
                  <c:v>52.2209964233178</c:v>
                </c:pt>
                <c:pt idx="7">
                  <c:v>45.5080661437752</c:v>
                </c:pt>
                <c:pt idx="8">
                  <c:v>44.4530872949378</c:v>
                </c:pt>
                <c:pt idx="9">
                  <c:v>53.3701749436881</c:v>
                </c:pt>
                <c:pt idx="10">
                  <c:v>53.0906912266718</c:v>
                </c:pt>
                <c:pt idx="11">
                  <c:v>52.7277008985604</c:v>
                </c:pt>
                <c:pt idx="12">
                  <c:v>52.2977980049608</c:v>
                </c:pt>
                <c:pt idx="13">
                  <c:v>51.8136745200197</c:v>
                </c:pt>
                <c:pt idx="14">
                  <c:v>51.2857309998057</c:v>
                </c:pt>
                <c:pt idx="15">
                  <c:v>50.7225163017533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(已处理)'!$A$20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(已处理)'!$B$20:$Q$20</c:f>
              <c:numCache>
                <c:formatCode>General</c:formatCode>
                <c:ptCount val="16"/>
                <c:pt idx="0">
                  <c:v>48</c:v>
                </c:pt>
                <c:pt idx="1">
                  <c:v>52.2182558043619</c:v>
                </c:pt>
                <c:pt idx="2">
                  <c:v>52.4075683795315</c:v>
                </c:pt>
                <c:pt idx="3">
                  <c:v>53.8337348118871</c:v>
                </c:pt>
                <c:pt idx="4">
                  <c:v>53.0738481981336</c:v>
                </c:pt>
                <c:pt idx="5">
                  <c:v>50.212690346921</c:v>
                </c:pt>
                <c:pt idx="6">
                  <c:v>52.2209964233178</c:v>
                </c:pt>
                <c:pt idx="7">
                  <c:v>45.5080661437752</c:v>
                </c:pt>
                <c:pt idx="8">
                  <c:v>44.3480164622689</c:v>
                </c:pt>
                <c:pt idx="9">
                  <c:v>53.2950247377516</c:v>
                </c:pt>
                <c:pt idx="10">
                  <c:v>53.3225743071309</c:v>
                </c:pt>
                <c:pt idx="11">
                  <c:v>53.3334113866622</c:v>
                </c:pt>
                <c:pt idx="12">
                  <c:v>53.3304073334876</c:v>
                </c:pt>
                <c:pt idx="13">
                  <c:v>53.3144236963632</c:v>
                </c:pt>
                <c:pt idx="14">
                  <c:v>53.2859730519372</c:v>
                </c:pt>
                <c:pt idx="15">
                  <c:v>53.2454702247603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(已处理)'!$A$21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(已处理)'!$B$21:$Q$21</c:f>
              <c:numCache>
                <c:formatCode>General</c:formatCode>
                <c:ptCount val="16"/>
                <c:pt idx="0">
                  <c:v>48</c:v>
                </c:pt>
                <c:pt idx="1">
                  <c:v>52.2182558043619</c:v>
                </c:pt>
                <c:pt idx="2">
                  <c:v>52.4075683795315</c:v>
                </c:pt>
                <c:pt idx="3">
                  <c:v>53.8337348118871</c:v>
                </c:pt>
                <c:pt idx="4">
                  <c:v>53.0738481981336</c:v>
                </c:pt>
                <c:pt idx="5">
                  <c:v>50.212690346921</c:v>
                </c:pt>
                <c:pt idx="6">
                  <c:v>52.2209964233178</c:v>
                </c:pt>
                <c:pt idx="7">
                  <c:v>45.5080661437752</c:v>
                </c:pt>
                <c:pt idx="8">
                  <c:v>44.7939238470496</c:v>
                </c:pt>
                <c:pt idx="9">
                  <c:v>54.3508076796031</c:v>
                </c:pt>
                <c:pt idx="10">
                  <c:v>54.70915246683</c:v>
                </c:pt>
                <c:pt idx="11">
                  <c:v>55.0540722003774</c:v>
                </c:pt>
                <c:pt idx="12">
                  <c:v>55.3841997999629</c:v>
                </c:pt>
                <c:pt idx="13">
                  <c:v>55.6972487654849</c:v>
                </c:pt>
                <c:pt idx="14">
                  <c:v>55.9913938653124</c:v>
                </c:pt>
                <c:pt idx="15">
                  <c:v>56.2653077343155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(2)'!$A$2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(2)'!$B$2:$Q$2</c:f>
              <c:numCache>
                <c:formatCode>General</c:formatCode>
                <c:ptCount val="16"/>
                <c:pt idx="0">
                  <c:v>6.4</c:v>
                </c:pt>
                <c:pt idx="1">
                  <c:v>6</c:v>
                </c:pt>
                <c:pt idx="2">
                  <c:v>5.1</c:v>
                </c:pt>
                <c:pt idx="3">
                  <c:v>4.2</c:v>
                </c:pt>
                <c:pt idx="4">
                  <c:v>3.7</c:v>
                </c:pt>
                <c:pt idx="5">
                  <c:v>3.2</c:v>
                </c:pt>
                <c:pt idx="6">
                  <c:v>2.8</c:v>
                </c:pt>
                <c:pt idx="7">
                  <c:v>2.6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(2)'!$B$3:$Q$3</c:f>
              <c:numCache>
                <c:formatCode>General</c:formatCode>
                <c:ptCount val="16"/>
                <c:pt idx="0">
                  <c:v>6.4</c:v>
                </c:pt>
                <c:pt idx="1">
                  <c:v>5.91645058897473</c:v>
                </c:pt>
                <c:pt idx="2">
                  <c:v>5.02584469502555</c:v>
                </c:pt>
                <c:pt idx="3">
                  <c:v>4.24400754014574</c:v>
                </c:pt>
                <c:pt idx="4">
                  <c:v>3.6460467942906</c:v>
                </c:pt>
                <c:pt idx="5">
                  <c:v>3.20256113240858</c:v>
                </c:pt>
                <c:pt idx="6">
                  <c:v>2.87174556491271</c:v>
                </c:pt>
                <c:pt idx="7">
                  <c:v>2.6197857346844</c:v>
                </c:pt>
                <c:pt idx="8">
                  <c:v>2.4227726384171</c:v>
                </c:pt>
                <c:pt idx="9">
                  <c:v>2.26454905307304</c:v>
                </c:pt>
                <c:pt idx="10">
                  <c:v>2.13431073313056</c:v>
                </c:pt>
                <c:pt idx="11">
                  <c:v>2.02478288449236</c:v>
                </c:pt>
                <c:pt idx="12">
                  <c:v>1.93098511300263</c:v>
                </c:pt>
                <c:pt idx="13">
                  <c:v>1.84943234639563</c:v>
                </c:pt>
                <c:pt idx="14">
                  <c:v>1.77762617773448</c:v>
                </c:pt>
                <c:pt idx="15">
                  <c:v>1.71373124958767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(2)'!$B$4:$Q$4</c:f>
              <c:numCache>
                <c:formatCode>General</c:formatCode>
                <c:ptCount val="16"/>
                <c:pt idx="0">
                  <c:v>6.4</c:v>
                </c:pt>
                <c:pt idx="1">
                  <c:v>5.90472353051094</c:v>
                </c:pt>
                <c:pt idx="2">
                  <c:v>5.0699386617428</c:v>
                </c:pt>
                <c:pt idx="3">
                  <c:v>4.28823835887372</c:v>
                </c:pt>
                <c:pt idx="4">
                  <c:v>3.65746516479375</c:v>
                </c:pt>
                <c:pt idx="5">
                  <c:v>3.17122628392621</c:v>
                </c:pt>
                <c:pt idx="6">
                  <c:v>2.80000000000053</c:v>
                </c:pt>
                <c:pt idx="7">
                  <c:v>2.51462265000604</c:v>
                </c:pt>
                <c:pt idx="8">
                  <c:v>2.29188165061643</c:v>
                </c:pt>
                <c:pt idx="9">
                  <c:v>2.11468143577219</c:v>
                </c:pt>
                <c:pt idx="10">
                  <c:v>1.97083071746147</c:v>
                </c:pt>
                <c:pt idx="11">
                  <c:v>1.85173270478004</c:v>
                </c:pt>
                <c:pt idx="12">
                  <c:v>1.75132238018548</c:v>
                </c:pt>
                <c:pt idx="13">
                  <c:v>1.66528753330458</c:v>
                </c:pt>
                <c:pt idx="14">
                  <c:v>1.59052368957672</c:v>
                </c:pt>
                <c:pt idx="15">
                  <c:v>1.52476105952968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(2)'!$B$5:$Q$5</c:f>
              <c:numCache>
                <c:formatCode>General</c:formatCode>
                <c:ptCount val="16"/>
                <c:pt idx="0">
                  <c:v>6.4</c:v>
                </c:pt>
                <c:pt idx="1">
                  <c:v>5.87875327081189</c:v>
                </c:pt>
                <c:pt idx="2">
                  <c:v>5.11200246731276</c:v>
                </c:pt>
                <c:pt idx="3">
                  <c:v>4.34571893610617</c:v>
                </c:pt>
                <c:pt idx="4">
                  <c:v>3.6865227060472</c:v>
                </c:pt>
                <c:pt idx="5">
                  <c:v>3.14973932169449</c:v>
                </c:pt>
                <c:pt idx="6">
                  <c:v>2.72218587547242</c:v>
                </c:pt>
                <c:pt idx="7">
                  <c:v>2.38399502557845</c:v>
                </c:pt>
                <c:pt idx="8">
                  <c:v>2.11611526535507</c:v>
                </c:pt>
                <c:pt idx="9">
                  <c:v>1.90254351062124</c:v>
                </c:pt>
                <c:pt idx="10">
                  <c:v>1.73059993923331</c:v>
                </c:pt>
                <c:pt idx="11">
                  <c:v>1.59053163605888</c:v>
                </c:pt>
                <c:pt idx="12">
                  <c:v>1.4749522893057</c:v>
                </c:pt>
                <c:pt idx="13">
                  <c:v>1.37830873027887</c:v>
                </c:pt>
                <c:pt idx="14">
                  <c:v>1.29643457458226</c:v>
                </c:pt>
                <c:pt idx="15">
                  <c:v>1.22619882963451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(2)'!$A$6</c:f>
              <c:strCache>
                <c:ptCount val="1"/>
                <c:pt idx="0">
                  <c:v>吉林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(2)'!$B$6:$Q$6</c:f>
              <c:numCache>
                <c:formatCode>General</c:formatCode>
                <c:ptCount val="16"/>
                <c:pt idx="0">
                  <c:v>90.2</c:v>
                </c:pt>
                <c:pt idx="1">
                  <c:v>91.1</c:v>
                </c:pt>
                <c:pt idx="2">
                  <c:v>89.9</c:v>
                </c:pt>
                <c:pt idx="3">
                  <c:v>84.4</c:v>
                </c:pt>
                <c:pt idx="4">
                  <c:v>81.5</c:v>
                </c:pt>
                <c:pt idx="5">
                  <c:v>83</c:v>
                </c:pt>
                <c:pt idx="6">
                  <c:v>79.9</c:v>
                </c:pt>
                <c:pt idx="7">
                  <c:v>76.6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(2)'!$B$7:$Q$7</c:f>
              <c:numCache>
                <c:formatCode>General</c:formatCode>
                <c:ptCount val="16"/>
                <c:pt idx="0">
                  <c:v>90.2</c:v>
                </c:pt>
                <c:pt idx="1">
                  <c:v>89.7359333735879</c:v>
                </c:pt>
                <c:pt idx="2">
                  <c:v>87.378724124941</c:v>
                </c:pt>
                <c:pt idx="3">
                  <c:v>85.2199411539694</c:v>
                </c:pt>
                <c:pt idx="4">
                  <c:v>83.5024622788624</c:v>
                </c:pt>
                <c:pt idx="5">
                  <c:v>82.1334604996652</c:v>
                </c:pt>
                <c:pt idx="6">
                  <c:v>81.0113873029642</c:v>
                </c:pt>
                <c:pt idx="7">
                  <c:v>80.0657637025527</c:v>
                </c:pt>
                <c:pt idx="8">
                  <c:v>79.2505162082438</c:v>
                </c:pt>
                <c:pt idx="9">
                  <c:v>78.534991619905</c:v>
                </c:pt>
                <c:pt idx="10">
                  <c:v>77.8980494462341</c:v>
                </c:pt>
                <c:pt idx="11">
                  <c:v>77.3245666637239</c:v>
                </c:pt>
                <c:pt idx="12">
                  <c:v>76.8033706989657</c:v>
                </c:pt>
                <c:pt idx="13">
                  <c:v>76.3259795706886</c:v>
                </c:pt>
                <c:pt idx="14">
                  <c:v>75.8858047491616</c:v>
                </c:pt>
                <c:pt idx="15">
                  <c:v>75.4776282296932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(2)'!$B$8:$Q$8</c:f>
              <c:numCache>
                <c:formatCode>General</c:formatCode>
                <c:ptCount val="16"/>
                <c:pt idx="0">
                  <c:v>90.2</c:v>
                </c:pt>
                <c:pt idx="1">
                  <c:v>90.4176758728042</c:v>
                </c:pt>
                <c:pt idx="2">
                  <c:v>88.1247892768459</c:v>
                </c:pt>
                <c:pt idx="3">
                  <c:v>85.5371404887546</c:v>
                </c:pt>
                <c:pt idx="4">
                  <c:v>83.2892252308059</c:v>
                </c:pt>
                <c:pt idx="5">
                  <c:v>81.4343180634045</c:v>
                </c:pt>
                <c:pt idx="6">
                  <c:v>79.8999999999999</c:v>
                </c:pt>
                <c:pt idx="7">
                  <c:v>78.6088048962166</c:v>
                </c:pt>
                <c:pt idx="8">
                  <c:v>77.5010899923784</c:v>
                </c:pt>
                <c:pt idx="9">
                  <c:v>76.5342197423991</c:v>
                </c:pt>
                <c:pt idx="10">
                  <c:v>75.6779529083333</c:v>
                </c:pt>
                <c:pt idx="11">
                  <c:v>74.9105036935851</c:v>
                </c:pt>
                <c:pt idx="12">
                  <c:v>74.2158118134172</c:v>
                </c:pt>
                <c:pt idx="13">
                  <c:v>73.5817510654348</c:v>
                </c:pt>
                <c:pt idx="14">
                  <c:v>72.9989600691797</c:v>
                </c:pt>
                <c:pt idx="15">
                  <c:v>72.4600680635347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(2)'!$B$9:$Q$9</c:f>
              <c:numCache>
                <c:formatCode>General</c:formatCode>
                <c:ptCount val="16"/>
                <c:pt idx="0">
                  <c:v>90.2</c:v>
                </c:pt>
                <c:pt idx="1">
                  <c:v>90.2787541815489</c:v>
                </c:pt>
                <c:pt idx="2">
                  <c:v>88.6661193763795</c:v>
                </c:pt>
                <c:pt idx="3">
                  <c:v>86.131219511092</c:v>
                </c:pt>
                <c:pt idx="4">
                  <c:v>83.5287842095236</c:v>
                </c:pt>
                <c:pt idx="5">
                  <c:v>81.1677130758177</c:v>
                </c:pt>
                <c:pt idx="6">
                  <c:v>79.1129324683988</c:v>
                </c:pt>
                <c:pt idx="7">
                  <c:v>77.342524417422</c:v>
                </c:pt>
                <c:pt idx="8">
                  <c:v>75.8118267999392</c:v>
                </c:pt>
                <c:pt idx="9">
                  <c:v>74.4764803770667</c:v>
                </c:pt>
                <c:pt idx="10">
                  <c:v>73.2991121691528</c:v>
                </c:pt>
                <c:pt idx="11">
                  <c:v>72.2500640825652</c:v>
                </c:pt>
                <c:pt idx="12">
                  <c:v>71.306288168275</c:v>
                </c:pt>
                <c:pt idx="13">
                  <c:v>70.4499244842978</c:v>
                </c:pt>
                <c:pt idx="14">
                  <c:v>69.6670472106996</c:v>
                </c:pt>
                <c:pt idx="15">
                  <c:v>68.9466822206733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6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(2)'!$A$10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(2)'!$B$10:$Q$10</c:f>
              <c:numCache>
                <c:formatCode>General</c:formatCode>
                <c:ptCount val="16"/>
                <c:pt idx="0">
                  <c:v>279.1</c:v>
                </c:pt>
                <c:pt idx="1">
                  <c:v>270.8</c:v>
                </c:pt>
                <c:pt idx="2">
                  <c:v>280.6</c:v>
                </c:pt>
                <c:pt idx="3">
                  <c:v>273.3</c:v>
                </c:pt>
                <c:pt idx="4">
                  <c:v>303.1</c:v>
                </c:pt>
                <c:pt idx="5">
                  <c:v>266.6</c:v>
                </c:pt>
                <c:pt idx="6">
                  <c:v>246.2</c:v>
                </c:pt>
                <c:pt idx="7">
                  <c:v>285.8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(2)'!$A$11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(2)'!$B$11:$Q$11</c:f>
              <c:numCache>
                <c:formatCode>General</c:formatCode>
                <c:ptCount val="16"/>
                <c:pt idx="0">
                  <c:v>279.1</c:v>
                </c:pt>
                <c:pt idx="1">
                  <c:v>274.651425291105</c:v>
                </c:pt>
                <c:pt idx="2">
                  <c:v>280.248941099854</c:v>
                </c:pt>
                <c:pt idx="3">
                  <c:v>279.414156955176</c:v>
                </c:pt>
                <c:pt idx="4">
                  <c:v>273.963855730774</c:v>
                </c:pt>
                <c:pt idx="5">
                  <c:v>265.855655394033</c:v>
                </c:pt>
                <c:pt idx="6">
                  <c:v>256.428268975133</c:v>
                </c:pt>
                <c:pt idx="7">
                  <c:v>246.531539738225</c:v>
                </c:pt>
                <c:pt idx="8">
                  <c:v>236.685315067207</c:v>
                </c:pt>
                <c:pt idx="9">
                  <c:v>227.194196448415</c:v>
                </c:pt>
                <c:pt idx="10">
                  <c:v>218.22425359332</c:v>
                </c:pt>
                <c:pt idx="11">
                  <c:v>209.853472966819</c:v>
                </c:pt>
                <c:pt idx="12">
                  <c:v>202.104822163074</c:v>
                </c:pt>
                <c:pt idx="13">
                  <c:v>194.967882061215</c:v>
                </c:pt>
                <c:pt idx="14">
                  <c:v>188.412943305948</c:v>
                </c:pt>
                <c:pt idx="15">
                  <c:v>182.400118272848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(2)'!$A$12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(2)'!$B$12:$Q$12</c:f>
              <c:numCache>
                <c:formatCode>General</c:formatCode>
                <c:ptCount val="16"/>
                <c:pt idx="0">
                  <c:v>279.1</c:v>
                </c:pt>
                <c:pt idx="1">
                  <c:v>274.400759566281</c:v>
                </c:pt>
                <c:pt idx="2">
                  <c:v>280.873660206508</c:v>
                </c:pt>
                <c:pt idx="3">
                  <c:v>280.227987540985</c:v>
                </c:pt>
                <c:pt idx="4">
                  <c:v>274.585186133746</c:v>
                </c:pt>
                <c:pt idx="5">
                  <c:v>266.02570732863</c:v>
                </c:pt>
                <c:pt idx="6">
                  <c:v>255.953166847499</c:v>
                </c:pt>
                <c:pt idx="7">
                  <c:v>245.266107229117</c:v>
                </c:pt>
                <c:pt idx="8">
                  <c:v>234.526962641895</c:v>
                </c:pt>
                <c:pt idx="9">
                  <c:v>224.078187031851</c:v>
                </c:pt>
                <c:pt idx="10">
                  <c:v>214.118513149862</c:v>
                </c:pt>
                <c:pt idx="11">
                  <c:v>204.752995561525</c:v>
                </c:pt>
                <c:pt idx="12">
                  <c:v>196.026089826574</c:v>
                </c:pt>
                <c:pt idx="13">
                  <c:v>187.943664263774</c:v>
                </c:pt>
                <c:pt idx="14">
                  <c:v>180.48769994695</c:v>
                </c:pt>
                <c:pt idx="15">
                  <c:v>173.626104189133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(2)'!$A$13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(2)'!$B$13:$Q$13</c:f>
              <c:numCache>
                <c:formatCode>General</c:formatCode>
                <c:ptCount val="16"/>
                <c:pt idx="0">
                  <c:v>279.1</c:v>
                </c:pt>
                <c:pt idx="1">
                  <c:v>274.443699762334</c:v>
                </c:pt>
                <c:pt idx="2">
                  <c:v>281.584652847152</c:v>
                </c:pt>
                <c:pt idx="3">
                  <c:v>280.939654412624</c:v>
                </c:pt>
                <c:pt idx="4">
                  <c:v>275.175542364754</c:v>
                </c:pt>
                <c:pt idx="5">
                  <c:v>266.398553284929</c:v>
                </c:pt>
                <c:pt idx="6">
                  <c:v>255.963344661113</c:v>
                </c:pt>
                <c:pt idx="7">
                  <c:v>244.735442707477</c:v>
                </c:pt>
                <c:pt idx="8">
                  <c:v>233.270972692263</c:v>
                </c:pt>
                <c:pt idx="9">
                  <c:v>221.926473651642</c:v>
                </c:pt>
                <c:pt idx="10">
                  <c:v>210.926956444478</c:v>
                </c:pt>
                <c:pt idx="11">
                  <c:v>200.40936562085</c:v>
                </c:pt>
                <c:pt idx="12">
                  <c:v>190.451123656317</c:v>
                </c:pt>
                <c:pt idx="13">
                  <c:v>181.089311436356</c:v>
                </c:pt>
                <c:pt idx="14">
                  <c:v>172.333784433305</c:v>
                </c:pt>
                <c:pt idx="15">
                  <c:v>164.176256024981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6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(2)'!$A$14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(2)'!$B$14:$Q$14</c:f>
              <c:numCache>
                <c:formatCode>General</c:formatCode>
                <c:ptCount val="16"/>
                <c:pt idx="0">
                  <c:v>143.3</c:v>
                </c:pt>
                <c:pt idx="1">
                  <c:v>141.5</c:v>
                </c:pt>
                <c:pt idx="2">
                  <c:v>134</c:v>
                </c:pt>
                <c:pt idx="3">
                  <c:v>133.5</c:v>
                </c:pt>
                <c:pt idx="4">
                  <c:v>138.2</c:v>
                </c:pt>
                <c:pt idx="5">
                  <c:v>134</c:v>
                </c:pt>
                <c:pt idx="6">
                  <c:v>115.8</c:v>
                </c:pt>
                <c:pt idx="7">
                  <c:v>122.7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(2)'!$A$15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(2)'!$B$15:$Q$15</c:f>
              <c:numCache>
                <c:formatCode>General</c:formatCode>
                <c:ptCount val="16"/>
                <c:pt idx="0">
                  <c:v>143.3</c:v>
                </c:pt>
                <c:pt idx="1">
                  <c:v>141.500000000079</c:v>
                </c:pt>
                <c:pt idx="2">
                  <c:v>138.074659094074</c:v>
                </c:pt>
                <c:pt idx="3">
                  <c:v>134.558358576545</c:v>
                </c:pt>
                <c:pt idx="4">
                  <c:v>131.047769180708</c:v>
                </c:pt>
                <c:pt idx="5">
                  <c:v>127.580086366312</c:v>
                </c:pt>
                <c:pt idx="6">
                  <c:v>124.172754523271</c:v>
                </c:pt>
                <c:pt idx="7">
                  <c:v>120.834731703125</c:v>
                </c:pt>
                <c:pt idx="8">
                  <c:v>117.570728833689</c:v>
                </c:pt>
                <c:pt idx="9">
                  <c:v>114.383104876558</c:v>
                </c:pt>
                <c:pt idx="10">
                  <c:v>111.272820476619</c:v>
                </c:pt>
                <c:pt idx="11">
                  <c:v>108.239961376645</c:v>
                </c:pt>
                <c:pt idx="12">
                  <c:v>105.28404545798</c:v>
                </c:pt>
                <c:pt idx="13">
                  <c:v>102.404212564106</c:v>
                </c:pt>
                <c:pt idx="14">
                  <c:v>99.5993469304467</c:v>
                </c:pt>
                <c:pt idx="15">
                  <c:v>96.8681589299215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(2)'!$A$16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(2)'!$B$16:$Q$16</c:f>
              <c:numCache>
                <c:formatCode>General</c:formatCode>
                <c:ptCount val="16"/>
                <c:pt idx="0">
                  <c:v>143.3</c:v>
                </c:pt>
                <c:pt idx="1">
                  <c:v>140.737406994889</c:v>
                </c:pt>
                <c:pt idx="2">
                  <c:v>138.445412423297</c:v>
                </c:pt>
                <c:pt idx="3">
                  <c:v>135.146945081924</c:v>
                </c:pt>
                <c:pt idx="4">
                  <c:v>131.406688736006</c:v>
                </c:pt>
                <c:pt idx="5">
                  <c:v>127.465928120695</c:v>
                </c:pt>
                <c:pt idx="6">
                  <c:v>123.447809265977</c:v>
                </c:pt>
                <c:pt idx="7">
                  <c:v>119.422408312808</c:v>
                </c:pt>
                <c:pt idx="8">
                  <c:v>115.43239608708</c:v>
                </c:pt>
                <c:pt idx="9">
                  <c:v>111.504853027062</c:v>
                </c:pt>
                <c:pt idx="10">
                  <c:v>107.657344984099</c:v>
                </c:pt>
                <c:pt idx="11">
                  <c:v>103.901317449237</c:v>
                </c:pt>
                <c:pt idx="12">
                  <c:v>100.244117397526</c:v>
                </c:pt>
                <c:pt idx="13">
                  <c:v>96.6902607556503</c:v>
                </c:pt>
                <c:pt idx="14">
                  <c:v>93.2422606182136</c:v>
                </c:pt>
                <c:pt idx="15">
                  <c:v>89.9011872791843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(2)'!$A$17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(2)'!$B$17:$Q$17</c:f>
              <c:numCache>
                <c:formatCode>General</c:formatCode>
                <c:ptCount val="16"/>
                <c:pt idx="0">
                  <c:v>143.3</c:v>
                </c:pt>
                <c:pt idx="1">
                  <c:v>139.975530257755</c:v>
                </c:pt>
                <c:pt idx="2">
                  <c:v>138.795609682165</c:v>
                </c:pt>
                <c:pt idx="3">
                  <c:v>135.739754838294</c:v>
                </c:pt>
                <c:pt idx="4">
                  <c:v>131.77401093084</c:v>
                </c:pt>
                <c:pt idx="5">
                  <c:v>127.349771056789</c:v>
                </c:pt>
                <c:pt idx="6">
                  <c:v>122.706651788179</c:v>
                </c:pt>
                <c:pt idx="7">
                  <c:v>117.984237194227</c:v>
                </c:pt>
                <c:pt idx="8">
                  <c:v>113.268836114803</c:v>
                </c:pt>
                <c:pt idx="9">
                  <c:v>108.615793143588</c:v>
                </c:pt>
                <c:pt idx="10">
                  <c:v>104.061262075121</c:v>
                </c:pt>
                <c:pt idx="11">
                  <c:v>99.6289171540404</c:v>
                </c:pt>
                <c:pt idx="12">
                  <c:v>95.3340168727848</c:v>
                </c:pt>
                <c:pt idx="13">
                  <c:v>91.1859861693758</c:v>
                </c:pt>
                <c:pt idx="14">
                  <c:v>87.190122532546</c:v>
                </c:pt>
                <c:pt idx="15">
                  <c:v>83.3487599180353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(2)'!$A$30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(2)'!$B$30:$Q$30</c:f>
              <c:numCache>
                <c:formatCode>General</c:formatCode>
                <c:ptCount val="16"/>
                <c:pt idx="0">
                  <c:v>96.2</c:v>
                </c:pt>
                <c:pt idx="1">
                  <c:v>94.7</c:v>
                </c:pt>
                <c:pt idx="2">
                  <c:v>92.3</c:v>
                </c:pt>
                <c:pt idx="3">
                  <c:v>89.2</c:v>
                </c:pt>
                <c:pt idx="4">
                  <c:v>86.5</c:v>
                </c:pt>
                <c:pt idx="5">
                  <c:v>83.7</c:v>
                </c:pt>
                <c:pt idx="6">
                  <c:v>82.6</c:v>
                </c:pt>
                <c:pt idx="7">
                  <c:v>82.3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(2)'!$A$31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(2)'!$B$31:$Q$31</c:f>
              <c:numCache>
                <c:formatCode>General</c:formatCode>
                <c:ptCount val="16"/>
                <c:pt idx="0">
                  <c:v>96.2</c:v>
                </c:pt>
                <c:pt idx="1">
                  <c:v>94.1402342111357</c:v>
                </c:pt>
                <c:pt idx="2">
                  <c:v>91.242913634473</c:v>
                </c:pt>
                <c:pt idx="3">
                  <c:v>88.5752877664921</c:v>
                </c:pt>
                <c:pt idx="4">
                  <c:v>86.3935234021953</c:v>
                </c:pt>
                <c:pt idx="5">
                  <c:v>84.6307317668823</c:v>
                </c:pt>
                <c:pt idx="6">
                  <c:v>83.181249123707</c:v>
                </c:pt>
                <c:pt idx="7">
                  <c:v>81.9614870342297</c:v>
                </c:pt>
                <c:pt idx="8">
                  <c:v>80.9130014607679</c:v>
                </c:pt>
                <c:pt idx="9">
                  <c:v>79.9956498243989</c:v>
                </c:pt>
                <c:pt idx="10">
                  <c:v>79.181407730681</c:v>
                </c:pt>
                <c:pt idx="11">
                  <c:v>78.4501782007132</c:v>
                </c:pt>
                <c:pt idx="12">
                  <c:v>77.7871380482282</c:v>
                </c:pt>
                <c:pt idx="13">
                  <c:v>77.1810670903576</c:v>
                </c:pt>
                <c:pt idx="14">
                  <c:v>76.6232772419588</c:v>
                </c:pt>
                <c:pt idx="15">
                  <c:v>76.1069078477456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(2)'!$A$32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(2)'!$B$32:$Q$32</c:f>
              <c:numCache>
                <c:formatCode>General</c:formatCode>
                <c:ptCount val="16"/>
                <c:pt idx="0">
                  <c:v>96.2</c:v>
                </c:pt>
                <c:pt idx="1">
                  <c:v>94.2381917609276</c:v>
                </c:pt>
                <c:pt idx="2">
                  <c:v>91.9002178405106</c:v>
                </c:pt>
                <c:pt idx="3">
                  <c:v>89.1351292201325</c:v>
                </c:pt>
                <c:pt idx="4">
                  <c:v>86.5000000000029</c:v>
                </c:pt>
                <c:pt idx="5">
                  <c:v>84.1796244177124</c:v>
                </c:pt>
                <c:pt idx="6">
                  <c:v>82.1869635987591</c:v>
                </c:pt>
                <c:pt idx="7">
                  <c:v>80.4794848920095</c:v>
                </c:pt>
                <c:pt idx="8">
                  <c:v>79.0053937123375</c:v>
                </c:pt>
                <c:pt idx="9">
                  <c:v>77.7187408558216</c:v>
                </c:pt>
                <c:pt idx="10">
                  <c:v>76.5826341966389</c:v>
                </c:pt>
                <c:pt idx="11">
                  <c:v>75.5685079426642</c:v>
                </c:pt>
                <c:pt idx="12">
                  <c:v>74.6544482388059</c:v>
                </c:pt>
                <c:pt idx="13">
                  <c:v>73.8235810695817</c:v>
                </c:pt>
                <c:pt idx="14">
                  <c:v>73.0627808556769</c:v>
                </c:pt>
                <c:pt idx="15">
                  <c:v>72.3617049154787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(2)'!$A$33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(2)'!$B$33:$Q$33</c:f>
              <c:numCache>
                <c:formatCode>General</c:formatCode>
                <c:ptCount val="16"/>
                <c:pt idx="0">
                  <c:v>96.2</c:v>
                </c:pt>
                <c:pt idx="1">
                  <c:v>93.971885053098</c:v>
                </c:pt>
                <c:pt idx="2">
                  <c:v>92.1821077316388</c:v>
                </c:pt>
                <c:pt idx="3">
                  <c:v>89.5859540810209</c:v>
                </c:pt>
                <c:pt idx="4">
                  <c:v>86.7840323318354</c:v>
                </c:pt>
                <c:pt idx="5">
                  <c:v>84.1126903315642</c:v>
                </c:pt>
                <c:pt idx="6">
                  <c:v>81.6982588361567</c:v>
                </c:pt>
                <c:pt idx="7">
                  <c:v>79.5635096816909</c:v>
                </c:pt>
                <c:pt idx="8">
                  <c:v>77.6882430923778</c:v>
                </c:pt>
                <c:pt idx="9">
                  <c:v>76.0384649729973</c:v>
                </c:pt>
                <c:pt idx="10">
                  <c:v>74.5791024481026</c:v>
                </c:pt>
                <c:pt idx="11">
                  <c:v>73.2788203644964</c:v>
                </c:pt>
                <c:pt idx="12">
                  <c:v>72.1112905435839</c:v>
                </c:pt>
                <c:pt idx="13">
                  <c:v>71.0550059649237</c:v>
                </c:pt>
                <c:pt idx="14">
                  <c:v>70.092598932671</c:v>
                </c:pt>
                <c:pt idx="15">
                  <c:v>69.210075566247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6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重庆4省!$A$10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重庆4省!$B$10:$Q$10</c:f>
              <c:numCache>
                <c:formatCode>General</c:formatCode>
                <c:ptCount val="16"/>
                <c:pt idx="0">
                  <c:v>40</c:v>
                </c:pt>
                <c:pt idx="1">
                  <c:v>46</c:v>
                </c:pt>
                <c:pt idx="2">
                  <c:v>42</c:v>
                </c:pt>
                <c:pt idx="3">
                  <c:v>45</c:v>
                </c:pt>
                <c:pt idx="4">
                  <c:v>45</c:v>
                </c:pt>
                <c:pt idx="5">
                  <c:v>42</c:v>
                </c:pt>
                <c:pt idx="6">
                  <c:v>44</c:v>
                </c:pt>
                <c:pt idx="7">
                  <c:v>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重庆4省!$B$11:$Q$11</c:f>
              <c:numCache>
                <c:formatCode>General</c:formatCode>
                <c:ptCount val="16"/>
                <c:pt idx="0">
                  <c:v>40</c:v>
                </c:pt>
                <c:pt idx="1">
                  <c:v>45.3469942085585</c:v>
                </c:pt>
                <c:pt idx="2">
                  <c:v>44.1184976802298</c:v>
                </c:pt>
                <c:pt idx="3">
                  <c:v>43.6491836239239</c:v>
                </c:pt>
                <c:pt idx="4">
                  <c:v>43.5831863155017</c:v>
                </c:pt>
                <c:pt idx="5">
                  <c:v>43.6472511530482</c:v>
                </c:pt>
                <c:pt idx="6">
                  <c:v>43.6316983226079</c:v>
                </c:pt>
                <c:pt idx="7">
                  <c:v>43.166777489281</c:v>
                </c:pt>
                <c:pt idx="8">
                  <c:v>43.4353708910323</c:v>
                </c:pt>
                <c:pt idx="9">
                  <c:v>44.4928181283163</c:v>
                </c:pt>
                <c:pt idx="10">
                  <c:v>45.1295916095659</c:v>
                </c:pt>
                <c:pt idx="11">
                  <c:v>45.7786789135435</c:v>
                </c:pt>
                <c:pt idx="12">
                  <c:v>46.4676899301172</c:v>
                </c:pt>
                <c:pt idx="13">
                  <c:v>47.2016445969559</c:v>
                </c:pt>
                <c:pt idx="14">
                  <c:v>47.9810982418253</c:v>
                </c:pt>
                <c:pt idx="15">
                  <c:v>48.8054918944594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重庆4省!$B$12:$Q$12</c:f>
              <c:numCache>
                <c:formatCode>General</c:formatCode>
                <c:ptCount val="16"/>
                <c:pt idx="0">
                  <c:v>40</c:v>
                </c:pt>
                <c:pt idx="1">
                  <c:v>45.3469942085585</c:v>
                </c:pt>
                <c:pt idx="2">
                  <c:v>44.1184976802298</c:v>
                </c:pt>
                <c:pt idx="3">
                  <c:v>43.6491836239239</c:v>
                </c:pt>
                <c:pt idx="4">
                  <c:v>43.5831863155017</c:v>
                </c:pt>
                <c:pt idx="5">
                  <c:v>43.6472511530482</c:v>
                </c:pt>
                <c:pt idx="6">
                  <c:v>43.6316983226079</c:v>
                </c:pt>
                <c:pt idx="7">
                  <c:v>43.166777489281</c:v>
                </c:pt>
                <c:pt idx="8">
                  <c:v>43.389301989624</c:v>
                </c:pt>
                <c:pt idx="9">
                  <c:v>44.3677676469206</c:v>
                </c:pt>
                <c:pt idx="10">
                  <c:v>44.9356893414063</c:v>
                </c:pt>
                <c:pt idx="11">
                  <c:v>45.5090199648441</c:v>
                </c:pt>
                <c:pt idx="12">
                  <c:v>46.1144216883401</c:v>
                </c:pt>
                <c:pt idx="13">
                  <c:v>46.7568510640389</c:v>
                </c:pt>
                <c:pt idx="14">
                  <c:v>47.4369486672457</c:v>
                </c:pt>
                <c:pt idx="15">
                  <c:v>48.154256018201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重庆4省!$B$13:$Q$13</c:f>
              <c:numCache>
                <c:formatCode>General</c:formatCode>
                <c:ptCount val="16"/>
                <c:pt idx="0">
                  <c:v>40</c:v>
                </c:pt>
                <c:pt idx="1">
                  <c:v>45.3469942085585</c:v>
                </c:pt>
                <c:pt idx="2">
                  <c:v>44.1184976802298</c:v>
                </c:pt>
                <c:pt idx="3">
                  <c:v>43.6491836239239</c:v>
                </c:pt>
                <c:pt idx="4">
                  <c:v>43.5831863155017</c:v>
                </c:pt>
                <c:pt idx="5">
                  <c:v>43.6472511530482</c:v>
                </c:pt>
                <c:pt idx="6">
                  <c:v>43.6316983226079</c:v>
                </c:pt>
                <c:pt idx="7">
                  <c:v>43.166777489281</c:v>
                </c:pt>
                <c:pt idx="8">
                  <c:v>43.2987527013587</c:v>
                </c:pt>
                <c:pt idx="9">
                  <c:v>44.15904173231</c:v>
                </c:pt>
                <c:pt idx="10">
                  <c:v>44.6840740265141</c:v>
                </c:pt>
                <c:pt idx="11">
                  <c:v>45.2355453586587</c:v>
                </c:pt>
                <c:pt idx="12">
                  <c:v>45.8353158069776</c:v>
                </c:pt>
                <c:pt idx="13">
                  <c:v>46.4866799587832</c:v>
                </c:pt>
                <c:pt idx="14">
                  <c:v>47.1893237685722</c:v>
                </c:pt>
                <c:pt idx="15">
                  <c:v>47.9420671330305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(2)'!$A$26</c:f>
              <c:strCache>
                <c:ptCount val="1"/>
                <c:pt idx="0">
                  <c:v>陕西（已互换）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(2)'!$B$26:$Q$26</c:f>
              <c:numCache>
                <c:formatCode>General</c:formatCode>
                <c:ptCount val="16"/>
                <c:pt idx="0">
                  <c:v>27.2</c:v>
                </c:pt>
                <c:pt idx="1">
                  <c:v>26.9</c:v>
                </c:pt>
                <c:pt idx="2">
                  <c:v>26.9</c:v>
                </c:pt>
                <c:pt idx="3">
                  <c:v>27</c:v>
                </c:pt>
                <c:pt idx="4">
                  <c:v>27.2</c:v>
                </c:pt>
                <c:pt idx="5">
                  <c:v>27.4</c:v>
                </c:pt>
                <c:pt idx="6">
                  <c:v>27.3</c:v>
                </c:pt>
                <c:pt idx="7">
                  <c:v>27.1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(2)'!$A$27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(2)'!$B$27:$Q$27</c:f>
              <c:numCache>
                <c:formatCode>General</c:formatCode>
                <c:ptCount val="16"/>
                <c:pt idx="0">
                  <c:v>27.2</c:v>
                </c:pt>
                <c:pt idx="1">
                  <c:v>26.9106193465172</c:v>
                </c:pt>
                <c:pt idx="2">
                  <c:v>26.9448043260177</c:v>
                </c:pt>
                <c:pt idx="3">
                  <c:v>27.0411756137944</c:v>
                </c:pt>
                <c:pt idx="4">
                  <c:v>27.1447232257717</c:v>
                </c:pt>
                <c:pt idx="5">
                  <c:v>27.2387485061779</c:v>
                </c:pt>
                <c:pt idx="6">
                  <c:v>27.3181392722416</c:v>
                </c:pt>
                <c:pt idx="7">
                  <c:v>27.3820640830486</c:v>
                </c:pt>
                <c:pt idx="8">
                  <c:v>27.4313890136633</c:v>
                </c:pt>
                <c:pt idx="9">
                  <c:v>27.4676229729916</c:v>
                </c:pt>
                <c:pt idx="10">
                  <c:v>27.4924519582286</c:v>
                </c:pt>
                <c:pt idx="11">
                  <c:v>27.5075276386839</c:v>
                </c:pt>
                <c:pt idx="12">
                  <c:v>27.5143743236105</c:v>
                </c:pt>
                <c:pt idx="13">
                  <c:v>27.514353585472</c:v>
                </c:pt>
                <c:pt idx="14">
                  <c:v>27.5086574701649</c:v>
                </c:pt>
                <c:pt idx="15">
                  <c:v>27.4983156782323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(2)'!$A$28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(2)'!$B$28:$Q$28</c:f>
              <c:numCache>
                <c:formatCode>General</c:formatCode>
                <c:ptCount val="16"/>
                <c:pt idx="0">
                  <c:v>27.2</c:v>
                </c:pt>
                <c:pt idx="1">
                  <c:v>26.8999999999964</c:v>
                </c:pt>
                <c:pt idx="2">
                  <c:v>26.9426566395994</c:v>
                </c:pt>
                <c:pt idx="3">
                  <c:v>27.0456731808001</c:v>
                </c:pt>
                <c:pt idx="4">
                  <c:v>27.1514877142857</c:v>
                </c:pt>
                <c:pt idx="5">
                  <c:v>27.243671385182</c:v>
                </c:pt>
                <c:pt idx="6">
                  <c:v>27.317947566816</c:v>
                </c:pt>
                <c:pt idx="7">
                  <c:v>27.3743511197403</c:v>
                </c:pt>
                <c:pt idx="8">
                  <c:v>27.4145019241619</c:v>
                </c:pt>
                <c:pt idx="9">
                  <c:v>27.4405211873326</c:v>
                </c:pt>
                <c:pt idx="10">
                  <c:v>27.4545732971539</c:v>
                </c:pt>
                <c:pt idx="11">
                  <c:v>27.4586729937554</c:v>
                </c:pt>
                <c:pt idx="12">
                  <c:v>27.454612710396</c:v>
                </c:pt>
                <c:pt idx="13">
                  <c:v>27.4439460316226</c:v>
                </c:pt>
                <c:pt idx="14">
                  <c:v>27.4279971518988</c:v>
                </c:pt>
                <c:pt idx="15">
                  <c:v>27.4078815795472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(2)'!$A$29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(2)'!$B$29:$Q$29</c:f>
              <c:numCache>
                <c:formatCode>General</c:formatCode>
                <c:ptCount val="16"/>
                <c:pt idx="0">
                  <c:v>27.2</c:v>
                </c:pt>
                <c:pt idx="1">
                  <c:v>26.8919425877224</c:v>
                </c:pt>
                <c:pt idx="2">
                  <c:v>26.9414182842208</c:v>
                </c:pt>
                <c:pt idx="3">
                  <c:v>27.049528800476</c:v>
                </c:pt>
                <c:pt idx="4">
                  <c:v>27.1568589759305</c:v>
                </c:pt>
                <c:pt idx="5">
                  <c:v>27.2473149805069</c:v>
                </c:pt>
                <c:pt idx="6">
                  <c:v>27.3173541074156</c:v>
                </c:pt>
                <c:pt idx="7">
                  <c:v>27.3677334370824</c:v>
                </c:pt>
                <c:pt idx="8">
                  <c:v>27.4006816842968</c:v>
                </c:pt>
                <c:pt idx="9">
                  <c:v>27.4188013544288</c:v>
                </c:pt>
                <c:pt idx="10">
                  <c:v>27.4246229091905</c:v>
                </c:pt>
                <c:pt idx="11">
                  <c:v>27.4204310209152</c:v>
                </c:pt>
                <c:pt idx="12">
                  <c:v>27.4082109887604</c:v>
                </c:pt>
                <c:pt idx="13">
                  <c:v>27.3896490272677</c:v>
                </c:pt>
                <c:pt idx="14">
                  <c:v>27.366155775845</c:v>
                </c:pt>
                <c:pt idx="15">
                  <c:v>27.3388983822872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(2)'!$A$22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(2)'!$B$22:$Q$22</c:f>
              <c:numCache>
                <c:formatCode>General</c:formatCode>
                <c:ptCount val="16"/>
                <c:pt idx="0">
                  <c:v>54.3</c:v>
                </c:pt>
                <c:pt idx="1">
                  <c:v>56.4</c:v>
                </c:pt>
                <c:pt idx="2">
                  <c:v>58.9</c:v>
                </c:pt>
                <c:pt idx="3">
                  <c:v>61.2</c:v>
                </c:pt>
                <c:pt idx="4">
                  <c:v>61.7</c:v>
                </c:pt>
                <c:pt idx="5">
                  <c:v>51.8</c:v>
                </c:pt>
                <c:pt idx="6">
                  <c:v>62.1</c:v>
                </c:pt>
                <c:pt idx="7">
                  <c:v>63.1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(2)'!$A$23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(2)'!$B$23:$Q$23</c:f>
              <c:numCache>
                <c:formatCode>General</c:formatCode>
                <c:ptCount val="16"/>
                <c:pt idx="0">
                  <c:v>54.3</c:v>
                </c:pt>
                <c:pt idx="1">
                  <c:v>56.5455544423015</c:v>
                </c:pt>
                <c:pt idx="2">
                  <c:v>58.8233964478741</c:v>
                </c:pt>
                <c:pt idx="3">
                  <c:v>59.6882212402448</c:v>
                </c:pt>
                <c:pt idx="4">
                  <c:v>59.7297489064159</c:v>
                </c:pt>
                <c:pt idx="5">
                  <c:v>59.2563532400496</c:v>
                </c:pt>
                <c:pt idx="6">
                  <c:v>58.4442351175597</c:v>
                </c:pt>
                <c:pt idx="7">
                  <c:v>57.4031299574576</c:v>
                </c:pt>
                <c:pt idx="8">
                  <c:v>56.2058016186838</c:v>
                </c:pt>
                <c:pt idx="9">
                  <c:v>54.9027359521191</c:v>
                </c:pt>
                <c:pt idx="10">
                  <c:v>53.5301421334362</c:v>
                </c:pt>
                <c:pt idx="11">
                  <c:v>52.1146307430037</c:v>
                </c:pt>
                <c:pt idx="12">
                  <c:v>50.6761093325799</c:v>
                </c:pt>
                <c:pt idx="13">
                  <c:v>49.229659763984</c:v>
                </c:pt>
                <c:pt idx="14">
                  <c:v>47.7868028752511</c:v>
                </c:pt>
                <c:pt idx="15">
                  <c:v>46.3563781178272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(2)'!$A$24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(2)'!$B$24:$Q$24</c:f>
              <c:numCache>
                <c:formatCode>General</c:formatCode>
                <c:ptCount val="16"/>
                <c:pt idx="0">
                  <c:v>54.3</c:v>
                </c:pt>
                <c:pt idx="1">
                  <c:v>56.3999999999997</c:v>
                </c:pt>
                <c:pt idx="2">
                  <c:v>58.8487645962983</c:v>
                </c:pt>
                <c:pt idx="3">
                  <c:v>59.7887733844974</c:v>
                </c:pt>
                <c:pt idx="4">
                  <c:v>59.8275365776057</c:v>
                </c:pt>
                <c:pt idx="5">
                  <c:v>59.2990152138786</c:v>
                </c:pt>
                <c:pt idx="6">
                  <c:v>58.3980517466091</c:v>
                </c:pt>
                <c:pt idx="7">
                  <c:v>57.2473780108715</c:v>
                </c:pt>
                <c:pt idx="8">
                  <c:v>55.9288707659858</c:v>
                </c:pt>
                <c:pt idx="9">
                  <c:v>54.4994694125665</c:v>
                </c:pt>
                <c:pt idx="10">
                  <c:v>52.9999799330789</c:v>
                </c:pt>
                <c:pt idx="11">
                  <c:v>51.4602852134668</c:v>
                </c:pt>
                <c:pt idx="12">
                  <c:v>49.9026024426231</c:v>
                </c:pt>
                <c:pt idx="13">
                  <c:v>48.3436128793136</c:v>
                </c:pt>
                <c:pt idx="14">
                  <c:v>46.7959068181729</c:v>
                </c:pt>
                <c:pt idx="15">
                  <c:v>45.2689946703695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(2)'!$A$25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(2)'!$B$25:$Q$25</c:f>
              <c:numCache>
                <c:formatCode>General</c:formatCode>
                <c:ptCount val="16"/>
                <c:pt idx="0">
                  <c:v>54.3</c:v>
                </c:pt>
                <c:pt idx="1">
                  <c:v>56.0829503949772</c:v>
                </c:pt>
                <c:pt idx="2">
                  <c:v>58.8841372657704</c:v>
                </c:pt>
                <c:pt idx="3">
                  <c:v>60.0039045581973</c:v>
                </c:pt>
                <c:pt idx="4">
                  <c:v>60.0531696061137</c:v>
                </c:pt>
                <c:pt idx="5">
                  <c:v>59.4174728614834</c:v>
                </c:pt>
                <c:pt idx="6">
                  <c:v>58.3342545842373</c:v>
                </c:pt>
                <c:pt idx="7">
                  <c:v>56.9572961386126</c:v>
                </c:pt>
                <c:pt idx="8">
                  <c:v>55.3905571509857</c:v>
                </c:pt>
                <c:pt idx="9">
                  <c:v>53.7065488070911</c:v>
                </c:pt>
                <c:pt idx="10">
                  <c:v>51.9569545903831</c:v>
                </c:pt>
                <c:pt idx="11">
                  <c:v>50.1791311447154</c:v>
                </c:pt>
                <c:pt idx="12">
                  <c:v>48.4002832499338</c:v>
                </c:pt>
                <c:pt idx="13">
                  <c:v>46.6402535646334</c:v>
                </c:pt>
                <c:pt idx="14">
                  <c:v>44.9134487211047</c:v>
                </c:pt>
                <c:pt idx="15">
                  <c:v>43.2302055796028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'北京8省 （农业用水) (2)'!$A$18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(2)'!$B$18:$Q$18</c:f>
              <c:numCache>
                <c:formatCode>General</c:formatCode>
                <c:ptCount val="16"/>
                <c:pt idx="0">
                  <c:v>125.9</c:v>
                </c:pt>
                <c:pt idx="1">
                  <c:v>125.6</c:v>
                </c:pt>
                <c:pt idx="2">
                  <c:v>122.8</c:v>
                </c:pt>
                <c:pt idx="3">
                  <c:v>119.9</c:v>
                </c:pt>
                <c:pt idx="4">
                  <c:v>121.8</c:v>
                </c:pt>
                <c:pt idx="5">
                  <c:v>123.5</c:v>
                </c:pt>
                <c:pt idx="6">
                  <c:v>115</c:v>
                </c:pt>
                <c:pt idx="7">
                  <c:v>135.5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'北京8省 （农业用水) (2)'!$A$19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(2)'!$B$19:$Q$19</c:f>
              <c:numCache>
                <c:formatCode>General</c:formatCode>
                <c:ptCount val="16"/>
                <c:pt idx="0">
                  <c:v>125.9</c:v>
                </c:pt>
                <c:pt idx="1">
                  <c:v>124.143464146697</c:v>
                </c:pt>
                <c:pt idx="2">
                  <c:v>123.206537825381</c:v>
                </c:pt>
                <c:pt idx="3">
                  <c:v>121.873972134566</c:v>
                </c:pt>
                <c:pt idx="4">
                  <c:v>120.369841759237</c:v>
                </c:pt>
                <c:pt idx="5">
                  <c:v>118.876243485651</c:v>
                </c:pt>
                <c:pt idx="6">
                  <c:v>117.479288235684</c:v>
                </c:pt>
                <c:pt idx="7">
                  <c:v>116.207680876866</c:v>
                </c:pt>
                <c:pt idx="8">
                  <c:v>115.062267197764</c:v>
                </c:pt>
                <c:pt idx="9">
                  <c:v>114.032363837063</c:v>
                </c:pt>
                <c:pt idx="10">
                  <c:v>113.103791746417</c:v>
                </c:pt>
                <c:pt idx="11">
                  <c:v>112.262468249782</c:v>
                </c:pt>
                <c:pt idx="12">
                  <c:v>111.495795172448</c:v>
                </c:pt>
                <c:pt idx="13">
                  <c:v>110.793022173624</c:v>
                </c:pt>
                <c:pt idx="14">
                  <c:v>110.145173970538</c:v>
                </c:pt>
                <c:pt idx="15">
                  <c:v>109.544821667104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'北京8省 （农业用水) (2)'!$A$20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(2)'!$B$20:$Q$20</c:f>
              <c:numCache>
                <c:formatCode>General</c:formatCode>
                <c:ptCount val="16"/>
                <c:pt idx="0">
                  <c:v>125.9</c:v>
                </c:pt>
                <c:pt idx="1">
                  <c:v>124.947535248808</c:v>
                </c:pt>
                <c:pt idx="2">
                  <c:v>123.519831342448</c:v>
                </c:pt>
                <c:pt idx="3">
                  <c:v>122.108440990733</c:v>
                </c:pt>
                <c:pt idx="4">
                  <c:v>120.713177788019</c:v>
                </c:pt>
                <c:pt idx="5">
                  <c:v>119.33385745862</c:v>
                </c:pt>
                <c:pt idx="6">
                  <c:v>117.970297832446</c:v>
                </c:pt>
                <c:pt idx="7">
                  <c:v>116.622318820979</c:v>
                </c:pt>
                <c:pt idx="8">
                  <c:v>115.289742393454</c:v>
                </c:pt>
                <c:pt idx="9">
                  <c:v>113.972392553374</c:v>
                </c:pt>
                <c:pt idx="10">
                  <c:v>112.670095315241</c:v>
                </c:pt>
                <c:pt idx="11">
                  <c:v>111.382678681603</c:v>
                </c:pt>
                <c:pt idx="12">
                  <c:v>110.109972620308</c:v>
                </c:pt>
                <c:pt idx="13">
                  <c:v>108.85180904208</c:v>
                </c:pt>
                <c:pt idx="14">
                  <c:v>107.608021778293</c:v>
                </c:pt>
                <c:pt idx="15">
                  <c:v>106.378446559042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'北京8省 （农业用水) (2)'!$A$21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'北京8省 （农业用水) (2)'!$B$1:$Q$1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'北京8省 （农业用水) (2)'!$B$21:$Q$21</c:f>
              <c:numCache>
                <c:formatCode>General</c:formatCode>
                <c:ptCount val="16"/>
                <c:pt idx="0">
                  <c:v>125.9</c:v>
                </c:pt>
                <c:pt idx="1">
                  <c:v>124.591143121706</c:v>
                </c:pt>
                <c:pt idx="2">
                  <c:v>123.680604884478</c:v>
                </c:pt>
                <c:pt idx="3">
                  <c:v>122.382461544465</c:v>
                </c:pt>
                <c:pt idx="4">
                  <c:v>120.900468406727</c:v>
                </c:pt>
                <c:pt idx="5">
                  <c:v>119.318998287849</c:v>
                </c:pt>
                <c:pt idx="6">
                  <c:v>117.680908307776</c:v>
                </c:pt>
                <c:pt idx="7">
                  <c:v>116.010879520825</c:v>
                </c:pt>
                <c:pt idx="8">
                  <c:v>114.324366303476</c:v>
                </c:pt>
                <c:pt idx="9">
                  <c:v>112.631634347831</c:v>
                </c:pt>
                <c:pt idx="10">
                  <c:v>110.939803852301</c:v>
                </c:pt>
                <c:pt idx="11">
                  <c:v>109.253975370462</c:v>
                </c:pt>
                <c:pt idx="12">
                  <c:v>107.577892534657</c:v>
                </c:pt>
                <c:pt idx="13">
                  <c:v>105.914353287734</c:v>
                </c:pt>
                <c:pt idx="14">
                  <c:v>104.265476302606</c:v>
                </c:pt>
                <c:pt idx="15">
                  <c:v>102.632879898108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(已处理)'!$A$2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(已处理)'!$B$2:$Q$2</c:f>
              <c:numCache>
                <c:formatCode>General</c:formatCode>
                <c:ptCount val="16"/>
                <c:pt idx="0">
                  <c:v>45.8</c:v>
                </c:pt>
                <c:pt idx="1">
                  <c:v>51</c:v>
                </c:pt>
                <c:pt idx="2">
                  <c:v>49.8</c:v>
                </c:pt>
                <c:pt idx="3">
                  <c:v>55.5</c:v>
                </c:pt>
                <c:pt idx="4">
                  <c:v>48.7</c:v>
                </c:pt>
                <c:pt idx="5">
                  <c:v>51.6</c:v>
                </c:pt>
                <c:pt idx="6">
                  <c:v>57.7</c:v>
                </c:pt>
                <c:pt idx="7">
                  <c:v>53.7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(已处理)'!$B$3:$Q$3</c:f>
              <c:numCache>
                <c:formatCode>General</c:formatCode>
                <c:ptCount val="16"/>
                <c:pt idx="0">
                  <c:v>45.8</c:v>
                </c:pt>
                <c:pt idx="1">
                  <c:v>48.5969741391141</c:v>
                </c:pt>
                <c:pt idx="2">
                  <c:v>53.3309287331604</c:v>
                </c:pt>
                <c:pt idx="3">
                  <c:v>52.6564659560206</c:v>
                </c:pt>
                <c:pt idx="4">
                  <c:v>50.855121633979</c:v>
                </c:pt>
                <c:pt idx="5">
                  <c:v>53.4129474583675</c:v>
                </c:pt>
                <c:pt idx="6">
                  <c:v>55.6047094414841</c:v>
                </c:pt>
                <c:pt idx="7">
                  <c:v>56.3264817696276</c:v>
                </c:pt>
                <c:pt idx="8">
                  <c:v>55.8686715714358</c:v>
                </c:pt>
                <c:pt idx="9">
                  <c:v>51.9614194486856</c:v>
                </c:pt>
                <c:pt idx="10">
                  <c:v>50.1963305630556</c:v>
                </c:pt>
                <c:pt idx="11">
                  <c:v>48.4808685584625</c:v>
                </c:pt>
                <c:pt idx="12">
                  <c:v>46.6557611552337</c:v>
                </c:pt>
                <c:pt idx="13">
                  <c:v>44.6743666380245</c:v>
                </c:pt>
                <c:pt idx="14">
                  <c:v>42.5140333261369</c:v>
                </c:pt>
                <c:pt idx="15">
                  <c:v>40.1585951816983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(已处理)'!$B$4:$Q$4</c:f>
              <c:numCache>
                <c:formatCode>General</c:formatCode>
                <c:ptCount val="16"/>
                <c:pt idx="0">
                  <c:v>45.8</c:v>
                </c:pt>
                <c:pt idx="1">
                  <c:v>48.5969741391141</c:v>
                </c:pt>
                <c:pt idx="2">
                  <c:v>53.3309287331604</c:v>
                </c:pt>
                <c:pt idx="3">
                  <c:v>52.6564659560206</c:v>
                </c:pt>
                <c:pt idx="4">
                  <c:v>50.855121633979</c:v>
                </c:pt>
                <c:pt idx="5">
                  <c:v>53.4129474583675</c:v>
                </c:pt>
                <c:pt idx="6">
                  <c:v>55.6047094414841</c:v>
                </c:pt>
                <c:pt idx="7">
                  <c:v>56.3264817696276</c:v>
                </c:pt>
                <c:pt idx="8">
                  <c:v>55.7708920467322</c:v>
                </c:pt>
                <c:pt idx="9">
                  <c:v>51.5996437925758</c:v>
                </c:pt>
                <c:pt idx="10">
                  <c:v>49.4738698178892</c:v>
                </c:pt>
                <c:pt idx="11">
                  <c:v>47.350465933133</c:v>
                </c:pt>
                <c:pt idx="12">
                  <c:v>45.08512512846</c:v>
                </c:pt>
                <c:pt idx="13">
                  <c:v>42.6414855517598</c:v>
                </c:pt>
                <c:pt idx="14">
                  <c:v>40.005597340285</c:v>
                </c:pt>
                <c:pt idx="15">
                  <c:v>37.1694929783695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(已处理)'!$B$5:$Q$5</c:f>
              <c:numCache>
                <c:formatCode>General</c:formatCode>
                <c:ptCount val="16"/>
                <c:pt idx="0">
                  <c:v>45.8</c:v>
                </c:pt>
                <c:pt idx="1">
                  <c:v>48.5969741391141</c:v>
                </c:pt>
                <c:pt idx="2">
                  <c:v>53.3309287331604</c:v>
                </c:pt>
                <c:pt idx="3">
                  <c:v>52.6564659560206</c:v>
                </c:pt>
                <c:pt idx="4">
                  <c:v>50.855121633979</c:v>
                </c:pt>
                <c:pt idx="5">
                  <c:v>53.4129474583675</c:v>
                </c:pt>
                <c:pt idx="6">
                  <c:v>55.6047094414841</c:v>
                </c:pt>
                <c:pt idx="7">
                  <c:v>56.3264817696276</c:v>
                </c:pt>
                <c:pt idx="8">
                  <c:v>55.9127924418076</c:v>
                </c:pt>
                <c:pt idx="9">
                  <c:v>52.1855186694071</c:v>
                </c:pt>
                <c:pt idx="10">
                  <c:v>50.8056484548742</c:v>
                </c:pt>
                <c:pt idx="11">
                  <c:v>49.7089532387738</c:v>
                </c:pt>
                <c:pt idx="12">
                  <c:v>48.7460054787884</c:v>
                </c:pt>
                <c:pt idx="13">
                  <c:v>47.8757672976141</c:v>
                </c:pt>
                <c:pt idx="14">
                  <c:v>47.0802009688855</c:v>
                </c:pt>
                <c:pt idx="15">
                  <c:v>46.3483483525253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(已处理)'!$A$6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(已处理)'!$B$6:$Q$6</c:f>
              <c:numCache>
                <c:formatCode>General</c:formatCode>
                <c:ptCount val="16"/>
                <c:pt idx="0">
                  <c:v>71.4</c:v>
                </c:pt>
                <c:pt idx="1">
                  <c:v>77.4</c:v>
                </c:pt>
                <c:pt idx="2">
                  <c:v>60.5</c:v>
                </c:pt>
                <c:pt idx="3">
                  <c:v>78.4</c:v>
                </c:pt>
                <c:pt idx="4">
                  <c:v>57.9</c:v>
                </c:pt>
                <c:pt idx="5">
                  <c:v>59.3</c:v>
                </c:pt>
                <c:pt idx="6">
                  <c:v>77.9</c:v>
                </c:pt>
                <c:pt idx="7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(已处理)'!$B$7:$Q$7</c:f>
              <c:numCache>
                <c:formatCode>General</c:formatCode>
                <c:ptCount val="16"/>
                <c:pt idx="0">
                  <c:v>71.4</c:v>
                </c:pt>
                <c:pt idx="1">
                  <c:v>73.558524482012</c:v>
                </c:pt>
                <c:pt idx="2">
                  <c:v>69.7885210272707</c:v>
                </c:pt>
                <c:pt idx="3">
                  <c:v>63.8648328364955</c:v>
                </c:pt>
                <c:pt idx="4">
                  <c:v>63.9235513146657</c:v>
                </c:pt>
                <c:pt idx="5">
                  <c:v>65.8781110940068</c:v>
                </c:pt>
                <c:pt idx="6">
                  <c:v>71.5675816694832</c:v>
                </c:pt>
                <c:pt idx="7">
                  <c:v>66.3077657386074</c:v>
                </c:pt>
                <c:pt idx="8">
                  <c:v>60.962638298671</c:v>
                </c:pt>
                <c:pt idx="9">
                  <c:v>64.9162747872826</c:v>
                </c:pt>
                <c:pt idx="10">
                  <c:v>63.1110262208439</c:v>
                </c:pt>
                <c:pt idx="11">
                  <c:v>61.0672184030626</c:v>
                </c:pt>
                <c:pt idx="12">
                  <c:v>58.9628597270588</c:v>
                </c:pt>
                <c:pt idx="13">
                  <c:v>56.8511453376644</c:v>
                </c:pt>
                <c:pt idx="14">
                  <c:v>54.7577953369396</c:v>
                </c:pt>
                <c:pt idx="15">
                  <c:v>52.6981635285838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(已处理)'!$B$8:$Q$8</c:f>
              <c:numCache>
                <c:formatCode>General</c:formatCode>
                <c:ptCount val="16"/>
                <c:pt idx="0">
                  <c:v>71.4</c:v>
                </c:pt>
                <c:pt idx="1">
                  <c:v>73.558524482012</c:v>
                </c:pt>
                <c:pt idx="2">
                  <c:v>69.7885210272707</c:v>
                </c:pt>
                <c:pt idx="3">
                  <c:v>63.8648328364955</c:v>
                </c:pt>
                <c:pt idx="4">
                  <c:v>63.9235513146657</c:v>
                </c:pt>
                <c:pt idx="5">
                  <c:v>65.8781110940068</c:v>
                </c:pt>
                <c:pt idx="6">
                  <c:v>71.5675816694832</c:v>
                </c:pt>
                <c:pt idx="7">
                  <c:v>66.3077657386074</c:v>
                </c:pt>
                <c:pt idx="8">
                  <c:v>67.0275707975653</c:v>
                </c:pt>
                <c:pt idx="9">
                  <c:v>77.5853666223467</c:v>
                </c:pt>
                <c:pt idx="10">
                  <c:v>76.2838560815764</c:v>
                </c:pt>
                <c:pt idx="11">
                  <c:v>73.8190381298401</c:v>
                </c:pt>
                <c:pt idx="12">
                  <c:v>70.7080265534538</c:v>
                </c:pt>
                <c:pt idx="13">
                  <c:v>67.2032242097706</c:v>
                </c:pt>
                <c:pt idx="14">
                  <c:v>63.4818405239902</c:v>
                </c:pt>
                <c:pt idx="15">
                  <c:v>59.6778414636845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(已处理)'!$B$9:$Q$9</c:f>
              <c:numCache>
                <c:formatCode>General</c:formatCode>
                <c:ptCount val="16"/>
                <c:pt idx="0">
                  <c:v>71.4</c:v>
                </c:pt>
                <c:pt idx="1">
                  <c:v>73.558524482012</c:v>
                </c:pt>
                <c:pt idx="2">
                  <c:v>69.7885210272707</c:v>
                </c:pt>
                <c:pt idx="3">
                  <c:v>63.8648328364955</c:v>
                </c:pt>
                <c:pt idx="4">
                  <c:v>63.9235513146657</c:v>
                </c:pt>
                <c:pt idx="5">
                  <c:v>65.8781110940068</c:v>
                </c:pt>
                <c:pt idx="6">
                  <c:v>71.5675816694832</c:v>
                </c:pt>
                <c:pt idx="7">
                  <c:v>66.3077657386074</c:v>
                </c:pt>
                <c:pt idx="8">
                  <c:v>67.0421371667629</c:v>
                </c:pt>
                <c:pt idx="9">
                  <c:v>77.7151689568611</c:v>
                </c:pt>
                <c:pt idx="10">
                  <c:v>76.6338616823364</c:v>
                </c:pt>
                <c:pt idx="11">
                  <c:v>74.4134269287671</c:v>
                </c:pt>
                <c:pt idx="12">
                  <c:v>71.5475566302716</c:v>
                </c:pt>
                <c:pt idx="13">
                  <c:v>68.271802321481</c:v>
                </c:pt>
                <c:pt idx="14">
                  <c:v>64.7519598003635</c:v>
                </c:pt>
                <c:pt idx="15">
                  <c:v>61.1152330427461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(已处理)'!$A$10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(已处理)'!$B$10:$Q$10</c:f>
              <c:numCache>
                <c:formatCode>General</c:formatCode>
                <c:ptCount val="16"/>
                <c:pt idx="0">
                  <c:v>73</c:v>
                </c:pt>
                <c:pt idx="1">
                  <c:v>90.9</c:v>
                </c:pt>
                <c:pt idx="2">
                  <c:v>74</c:v>
                </c:pt>
                <c:pt idx="3">
                  <c:v>73</c:v>
                </c:pt>
                <c:pt idx="4">
                  <c:v>72</c:v>
                </c:pt>
                <c:pt idx="5">
                  <c:v>73.9</c:v>
                </c:pt>
                <c:pt idx="6">
                  <c:v>76</c:v>
                </c:pt>
                <c:pt idx="7">
                  <c:v>82.7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(已处理)'!$B$11:$Q$11</c:f>
              <c:numCache>
                <c:formatCode>General</c:formatCode>
                <c:ptCount val="16"/>
                <c:pt idx="0">
                  <c:v>73</c:v>
                </c:pt>
                <c:pt idx="1">
                  <c:v>79.6652070947948</c:v>
                </c:pt>
                <c:pt idx="2">
                  <c:v>80.3022396797157</c:v>
                </c:pt>
                <c:pt idx="3">
                  <c:v>77.7183475878723</c:v>
                </c:pt>
                <c:pt idx="4">
                  <c:v>74.3121211257791</c:v>
                </c:pt>
                <c:pt idx="5">
                  <c:v>70.8124736041673</c:v>
                </c:pt>
                <c:pt idx="6">
                  <c:v>67.4430498150029</c:v>
                </c:pt>
                <c:pt idx="7">
                  <c:v>64.9351375193195</c:v>
                </c:pt>
                <c:pt idx="8">
                  <c:v>62.5387362212235</c:v>
                </c:pt>
                <c:pt idx="9">
                  <c:v>59.6817097212713</c:v>
                </c:pt>
                <c:pt idx="10">
                  <c:v>57.3741176232208</c:v>
                </c:pt>
                <c:pt idx="11">
                  <c:v>55.4324967337761</c:v>
                </c:pt>
                <c:pt idx="12">
                  <c:v>53.7625411771035</c:v>
                </c:pt>
                <c:pt idx="13">
                  <c:v>52.3036919857736</c:v>
                </c:pt>
                <c:pt idx="14">
                  <c:v>51.0137917719458</c:v>
                </c:pt>
                <c:pt idx="15">
                  <c:v>49.8620534505557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(已处理)'!$B$12:$Q$12</c:f>
              <c:numCache>
                <c:formatCode>General</c:formatCode>
                <c:ptCount val="16"/>
                <c:pt idx="0">
                  <c:v>73</c:v>
                </c:pt>
                <c:pt idx="1">
                  <c:v>79.6652070947948</c:v>
                </c:pt>
                <c:pt idx="2">
                  <c:v>80.3022396797157</c:v>
                </c:pt>
                <c:pt idx="3">
                  <c:v>77.7183475878723</c:v>
                </c:pt>
                <c:pt idx="4">
                  <c:v>74.3121211257791</c:v>
                </c:pt>
                <c:pt idx="5">
                  <c:v>70.8124736041673</c:v>
                </c:pt>
                <c:pt idx="6">
                  <c:v>67.4430498150029</c:v>
                </c:pt>
                <c:pt idx="7">
                  <c:v>64.9351375193195</c:v>
                </c:pt>
                <c:pt idx="8">
                  <c:v>62.4614847003444</c:v>
                </c:pt>
                <c:pt idx="9">
                  <c:v>59.4597486298893</c:v>
                </c:pt>
                <c:pt idx="10">
                  <c:v>57.0221721526487</c:v>
                </c:pt>
                <c:pt idx="11">
                  <c:v>54.9596140527314</c:v>
                </c:pt>
                <c:pt idx="12">
                  <c:v>53.1768755209137</c:v>
                </c:pt>
                <c:pt idx="13">
                  <c:v>51.6133424194087</c:v>
                </c:pt>
                <c:pt idx="14">
                  <c:v>50.2268326077719</c:v>
                </c:pt>
                <c:pt idx="15">
                  <c:v>48.986372743361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(已处理)'!$B$13:$Q$13</c:f>
              <c:numCache>
                <c:formatCode>General</c:formatCode>
                <c:ptCount val="16"/>
                <c:pt idx="0">
                  <c:v>73</c:v>
                </c:pt>
                <c:pt idx="1">
                  <c:v>79.6652070947948</c:v>
                </c:pt>
                <c:pt idx="2">
                  <c:v>80.3022396797157</c:v>
                </c:pt>
                <c:pt idx="3">
                  <c:v>77.7183475878723</c:v>
                </c:pt>
                <c:pt idx="4">
                  <c:v>74.3121211257791</c:v>
                </c:pt>
                <c:pt idx="5">
                  <c:v>70.8124736041673</c:v>
                </c:pt>
                <c:pt idx="6">
                  <c:v>67.4430498150029</c:v>
                </c:pt>
                <c:pt idx="7">
                  <c:v>64.9351375193195</c:v>
                </c:pt>
                <c:pt idx="8">
                  <c:v>62.3723201960531</c:v>
                </c:pt>
                <c:pt idx="9">
                  <c:v>59.2030534764501</c:v>
                </c:pt>
                <c:pt idx="10">
                  <c:v>56.6140900535246</c:v>
                </c:pt>
                <c:pt idx="11">
                  <c:v>54.4100195992652</c:v>
                </c:pt>
                <c:pt idx="12">
                  <c:v>52.4948499102762</c:v>
                </c:pt>
                <c:pt idx="13">
                  <c:v>50.8081085587402</c:v>
                </c:pt>
                <c:pt idx="14">
                  <c:v>49.3077538711041</c:v>
                </c:pt>
                <c:pt idx="15">
                  <c:v>47.9627275088555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(已处理)'!$A$14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(已处理)'!$B$14:$Q$14</c:f>
              <c:numCache>
                <c:formatCode>General</c:formatCode>
                <c:ptCount val="16"/>
                <c:pt idx="0">
                  <c:v>64</c:v>
                </c:pt>
                <c:pt idx="1">
                  <c:v>68</c:v>
                </c:pt>
                <c:pt idx="2">
                  <c:v>59</c:v>
                </c:pt>
                <c:pt idx="3">
                  <c:v>70</c:v>
                </c:pt>
                <c:pt idx="4">
                  <c:v>63.8</c:v>
                </c:pt>
                <c:pt idx="5">
                  <c:v>61</c:v>
                </c:pt>
                <c:pt idx="6">
                  <c:v>57</c:v>
                </c:pt>
                <c:pt idx="7">
                  <c:v>57.3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(已处理)'!$B$15:$Q$15</c:f>
              <c:numCache>
                <c:formatCode>General</c:formatCode>
                <c:ptCount val="16"/>
                <c:pt idx="0">
                  <c:v>64</c:v>
                </c:pt>
                <c:pt idx="1">
                  <c:v>66.6186146969656</c:v>
                </c:pt>
                <c:pt idx="2">
                  <c:v>65.612031187126</c:v>
                </c:pt>
                <c:pt idx="3">
                  <c:v>65.409324577902</c:v>
                </c:pt>
                <c:pt idx="4">
                  <c:v>62.2218656368031</c:v>
                </c:pt>
                <c:pt idx="5">
                  <c:v>58.815672675819</c:v>
                </c:pt>
                <c:pt idx="6">
                  <c:v>59.2845597095737</c:v>
                </c:pt>
                <c:pt idx="7">
                  <c:v>62.8108860034113</c:v>
                </c:pt>
                <c:pt idx="8">
                  <c:v>62.9341489426196</c:v>
                </c:pt>
                <c:pt idx="9">
                  <c:v>60.42020648394</c:v>
                </c:pt>
                <c:pt idx="10">
                  <c:v>59.504575984293</c:v>
                </c:pt>
                <c:pt idx="11">
                  <c:v>58.876646172328</c:v>
                </c:pt>
                <c:pt idx="12">
                  <c:v>58.3727932193361</c:v>
                </c:pt>
                <c:pt idx="13">
                  <c:v>57.9388422181789</c:v>
                </c:pt>
                <c:pt idx="14">
                  <c:v>57.549902295451</c:v>
                </c:pt>
                <c:pt idx="15">
                  <c:v>57.1924384878755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(已处理)'!$B$16:$Q$16</c:f>
              <c:numCache>
                <c:formatCode>General</c:formatCode>
                <c:ptCount val="16"/>
                <c:pt idx="0">
                  <c:v>64</c:v>
                </c:pt>
                <c:pt idx="1">
                  <c:v>66.6186146969656</c:v>
                </c:pt>
                <c:pt idx="2">
                  <c:v>65.612031187126</c:v>
                </c:pt>
                <c:pt idx="3">
                  <c:v>65.409324577902</c:v>
                </c:pt>
                <c:pt idx="4">
                  <c:v>62.2218656368031</c:v>
                </c:pt>
                <c:pt idx="5">
                  <c:v>58.815672675819</c:v>
                </c:pt>
                <c:pt idx="6">
                  <c:v>59.2845597095737</c:v>
                </c:pt>
                <c:pt idx="7">
                  <c:v>62.8108860034113</c:v>
                </c:pt>
                <c:pt idx="8">
                  <c:v>62.3659836717767</c:v>
                </c:pt>
                <c:pt idx="9">
                  <c:v>58.87567407005</c:v>
                </c:pt>
                <c:pt idx="10">
                  <c:v>57.1584796891799</c:v>
                </c:pt>
                <c:pt idx="11">
                  <c:v>55.7496219312756</c:v>
                </c:pt>
                <c:pt idx="12">
                  <c:v>54.4760315505372</c:v>
                </c:pt>
                <c:pt idx="13">
                  <c:v>53.2836145931835</c:v>
                </c:pt>
                <c:pt idx="14">
                  <c:v>52.1482438987096</c:v>
                </c:pt>
                <c:pt idx="15">
                  <c:v>51.0566551753265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(已处理)'!$B$17:$Q$17</c:f>
              <c:numCache>
                <c:formatCode>General</c:formatCode>
                <c:ptCount val="16"/>
                <c:pt idx="0">
                  <c:v>64</c:v>
                </c:pt>
                <c:pt idx="1">
                  <c:v>66.6186146969656</c:v>
                </c:pt>
                <c:pt idx="2">
                  <c:v>65.612031187126</c:v>
                </c:pt>
                <c:pt idx="3">
                  <c:v>65.409324577902</c:v>
                </c:pt>
                <c:pt idx="4">
                  <c:v>62.2218656368031</c:v>
                </c:pt>
                <c:pt idx="5">
                  <c:v>58.815672675819</c:v>
                </c:pt>
                <c:pt idx="6">
                  <c:v>59.2845597095737</c:v>
                </c:pt>
                <c:pt idx="7">
                  <c:v>62.8108860034113</c:v>
                </c:pt>
                <c:pt idx="8">
                  <c:v>64.4520691885261</c:v>
                </c:pt>
                <c:pt idx="9">
                  <c:v>64.3612264658939</c:v>
                </c:pt>
                <c:pt idx="10">
                  <c:v>65.1749965189538</c:v>
                </c:pt>
                <c:pt idx="11">
                  <c:v>66.1685963456933</c:v>
                </c:pt>
                <c:pt idx="12">
                  <c:v>67.2445199010218</c:v>
                </c:pt>
                <c:pt idx="13">
                  <c:v>68.3628586795511</c:v>
                </c:pt>
                <c:pt idx="14">
                  <c:v>69.5000907293017</c:v>
                </c:pt>
                <c:pt idx="15">
                  <c:v>70.6401258880773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(已处理)'!$A$18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(已处理)'!$B$18:$Q$18</c:f>
              <c:numCache>
                <c:formatCode>General</c:formatCode>
                <c:ptCount val="16"/>
                <c:pt idx="0">
                  <c:v>37</c:v>
                </c:pt>
                <c:pt idx="1">
                  <c:v>42.8</c:v>
                </c:pt>
                <c:pt idx="2">
                  <c:v>41.9</c:v>
                </c:pt>
                <c:pt idx="3">
                  <c:v>45.5</c:v>
                </c:pt>
                <c:pt idx="4">
                  <c:v>46</c:v>
                </c:pt>
                <c:pt idx="5">
                  <c:v>47.1</c:v>
                </c:pt>
                <c:pt idx="6">
                  <c:v>43.7</c:v>
                </c:pt>
                <c:pt idx="7">
                  <c:v>49.9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(已处理)'!$A$19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(已处理)'!$B$19:$Q$19</c:f>
              <c:numCache>
                <c:formatCode>General</c:formatCode>
                <c:ptCount val="16"/>
                <c:pt idx="0">
                  <c:v>37</c:v>
                </c:pt>
                <c:pt idx="1">
                  <c:v>41.7404274924552</c:v>
                </c:pt>
                <c:pt idx="2">
                  <c:v>43.7091383184375</c:v>
                </c:pt>
                <c:pt idx="3">
                  <c:v>45.4241693979689</c:v>
                </c:pt>
                <c:pt idx="4">
                  <c:v>45.9380599491608</c:v>
                </c:pt>
                <c:pt idx="5">
                  <c:v>45.4433663455946</c:v>
                </c:pt>
                <c:pt idx="6">
                  <c:v>44.7419728544912</c:v>
                </c:pt>
                <c:pt idx="7">
                  <c:v>46.4656173997859</c:v>
                </c:pt>
                <c:pt idx="8">
                  <c:v>46.3543789745144</c:v>
                </c:pt>
                <c:pt idx="9">
                  <c:v>44.6251785650092</c:v>
                </c:pt>
                <c:pt idx="10">
                  <c:v>44.3223863172695</c:v>
                </c:pt>
                <c:pt idx="11">
                  <c:v>44.00921853775</c:v>
                </c:pt>
                <c:pt idx="12">
                  <c:v>43.6955803844978</c:v>
                </c:pt>
                <c:pt idx="13">
                  <c:v>43.3886114857071</c:v>
                </c:pt>
                <c:pt idx="14">
                  <c:v>43.0934567297508</c:v>
                </c:pt>
                <c:pt idx="15">
                  <c:v>42.8137955302391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(已处理)'!$A$20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(已处理)'!$B$20:$Q$20</c:f>
              <c:numCache>
                <c:formatCode>General</c:formatCode>
                <c:ptCount val="16"/>
                <c:pt idx="0">
                  <c:v>37</c:v>
                </c:pt>
                <c:pt idx="1">
                  <c:v>41.7404274924552</c:v>
                </c:pt>
                <c:pt idx="2">
                  <c:v>43.7091383184375</c:v>
                </c:pt>
                <c:pt idx="3">
                  <c:v>45.4241693979689</c:v>
                </c:pt>
                <c:pt idx="4">
                  <c:v>45.9380599491608</c:v>
                </c:pt>
                <c:pt idx="5">
                  <c:v>45.4433663455946</c:v>
                </c:pt>
                <c:pt idx="6">
                  <c:v>44.7419728544912</c:v>
                </c:pt>
                <c:pt idx="7">
                  <c:v>46.4656173997859</c:v>
                </c:pt>
                <c:pt idx="8">
                  <c:v>46.1583273714292</c:v>
                </c:pt>
                <c:pt idx="9">
                  <c:v>44.1727203800061</c:v>
                </c:pt>
                <c:pt idx="10">
                  <c:v>43.7602043202315</c:v>
                </c:pt>
                <c:pt idx="11">
                  <c:v>43.3607240053391</c:v>
                </c:pt>
                <c:pt idx="12">
                  <c:v>42.9859618148482</c:v>
                </c:pt>
                <c:pt idx="13">
                  <c:v>42.6430191619883</c:v>
                </c:pt>
                <c:pt idx="14">
                  <c:v>42.33584468841</c:v>
                </c:pt>
                <c:pt idx="15">
                  <c:v>42.0662240963861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(已处理)'!$A$21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(已处理)'!$B$21:$Q$21</c:f>
              <c:numCache>
                <c:formatCode>General</c:formatCode>
                <c:ptCount val="16"/>
                <c:pt idx="0">
                  <c:v>37</c:v>
                </c:pt>
                <c:pt idx="1">
                  <c:v>41.7404274924552</c:v>
                </c:pt>
                <c:pt idx="2">
                  <c:v>43.7091383184375</c:v>
                </c:pt>
                <c:pt idx="3">
                  <c:v>45.4241693979689</c:v>
                </c:pt>
                <c:pt idx="4">
                  <c:v>45.9380599491608</c:v>
                </c:pt>
                <c:pt idx="5">
                  <c:v>45.4433663455946</c:v>
                </c:pt>
                <c:pt idx="6">
                  <c:v>44.7419728544912</c:v>
                </c:pt>
                <c:pt idx="7">
                  <c:v>46.4656173997859</c:v>
                </c:pt>
                <c:pt idx="8">
                  <c:v>46.1701288728067</c:v>
                </c:pt>
                <c:pt idx="9">
                  <c:v>44.1946893126832</c:v>
                </c:pt>
                <c:pt idx="10">
                  <c:v>43.7748009790698</c:v>
                </c:pt>
                <c:pt idx="11">
                  <c:v>43.359842332633</c:v>
                </c:pt>
                <c:pt idx="12">
                  <c:v>42.9619444038658</c:v>
                </c:pt>
                <c:pt idx="13">
                  <c:v>42.5890338386988</c:v>
                </c:pt>
                <c:pt idx="14">
                  <c:v>42.246073230662</c:v>
                </c:pt>
                <c:pt idx="15">
                  <c:v>41.9359250464406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(已处理)'!$A$38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(已处理)'!$B$38:$Q$38</c:f>
              <c:numCache>
                <c:formatCode>General</c:formatCode>
                <c:ptCount val="16"/>
                <c:pt idx="0">
                  <c:v>64</c:v>
                </c:pt>
                <c:pt idx="1">
                  <c:v>69</c:v>
                </c:pt>
                <c:pt idx="2">
                  <c:v>62</c:v>
                </c:pt>
                <c:pt idx="3">
                  <c:v>61</c:v>
                </c:pt>
                <c:pt idx="4">
                  <c:v>59</c:v>
                </c:pt>
                <c:pt idx="5">
                  <c:v>56</c:v>
                </c:pt>
                <c:pt idx="6">
                  <c:v>64</c:v>
                </c:pt>
                <c:pt idx="7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(已处理)'!$A$39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(已处理)'!$B$39:$Q$39</c:f>
              <c:numCache>
                <c:formatCode>General</c:formatCode>
                <c:ptCount val="16"/>
                <c:pt idx="0">
                  <c:v>64</c:v>
                </c:pt>
                <c:pt idx="1">
                  <c:v>68.0575110483818</c:v>
                </c:pt>
                <c:pt idx="2">
                  <c:v>62.3104320475933</c:v>
                </c:pt>
                <c:pt idx="3">
                  <c:v>59.1452658365803</c:v>
                </c:pt>
                <c:pt idx="4">
                  <c:v>60.8908274307348</c:v>
                </c:pt>
                <c:pt idx="5">
                  <c:v>61.0459638630721</c:v>
                </c:pt>
                <c:pt idx="6">
                  <c:v>59.832690018297</c:v>
                </c:pt>
                <c:pt idx="7">
                  <c:v>54.8003723639416</c:v>
                </c:pt>
                <c:pt idx="8">
                  <c:v>54.5502662544672</c:v>
                </c:pt>
                <c:pt idx="9">
                  <c:v>60.3159447089451</c:v>
                </c:pt>
                <c:pt idx="10">
                  <c:v>61.037440308862</c:v>
                </c:pt>
                <c:pt idx="11">
                  <c:v>61.3442650900723</c:v>
                </c:pt>
                <c:pt idx="12">
                  <c:v>61.4526749086235</c:v>
                </c:pt>
                <c:pt idx="13">
                  <c:v>61.4263799373734</c:v>
                </c:pt>
                <c:pt idx="14">
                  <c:v>61.2965967575075</c:v>
                </c:pt>
                <c:pt idx="15">
                  <c:v>61.0830999170254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(已处理)'!$A$40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(已处理)'!$B$40:$Q$40</c:f>
              <c:numCache>
                <c:formatCode>General</c:formatCode>
                <c:ptCount val="16"/>
                <c:pt idx="0">
                  <c:v>64</c:v>
                </c:pt>
                <c:pt idx="1">
                  <c:v>68.0575110483818</c:v>
                </c:pt>
                <c:pt idx="2">
                  <c:v>62.3104320475933</c:v>
                </c:pt>
                <c:pt idx="3">
                  <c:v>59.1452658365803</c:v>
                </c:pt>
                <c:pt idx="4">
                  <c:v>60.8908274307348</c:v>
                </c:pt>
                <c:pt idx="5">
                  <c:v>61.0459638630721</c:v>
                </c:pt>
                <c:pt idx="6">
                  <c:v>59.832690018297</c:v>
                </c:pt>
                <c:pt idx="7">
                  <c:v>54.8003723639416</c:v>
                </c:pt>
                <c:pt idx="8">
                  <c:v>55.2777245810312</c:v>
                </c:pt>
                <c:pt idx="9">
                  <c:v>62.0916467370775</c:v>
                </c:pt>
                <c:pt idx="10">
                  <c:v>63.418656383651</c:v>
                </c:pt>
                <c:pt idx="11">
                  <c:v>64.2700602462517</c:v>
                </c:pt>
                <c:pt idx="12">
                  <c:v>64.8754358765747</c:v>
                </c:pt>
                <c:pt idx="13">
                  <c:v>65.3019998972274</c:v>
                </c:pt>
                <c:pt idx="14">
                  <c:v>65.583796234509</c:v>
                </c:pt>
                <c:pt idx="15">
                  <c:v>65.7436312930833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(已处理)'!$A$41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(已处理)'!$B$41:$Q$41</c:f>
              <c:numCache>
                <c:formatCode>General</c:formatCode>
                <c:ptCount val="16"/>
                <c:pt idx="0">
                  <c:v>64</c:v>
                </c:pt>
                <c:pt idx="1">
                  <c:v>68.0575110483818</c:v>
                </c:pt>
                <c:pt idx="2">
                  <c:v>62.3104320475933</c:v>
                </c:pt>
                <c:pt idx="3">
                  <c:v>59.1452658365803</c:v>
                </c:pt>
                <c:pt idx="4">
                  <c:v>60.8908274307348</c:v>
                </c:pt>
                <c:pt idx="5">
                  <c:v>61.0459638630721</c:v>
                </c:pt>
                <c:pt idx="6">
                  <c:v>59.832690018297</c:v>
                </c:pt>
                <c:pt idx="7">
                  <c:v>54.8003723639416</c:v>
                </c:pt>
                <c:pt idx="8">
                  <c:v>56.1049969012197</c:v>
                </c:pt>
                <c:pt idx="9">
                  <c:v>64.1398992521786</c:v>
                </c:pt>
                <c:pt idx="10">
                  <c:v>66.2195516821199</c:v>
                </c:pt>
                <c:pt idx="11">
                  <c:v>67.7629444384059</c:v>
                </c:pt>
                <c:pt idx="12">
                  <c:v>69.0086428341991</c:v>
                </c:pt>
                <c:pt idx="13">
                  <c:v>70.0240116256601</c:v>
                </c:pt>
                <c:pt idx="14">
                  <c:v>70.8439140155413</c:v>
                </c:pt>
                <c:pt idx="15">
                  <c:v>71.4932330631487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(已处理)'!$A$34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(已处理)'!$B$34:$Q$34</c:f>
              <c:numCache>
                <c:formatCode>General</c:formatCode>
                <c:ptCount val="16"/>
                <c:pt idx="0">
                  <c:v>59</c:v>
                </c:pt>
                <c:pt idx="1">
                  <c:v>61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62</c:v>
                </c:pt>
                <c:pt idx="7">
                  <c:v>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(已处理)'!$A$35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(已处理)'!$B$35:$Q$35</c:f>
              <c:numCache>
                <c:formatCode>General</c:formatCode>
                <c:ptCount val="16"/>
                <c:pt idx="0">
                  <c:v>59</c:v>
                </c:pt>
                <c:pt idx="1">
                  <c:v>60.5539663813832</c:v>
                </c:pt>
                <c:pt idx="2">
                  <c:v>58.8518019783909</c:v>
                </c:pt>
                <c:pt idx="3">
                  <c:v>58.2800388981587</c:v>
                </c:pt>
                <c:pt idx="4">
                  <c:v>59.8662906169199</c:v>
                </c:pt>
                <c:pt idx="5">
                  <c:v>60.8274620864878</c:v>
                </c:pt>
                <c:pt idx="6">
                  <c:v>59.8054289700389</c:v>
                </c:pt>
                <c:pt idx="7">
                  <c:v>56.4886721938619</c:v>
                </c:pt>
                <c:pt idx="8">
                  <c:v>56.2071871188336</c:v>
                </c:pt>
                <c:pt idx="9">
                  <c:v>58.0756816153432</c:v>
                </c:pt>
                <c:pt idx="10">
                  <c:v>58.3181824515565</c:v>
                </c:pt>
                <c:pt idx="11">
                  <c:v>58.5111586265048</c:v>
                </c:pt>
                <c:pt idx="12">
                  <c:v>58.7130757990375</c:v>
                </c:pt>
                <c:pt idx="13">
                  <c:v>58.9325390089636</c:v>
                </c:pt>
                <c:pt idx="14">
                  <c:v>59.1691522548909</c:v>
                </c:pt>
                <c:pt idx="15">
                  <c:v>59.4204593498006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(已处理)'!$A$36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(已处理)'!$B$36:$Q$36</c:f>
              <c:numCache>
                <c:formatCode>General</c:formatCode>
                <c:ptCount val="16"/>
                <c:pt idx="0">
                  <c:v>59</c:v>
                </c:pt>
                <c:pt idx="1">
                  <c:v>60.5539663813832</c:v>
                </c:pt>
                <c:pt idx="2">
                  <c:v>58.8518019783909</c:v>
                </c:pt>
                <c:pt idx="3">
                  <c:v>58.2800388981587</c:v>
                </c:pt>
                <c:pt idx="4">
                  <c:v>59.8662906169199</c:v>
                </c:pt>
                <c:pt idx="5">
                  <c:v>60.8274620864878</c:v>
                </c:pt>
                <c:pt idx="6">
                  <c:v>59.8054289700389</c:v>
                </c:pt>
                <c:pt idx="7">
                  <c:v>56.4886721938619</c:v>
                </c:pt>
                <c:pt idx="8">
                  <c:v>56.9032573764354</c:v>
                </c:pt>
                <c:pt idx="9">
                  <c:v>59.6184789018532</c:v>
                </c:pt>
                <c:pt idx="10">
                  <c:v>60.1100039042989</c:v>
                </c:pt>
                <c:pt idx="11">
                  <c:v>60.4739110438583</c:v>
                </c:pt>
                <c:pt idx="12">
                  <c:v>60.8045867704182</c:v>
                </c:pt>
                <c:pt idx="13">
                  <c:v>61.1253478939122</c:v>
                </c:pt>
                <c:pt idx="14">
                  <c:v>61.4446026422415</c:v>
                </c:pt>
                <c:pt idx="15">
                  <c:v>61.7659647767583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(已处理)'!$A$37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(已处理)'!$B$37:$Q$37</c:f>
              <c:numCache>
                <c:formatCode>General</c:formatCode>
                <c:ptCount val="16"/>
                <c:pt idx="0">
                  <c:v>59</c:v>
                </c:pt>
                <c:pt idx="1">
                  <c:v>60.5539663813832</c:v>
                </c:pt>
                <c:pt idx="2">
                  <c:v>58.8518019783909</c:v>
                </c:pt>
                <c:pt idx="3">
                  <c:v>58.2800388981587</c:v>
                </c:pt>
                <c:pt idx="4">
                  <c:v>59.8662906169199</c:v>
                </c:pt>
                <c:pt idx="5">
                  <c:v>60.8274620864878</c:v>
                </c:pt>
                <c:pt idx="6">
                  <c:v>59.8054289700389</c:v>
                </c:pt>
                <c:pt idx="7">
                  <c:v>56.4886721938619</c:v>
                </c:pt>
                <c:pt idx="8">
                  <c:v>57.2652024438789</c:v>
                </c:pt>
                <c:pt idx="9">
                  <c:v>60.5506239300069</c:v>
                </c:pt>
                <c:pt idx="10">
                  <c:v>61.4683994361617</c:v>
                </c:pt>
                <c:pt idx="11">
                  <c:v>62.281967549404</c:v>
                </c:pt>
                <c:pt idx="12">
                  <c:v>63.0890577737723</c:v>
                </c:pt>
                <c:pt idx="13">
                  <c:v>63.9112252083896</c:v>
                </c:pt>
                <c:pt idx="14">
                  <c:v>64.7545233298725</c:v>
                </c:pt>
                <c:pt idx="15">
                  <c:v>65.6203209577106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重庆4省!$A$14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重庆4省!$B$14:$Q$14</c:f>
              <c:numCache>
                <c:formatCode>General</c:formatCode>
                <c:ptCount val="16"/>
                <c:pt idx="0">
                  <c:v>33</c:v>
                </c:pt>
                <c:pt idx="1">
                  <c:v>41</c:v>
                </c:pt>
                <c:pt idx="2">
                  <c:v>36</c:v>
                </c:pt>
                <c:pt idx="3">
                  <c:v>38</c:v>
                </c:pt>
                <c:pt idx="4">
                  <c:v>35</c:v>
                </c:pt>
                <c:pt idx="5">
                  <c:v>37</c:v>
                </c:pt>
                <c:pt idx="6">
                  <c:v>40</c:v>
                </c:pt>
                <c:pt idx="7">
                  <c:v>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重庆4省!$B$15:$Q$15</c:f>
              <c:numCache>
                <c:formatCode>General</c:formatCode>
                <c:ptCount val="16"/>
                <c:pt idx="0">
                  <c:v>33</c:v>
                </c:pt>
                <c:pt idx="1">
                  <c:v>37.4951689613265</c:v>
                </c:pt>
                <c:pt idx="2">
                  <c:v>38.6086375552428</c:v>
                </c:pt>
                <c:pt idx="3">
                  <c:v>38.5085975439609</c:v>
                </c:pt>
                <c:pt idx="4">
                  <c:v>37.8026248396438</c:v>
                </c:pt>
                <c:pt idx="5">
                  <c:v>37.4823109985486</c:v>
                </c:pt>
                <c:pt idx="6">
                  <c:v>37.1532804376049</c:v>
                </c:pt>
                <c:pt idx="7">
                  <c:v>35.8813172540001</c:v>
                </c:pt>
                <c:pt idx="8">
                  <c:v>35.1339298566601</c:v>
                </c:pt>
                <c:pt idx="9">
                  <c:v>34.9875653638301</c:v>
                </c:pt>
                <c:pt idx="10">
                  <c:v>34.6216064347712</c:v>
                </c:pt>
                <c:pt idx="11">
                  <c:v>34.3122344505402</c:v>
                </c:pt>
                <c:pt idx="12">
                  <c:v>34.0981325129784</c:v>
                </c:pt>
                <c:pt idx="13">
                  <c:v>33.9967337684712</c:v>
                </c:pt>
                <c:pt idx="14">
                  <c:v>34.0193181770654</c:v>
                </c:pt>
                <c:pt idx="15">
                  <c:v>34.174605158463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重庆4省!$B$16:$Q$16</c:f>
              <c:numCache>
                <c:formatCode>General</c:formatCode>
                <c:ptCount val="16"/>
                <c:pt idx="0">
                  <c:v>33</c:v>
                </c:pt>
                <c:pt idx="1">
                  <c:v>37.4951689613265</c:v>
                </c:pt>
                <c:pt idx="2">
                  <c:v>38.6086375552428</c:v>
                </c:pt>
                <c:pt idx="3">
                  <c:v>38.5085975439609</c:v>
                </c:pt>
                <c:pt idx="4">
                  <c:v>37.8026248396438</c:v>
                </c:pt>
                <c:pt idx="5">
                  <c:v>37.4823109985486</c:v>
                </c:pt>
                <c:pt idx="6">
                  <c:v>37.1532804376049</c:v>
                </c:pt>
                <c:pt idx="7">
                  <c:v>35.8813172540001</c:v>
                </c:pt>
                <c:pt idx="8">
                  <c:v>35.1838717460629</c:v>
                </c:pt>
                <c:pt idx="9">
                  <c:v>35.1450624617458</c:v>
                </c:pt>
                <c:pt idx="10">
                  <c:v>34.918022865485</c:v>
                </c:pt>
                <c:pt idx="11">
                  <c:v>34.8011255657712</c:v>
                </c:pt>
                <c:pt idx="12">
                  <c:v>34.8451780907821</c:v>
                </c:pt>
                <c:pt idx="13">
                  <c:v>35.0800151565523</c:v>
                </c:pt>
                <c:pt idx="14">
                  <c:v>35.5305461603338</c:v>
                </c:pt>
                <c:pt idx="15">
                  <c:v>36.2207579987292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重庆4省!$B$17:$Q$17</c:f>
              <c:numCache>
                <c:formatCode>General</c:formatCode>
                <c:ptCount val="16"/>
                <c:pt idx="0">
                  <c:v>33</c:v>
                </c:pt>
                <c:pt idx="1">
                  <c:v>37.4951689613265</c:v>
                </c:pt>
                <c:pt idx="2">
                  <c:v>38.6086375552428</c:v>
                </c:pt>
                <c:pt idx="3">
                  <c:v>38.5085975439609</c:v>
                </c:pt>
                <c:pt idx="4">
                  <c:v>37.8026248396438</c:v>
                </c:pt>
                <c:pt idx="5">
                  <c:v>37.4823109985486</c:v>
                </c:pt>
                <c:pt idx="6">
                  <c:v>37.1532804376049</c:v>
                </c:pt>
                <c:pt idx="7">
                  <c:v>35.8813172540001</c:v>
                </c:pt>
                <c:pt idx="8">
                  <c:v>35.2675237851594</c:v>
                </c:pt>
                <c:pt idx="9">
                  <c:v>35.3956610014061</c:v>
                </c:pt>
                <c:pt idx="10">
                  <c:v>35.3701974689901</c:v>
                </c:pt>
                <c:pt idx="11">
                  <c:v>35.5389731417421</c:v>
                </c:pt>
                <c:pt idx="12">
                  <c:v>35.9814097775053</c:v>
                </c:pt>
                <c:pt idx="13">
                  <c:v>36.7585977848657</c:v>
                </c:pt>
                <c:pt idx="14">
                  <c:v>37.9321387763875</c:v>
                </c:pt>
                <c:pt idx="15">
                  <c:v>39.569832797502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(已处理)'!$A$30</c:f>
              <c:strCache>
                <c:ptCount val="1"/>
                <c:pt idx="0">
                  <c:v>海南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(已处理)'!$B$30:$Q$30</c:f>
              <c:numCache>
                <c:formatCode>General</c:formatCode>
                <c:ptCount val="16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(已处理)'!$A$31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(已处理)'!$B$31:$Q$31</c:f>
              <c:numCache>
                <c:formatCode>General</c:formatCode>
                <c:ptCount val="16"/>
                <c:pt idx="0">
                  <c:v>31</c:v>
                </c:pt>
                <c:pt idx="1">
                  <c:v>33.2070891079105</c:v>
                </c:pt>
                <c:pt idx="2">
                  <c:v>31.1732169622984</c:v>
                </c:pt>
                <c:pt idx="3">
                  <c:v>29.7441276047842</c:v>
                </c:pt>
                <c:pt idx="4">
                  <c:v>31.9230363234545</c:v>
                </c:pt>
                <c:pt idx="5">
                  <c:v>33.9305766531907</c:v>
                </c:pt>
                <c:pt idx="6">
                  <c:v>33.1424066669171</c:v>
                </c:pt>
                <c:pt idx="7">
                  <c:v>34.0542300236336</c:v>
                </c:pt>
                <c:pt idx="8">
                  <c:v>34.6587694964972</c:v>
                </c:pt>
                <c:pt idx="9">
                  <c:v>35.9215583476489</c:v>
                </c:pt>
                <c:pt idx="10">
                  <c:v>36.2183499422369</c:v>
                </c:pt>
                <c:pt idx="11">
                  <c:v>36.284734536822</c:v>
                </c:pt>
                <c:pt idx="12">
                  <c:v>36.1621394259076</c:v>
                </c:pt>
                <c:pt idx="13">
                  <c:v>35.8761897226891</c:v>
                </c:pt>
                <c:pt idx="14">
                  <c:v>35.4488159545433</c:v>
                </c:pt>
                <c:pt idx="15">
                  <c:v>34.8999061471078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(已处理)'!$A$32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(已处理)'!$B$32:$Q$32</c:f>
              <c:numCache>
                <c:formatCode>General</c:formatCode>
                <c:ptCount val="16"/>
                <c:pt idx="0">
                  <c:v>31</c:v>
                </c:pt>
                <c:pt idx="1">
                  <c:v>33.2070891079105</c:v>
                </c:pt>
                <c:pt idx="2">
                  <c:v>31.1732169622984</c:v>
                </c:pt>
                <c:pt idx="3">
                  <c:v>29.7441276047842</c:v>
                </c:pt>
                <c:pt idx="4">
                  <c:v>31.9230363234545</c:v>
                </c:pt>
                <c:pt idx="5">
                  <c:v>33.9305766531907</c:v>
                </c:pt>
                <c:pt idx="6">
                  <c:v>33.1424066669171</c:v>
                </c:pt>
                <c:pt idx="7">
                  <c:v>34.0542300236336</c:v>
                </c:pt>
                <c:pt idx="8">
                  <c:v>34.5726261049069</c:v>
                </c:pt>
                <c:pt idx="9">
                  <c:v>35.6954798620328</c:v>
                </c:pt>
                <c:pt idx="10">
                  <c:v>35.8818660686073</c:v>
                </c:pt>
                <c:pt idx="11">
                  <c:v>35.8331523511052</c:v>
                </c:pt>
                <c:pt idx="12">
                  <c:v>35.5930694613149</c:v>
                </c:pt>
                <c:pt idx="13">
                  <c:v>35.1897751710933</c:v>
                </c:pt>
                <c:pt idx="14">
                  <c:v>34.6473324054345</c:v>
                </c:pt>
                <c:pt idx="15">
                  <c:v>33.9873192496033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(已处理)'!$A$33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(已处理)'!$B$33:$Q$33</c:f>
              <c:numCache>
                <c:formatCode>General</c:formatCode>
                <c:ptCount val="16"/>
                <c:pt idx="0">
                  <c:v>31</c:v>
                </c:pt>
                <c:pt idx="1">
                  <c:v>33.2070891079105</c:v>
                </c:pt>
                <c:pt idx="2">
                  <c:v>31.1732169622984</c:v>
                </c:pt>
                <c:pt idx="3">
                  <c:v>29.7441276047842</c:v>
                </c:pt>
                <c:pt idx="4">
                  <c:v>31.9230363234545</c:v>
                </c:pt>
                <c:pt idx="5">
                  <c:v>33.9305766531907</c:v>
                </c:pt>
                <c:pt idx="6">
                  <c:v>33.1424066669171</c:v>
                </c:pt>
                <c:pt idx="7">
                  <c:v>34.0542300236336</c:v>
                </c:pt>
                <c:pt idx="8">
                  <c:v>34.4958360420552</c:v>
                </c:pt>
                <c:pt idx="9">
                  <c:v>35.4949799172566</c:v>
                </c:pt>
                <c:pt idx="10">
                  <c:v>35.5855245505672</c:v>
                </c:pt>
                <c:pt idx="11">
                  <c:v>35.4377639752416</c:v>
                </c:pt>
                <c:pt idx="12">
                  <c:v>35.0973793567362</c:v>
                </c:pt>
                <c:pt idx="13">
                  <c:v>34.5946711243931</c:v>
                </c:pt>
                <c:pt idx="14">
                  <c:v>33.9554764205292</c:v>
                </c:pt>
                <c:pt idx="15">
                  <c:v>33.2027483176731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(已处理)'!$A$26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(已处理)'!$B$26:$Q$26</c:f>
              <c:numCache>
                <c:formatCode>General</c:formatCode>
                <c:ptCount val="16"/>
                <c:pt idx="0">
                  <c:v>37</c:v>
                </c:pt>
                <c:pt idx="1">
                  <c:v>39</c:v>
                </c:pt>
                <c:pt idx="2">
                  <c:v>38</c:v>
                </c:pt>
                <c:pt idx="3">
                  <c:v>40</c:v>
                </c:pt>
                <c:pt idx="4">
                  <c:v>38</c:v>
                </c:pt>
                <c:pt idx="5">
                  <c:v>41</c:v>
                </c:pt>
                <c:pt idx="6">
                  <c:v>41</c:v>
                </c:pt>
                <c:pt idx="7">
                  <c:v>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(已处理)'!$A$27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(已处理)'!$B$27:$Q$27</c:f>
              <c:numCache>
                <c:formatCode>General</c:formatCode>
                <c:ptCount val="16"/>
                <c:pt idx="0">
                  <c:v>37</c:v>
                </c:pt>
                <c:pt idx="1">
                  <c:v>38.8895758839237</c:v>
                </c:pt>
                <c:pt idx="2">
                  <c:v>38.652502763421</c:v>
                </c:pt>
                <c:pt idx="3">
                  <c:v>38.5968570899548</c:v>
                </c:pt>
                <c:pt idx="4">
                  <c:v>39.2621418652013</c:v>
                </c:pt>
                <c:pt idx="5">
                  <c:v>40.594468188016</c:v>
                </c:pt>
                <c:pt idx="6">
                  <c:v>40.9999999926816</c:v>
                </c:pt>
                <c:pt idx="7">
                  <c:v>40.9537496847296</c:v>
                </c:pt>
                <c:pt idx="8">
                  <c:v>41.5283312247609</c:v>
                </c:pt>
                <c:pt idx="9">
                  <c:v>42.3280825613238</c:v>
                </c:pt>
                <c:pt idx="10">
                  <c:v>42.9392379996713</c:v>
                </c:pt>
                <c:pt idx="11">
                  <c:v>43.5398521134695</c:v>
                </c:pt>
                <c:pt idx="12">
                  <c:v>44.1375085245599</c:v>
                </c:pt>
                <c:pt idx="13">
                  <c:v>44.7347459123252</c:v>
                </c:pt>
                <c:pt idx="14">
                  <c:v>45.3332281490341</c:v>
                </c:pt>
                <c:pt idx="15">
                  <c:v>45.9343439178537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(已处理)'!$A$28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(已处理)'!$B$28:$Q$28</c:f>
              <c:numCache>
                <c:formatCode>General</c:formatCode>
                <c:ptCount val="16"/>
                <c:pt idx="0">
                  <c:v>37</c:v>
                </c:pt>
                <c:pt idx="1">
                  <c:v>38.8895758839237</c:v>
                </c:pt>
                <c:pt idx="2">
                  <c:v>38.652502763421</c:v>
                </c:pt>
                <c:pt idx="3">
                  <c:v>38.5968570899548</c:v>
                </c:pt>
                <c:pt idx="4">
                  <c:v>39.2621418652013</c:v>
                </c:pt>
                <c:pt idx="5">
                  <c:v>40.594468188016</c:v>
                </c:pt>
                <c:pt idx="6">
                  <c:v>40.9999999926816</c:v>
                </c:pt>
                <c:pt idx="7">
                  <c:v>40.9537496847296</c:v>
                </c:pt>
                <c:pt idx="8">
                  <c:v>41.5366197976286</c:v>
                </c:pt>
                <c:pt idx="9">
                  <c:v>42.3567470461721</c:v>
                </c:pt>
                <c:pt idx="10">
                  <c:v>42.9944515551967</c:v>
                </c:pt>
                <c:pt idx="11">
                  <c:v>43.6257157403424</c:v>
                </c:pt>
                <c:pt idx="12">
                  <c:v>44.2569743215526</c:v>
                </c:pt>
                <c:pt idx="13">
                  <c:v>44.8898653187457</c:v>
                </c:pt>
                <c:pt idx="14">
                  <c:v>45.5253361466747</c:v>
                </c:pt>
                <c:pt idx="15">
                  <c:v>46.1642106434043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(已处理)'!$A$29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(已处理)'!$B$29:$Q$29</c:f>
              <c:numCache>
                <c:formatCode>General</c:formatCode>
                <c:ptCount val="16"/>
                <c:pt idx="0">
                  <c:v>37</c:v>
                </c:pt>
                <c:pt idx="1">
                  <c:v>38.8895758839237</c:v>
                </c:pt>
                <c:pt idx="2">
                  <c:v>38.652502763421</c:v>
                </c:pt>
                <c:pt idx="3">
                  <c:v>38.5968570899548</c:v>
                </c:pt>
                <c:pt idx="4">
                  <c:v>39.2621418652013</c:v>
                </c:pt>
                <c:pt idx="5">
                  <c:v>40.594468188016</c:v>
                </c:pt>
                <c:pt idx="6">
                  <c:v>40.9999999926816</c:v>
                </c:pt>
                <c:pt idx="7">
                  <c:v>40.9537496847296</c:v>
                </c:pt>
                <c:pt idx="8">
                  <c:v>41.5354844292431</c:v>
                </c:pt>
                <c:pt idx="9">
                  <c:v>42.365768984879</c:v>
                </c:pt>
                <c:pt idx="10">
                  <c:v>43.0303405166712</c:v>
                </c:pt>
                <c:pt idx="11">
                  <c:v>43.6960490580516</c:v>
                </c:pt>
                <c:pt idx="12">
                  <c:v>44.3676778388101</c:v>
                </c:pt>
                <c:pt idx="13">
                  <c:v>45.0456548679043</c:v>
                </c:pt>
                <c:pt idx="14">
                  <c:v>45.7299222224489</c:v>
                </c:pt>
                <c:pt idx="15">
                  <c:v>46.4204522175135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(已处理)'!$A$22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(已处理)'!$B$22:$Q$22</c:f>
              <c:numCache>
                <c:formatCode>General</c:formatCode>
                <c:ptCount val="16"/>
                <c:pt idx="0">
                  <c:v>40</c:v>
                </c:pt>
                <c:pt idx="1">
                  <c:v>47</c:v>
                </c:pt>
                <c:pt idx="2">
                  <c:v>41</c:v>
                </c:pt>
                <c:pt idx="3">
                  <c:v>45</c:v>
                </c:pt>
                <c:pt idx="4">
                  <c:v>40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(已处理)'!$A$23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(已处理)'!$B$23:$Q$23</c:f>
              <c:numCache>
                <c:formatCode>General</c:formatCode>
                <c:ptCount val="16"/>
                <c:pt idx="0">
                  <c:v>40</c:v>
                </c:pt>
                <c:pt idx="1">
                  <c:v>46.1761873945101</c:v>
                </c:pt>
                <c:pt idx="2">
                  <c:v>43.5165406056077</c:v>
                </c:pt>
                <c:pt idx="3">
                  <c:v>42.000510270453</c:v>
                </c:pt>
                <c:pt idx="4">
                  <c:v>41.4456522160933</c:v>
                </c:pt>
                <c:pt idx="5">
                  <c:v>43.0989274054401</c:v>
                </c:pt>
                <c:pt idx="6">
                  <c:v>44.2572876239489</c:v>
                </c:pt>
                <c:pt idx="7">
                  <c:v>36.3804704521181</c:v>
                </c:pt>
                <c:pt idx="8">
                  <c:v>35.8431179405607</c:v>
                </c:pt>
                <c:pt idx="9">
                  <c:v>43.8758935437835</c:v>
                </c:pt>
                <c:pt idx="10">
                  <c:v>45.6384998086111</c:v>
                </c:pt>
                <c:pt idx="11">
                  <c:v>47.3843624693471</c:v>
                </c:pt>
                <c:pt idx="12">
                  <c:v>49.291183092766</c:v>
                </c:pt>
                <c:pt idx="13">
                  <c:v>51.4149619998449</c:v>
                </c:pt>
                <c:pt idx="14">
                  <c:v>53.7914678272847</c:v>
                </c:pt>
                <c:pt idx="15">
                  <c:v>56.4530649123196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(已处理)'!$A$24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(已处理)'!$B$24:$Q$24</c:f>
              <c:numCache>
                <c:formatCode>General</c:formatCode>
                <c:ptCount val="16"/>
                <c:pt idx="0">
                  <c:v>40</c:v>
                </c:pt>
                <c:pt idx="1">
                  <c:v>46.1761873945101</c:v>
                </c:pt>
                <c:pt idx="2">
                  <c:v>43.5165406056077</c:v>
                </c:pt>
                <c:pt idx="3">
                  <c:v>42.000510270453</c:v>
                </c:pt>
                <c:pt idx="4">
                  <c:v>41.4456522160933</c:v>
                </c:pt>
                <c:pt idx="5">
                  <c:v>43.0989274054401</c:v>
                </c:pt>
                <c:pt idx="6">
                  <c:v>44.2572876239489</c:v>
                </c:pt>
                <c:pt idx="7">
                  <c:v>36.3804704521181</c:v>
                </c:pt>
                <c:pt idx="8">
                  <c:v>36.2554530232779</c:v>
                </c:pt>
                <c:pt idx="9">
                  <c:v>45.0787879244975</c:v>
                </c:pt>
                <c:pt idx="10">
                  <c:v>47.7122802357953</c:v>
                </c:pt>
                <c:pt idx="11">
                  <c:v>50.5731051685842</c:v>
                </c:pt>
                <c:pt idx="12">
                  <c:v>53.8682025324667</c:v>
                </c:pt>
                <c:pt idx="13">
                  <c:v>57.682724284309</c:v>
                </c:pt>
                <c:pt idx="14">
                  <c:v>62.0842951784335</c:v>
                </c:pt>
                <c:pt idx="15">
                  <c:v>67.1407228684416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(已处理)'!$A$25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(已处理)'!$B$25:$Q$25</c:f>
              <c:numCache>
                <c:formatCode>General</c:formatCode>
                <c:ptCount val="16"/>
                <c:pt idx="0">
                  <c:v>40</c:v>
                </c:pt>
                <c:pt idx="1">
                  <c:v>46.1761873945101</c:v>
                </c:pt>
                <c:pt idx="2">
                  <c:v>43.5165406056077</c:v>
                </c:pt>
                <c:pt idx="3">
                  <c:v>42.000510270453</c:v>
                </c:pt>
                <c:pt idx="4">
                  <c:v>41.4456522160933</c:v>
                </c:pt>
                <c:pt idx="5">
                  <c:v>43.0989274054401</c:v>
                </c:pt>
                <c:pt idx="6">
                  <c:v>44.2572876239489</c:v>
                </c:pt>
                <c:pt idx="7">
                  <c:v>36.3804704521181</c:v>
                </c:pt>
                <c:pt idx="8">
                  <c:v>36.7107818872334</c:v>
                </c:pt>
                <c:pt idx="9">
                  <c:v>46.347607648637</c:v>
                </c:pt>
                <c:pt idx="10">
                  <c:v>49.775163417677</c:v>
                </c:pt>
                <c:pt idx="11">
                  <c:v>53.5917441699401</c:v>
                </c:pt>
                <c:pt idx="12">
                  <c:v>58.0146717107727</c:v>
                </c:pt>
                <c:pt idx="13">
                  <c:v>63.1380727282691</c:v>
                </c:pt>
                <c:pt idx="14">
                  <c:v>69.0403199952461</c:v>
                </c:pt>
                <c:pt idx="15">
                  <c:v>75.8024422138644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'!$A$2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'!$B$2:$Q$2</c:f>
              <c:numCache>
                <c:formatCode>General</c:formatCode>
                <c:ptCount val="16"/>
                <c:pt idx="0">
                  <c:v>12.5</c:v>
                </c:pt>
                <c:pt idx="1">
                  <c:v>12</c:v>
                </c:pt>
                <c:pt idx="2">
                  <c:v>10.7</c:v>
                </c:pt>
                <c:pt idx="3">
                  <c:v>10</c:v>
                </c:pt>
                <c:pt idx="4">
                  <c:v>9.2</c:v>
                </c:pt>
                <c:pt idx="5">
                  <c:v>10.3</c:v>
                </c:pt>
                <c:pt idx="6">
                  <c:v>9.3</c:v>
                </c:pt>
                <c:pt idx="7">
                  <c:v>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'!$B$3:$Q$3</c:f>
              <c:numCache>
                <c:formatCode>General</c:formatCode>
                <c:ptCount val="16"/>
                <c:pt idx="0">
                  <c:v>12.5</c:v>
                </c:pt>
                <c:pt idx="1">
                  <c:v>11.1820556436207</c:v>
                </c:pt>
                <c:pt idx="2">
                  <c:v>10.5515831966587</c:v>
                </c:pt>
                <c:pt idx="3">
                  <c:v>10.1235928988414</c:v>
                </c:pt>
                <c:pt idx="4">
                  <c:v>9.78830407544097</c:v>
                </c:pt>
                <c:pt idx="5">
                  <c:v>9.50350843232941</c:v>
                </c:pt>
                <c:pt idx="6">
                  <c:v>9.24837396922297</c:v>
                </c:pt>
                <c:pt idx="7">
                  <c:v>9.01088935195485</c:v>
                </c:pt>
                <c:pt idx="8">
                  <c:v>8.78330358481865</c:v>
                </c:pt>
                <c:pt idx="9">
                  <c:v>8.56014335761377</c:v>
                </c:pt>
                <c:pt idx="10">
                  <c:v>8.33723589270822</c:v>
                </c:pt>
                <c:pt idx="11">
                  <c:v>8.11117948328585</c:v>
                </c:pt>
                <c:pt idx="12">
                  <c:v>7.8790337577776</c:v>
                </c:pt>
                <c:pt idx="13">
                  <c:v>7.63812609170682</c:v>
                </c:pt>
                <c:pt idx="14">
                  <c:v>7.38592302929594</c:v>
                </c:pt>
                <c:pt idx="15">
                  <c:v>7.11993970605273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'!$B$4:$Q$4</c:f>
              <c:numCache>
                <c:formatCode>General</c:formatCode>
                <c:ptCount val="16"/>
                <c:pt idx="0">
                  <c:v>12.5</c:v>
                </c:pt>
                <c:pt idx="1">
                  <c:v>11.309115257873</c:v>
                </c:pt>
                <c:pt idx="2">
                  <c:v>10.6999999999961</c:v>
                </c:pt>
                <c:pt idx="3">
                  <c:v>10.2638698995781</c:v>
                </c:pt>
                <c:pt idx="4">
                  <c:v>9.90653235409159</c:v>
                </c:pt>
                <c:pt idx="5">
                  <c:v>9.59144314598027</c:v>
                </c:pt>
                <c:pt idx="6">
                  <c:v>9.3004668814949</c:v>
                </c:pt>
                <c:pt idx="7">
                  <c:v>9.02312311200746</c:v>
                </c:pt>
                <c:pt idx="8">
                  <c:v>8.75265958816148</c:v>
                </c:pt>
                <c:pt idx="9">
                  <c:v>8.48433945610066</c:v>
                </c:pt>
                <c:pt idx="10">
                  <c:v>8.21459618421431</c:v>
                </c:pt>
                <c:pt idx="11">
                  <c:v>7.94057655542984</c:v>
                </c:pt>
                <c:pt idx="12">
                  <c:v>7.6598750365357</c:v>
                </c:pt>
                <c:pt idx="13">
                  <c:v>7.3703699232931</c:v>
                </c:pt>
                <c:pt idx="14">
                  <c:v>7.07011694625101</c:v>
                </c:pt>
                <c:pt idx="15">
                  <c:v>6.75727691773696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'!$B$5:$Q$5</c:f>
              <c:numCache>
                <c:formatCode>General</c:formatCode>
                <c:ptCount val="16"/>
                <c:pt idx="0">
                  <c:v>12.5</c:v>
                </c:pt>
                <c:pt idx="1">
                  <c:v>11.5904451640449</c:v>
                </c:pt>
                <c:pt idx="2">
                  <c:v>10.922984011039</c:v>
                </c:pt>
                <c:pt idx="3">
                  <c:v>10.3874209926306</c:v>
                </c:pt>
                <c:pt idx="4">
                  <c:v>9.94665011460691</c:v>
                </c:pt>
                <c:pt idx="5">
                  <c:v>9.57985035997776</c:v>
                </c:pt>
                <c:pt idx="6">
                  <c:v>9.2727530892817</c:v>
                </c:pt>
                <c:pt idx="7">
                  <c:v>9.0146503883019</c:v>
                </c:pt>
                <c:pt idx="8">
                  <c:v>8.79713101758931</c:v>
                </c:pt>
                <c:pt idx="9">
                  <c:v>8.61342037379764</c:v>
                </c:pt>
                <c:pt idx="10">
                  <c:v>8.45798097246545</c:v>
                </c:pt>
                <c:pt idx="11">
                  <c:v>8.32624454483475</c:v>
                </c:pt>
                <c:pt idx="12">
                  <c:v>8.21441939799162</c:v>
                </c:pt>
                <c:pt idx="13">
                  <c:v>8.11934520265746</c:v>
                </c:pt>
                <c:pt idx="14">
                  <c:v>8.03837998190752</c:v>
                </c:pt>
                <c:pt idx="15">
                  <c:v>7.96931022123677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'!$A$6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'!$B$6:$Q$6</c:f>
              <c:numCache>
                <c:formatCode>General</c:formatCode>
                <c:ptCount val="16"/>
                <c:pt idx="0">
                  <c:v>135.3</c:v>
                </c:pt>
                <c:pt idx="1">
                  <c:v>128</c:v>
                </c:pt>
                <c:pt idx="2">
                  <c:v>126.1</c:v>
                </c:pt>
                <c:pt idx="3">
                  <c:v>121.1</c:v>
                </c:pt>
                <c:pt idx="4">
                  <c:v>114.3</c:v>
                </c:pt>
                <c:pt idx="5">
                  <c:v>107.7</c:v>
                </c:pt>
                <c:pt idx="6">
                  <c:v>97.1</c:v>
                </c:pt>
                <c:pt idx="7">
                  <c:v>100.4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'!$B$7:$Q$7</c:f>
              <c:numCache>
                <c:formatCode>General</c:formatCode>
                <c:ptCount val="16"/>
                <c:pt idx="0">
                  <c:v>135.3</c:v>
                </c:pt>
                <c:pt idx="1">
                  <c:v>131.215213260998</c:v>
                </c:pt>
                <c:pt idx="2">
                  <c:v>124.788834943172</c:v>
                </c:pt>
                <c:pt idx="3">
                  <c:v>118.456953503164</c:v>
                </c:pt>
                <c:pt idx="4">
                  <c:v>112.344384486271</c:v>
                </c:pt>
                <c:pt idx="5">
                  <c:v>106.490384292172</c:v>
                </c:pt>
                <c:pt idx="6">
                  <c:v>100.906337105507</c:v>
                </c:pt>
                <c:pt idx="7">
                  <c:v>95.5920356710501</c:v>
                </c:pt>
                <c:pt idx="8">
                  <c:v>90.5418096678186</c:v>
                </c:pt>
                <c:pt idx="9">
                  <c:v>85.7472598820294</c:v>
                </c:pt>
                <c:pt idx="10">
                  <c:v>81.1986238093527</c:v>
                </c:pt>
                <c:pt idx="11">
                  <c:v>76.8855134110627</c:v>
                </c:pt>
                <c:pt idx="12">
                  <c:v>72.7973361562849</c:v>
                </c:pt>
                <c:pt idx="13">
                  <c:v>68.9235442688846</c:v>
                </c:pt>
                <c:pt idx="14">
                  <c:v>65.2537853350825</c:v>
                </c:pt>
                <c:pt idx="15">
                  <c:v>61.777993663635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'!$B$8:$Q$8</c:f>
              <c:numCache>
                <c:formatCode>General</c:formatCode>
                <c:ptCount val="16"/>
                <c:pt idx="0">
                  <c:v>135.3</c:v>
                </c:pt>
                <c:pt idx="1">
                  <c:v>128.194272527614</c:v>
                </c:pt>
                <c:pt idx="2">
                  <c:v>125.967868263372</c:v>
                </c:pt>
                <c:pt idx="3">
                  <c:v>120.548815646259</c:v>
                </c:pt>
                <c:pt idx="4">
                  <c:v>113.568622857147</c:v>
                </c:pt>
                <c:pt idx="5">
                  <c:v>106.044916996725</c:v>
                </c:pt>
                <c:pt idx="6">
                  <c:v>98.538454416874</c:v>
                </c:pt>
                <c:pt idx="7">
                  <c:v>91.349581364938</c:v>
                </c:pt>
                <c:pt idx="8">
                  <c:v>84.6296850387967</c:v>
                </c:pt>
                <c:pt idx="9">
                  <c:v>78.443610009209</c:v>
                </c:pt>
                <c:pt idx="10">
                  <c:v>72.8057461425059</c:v>
                </c:pt>
                <c:pt idx="11">
                  <c:v>67.7015139491136</c:v>
                </c:pt>
                <c:pt idx="12">
                  <c:v>63.1004137870268</c:v>
                </c:pt>
                <c:pt idx="13">
                  <c:v>58.9640289882781</c:v>
                </c:pt>
                <c:pt idx="14">
                  <c:v>55.2509292079986</c:v>
                </c:pt>
                <c:pt idx="15">
                  <c:v>51.9196333910553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'!$B$9:$Q$9</c:f>
              <c:numCache>
                <c:formatCode>General</c:formatCode>
                <c:ptCount val="16"/>
                <c:pt idx="0">
                  <c:v>135.3</c:v>
                </c:pt>
                <c:pt idx="1">
                  <c:v>128.317541530854</c:v>
                </c:pt>
                <c:pt idx="2">
                  <c:v>125.974119185384</c:v>
                </c:pt>
                <c:pt idx="3">
                  <c:v>120.514932700895</c:v>
                </c:pt>
                <c:pt idx="4">
                  <c:v>113.565665623602</c:v>
                </c:pt>
                <c:pt idx="5">
                  <c:v>106.086546572519</c:v>
                </c:pt>
                <c:pt idx="6">
                  <c:v>98.6019618513016</c:v>
                </c:pt>
                <c:pt idx="7">
                  <c:v>91.3957597168005</c:v>
                </c:pt>
                <c:pt idx="8">
                  <c:v>84.6154856738236</c:v>
                </c:pt>
                <c:pt idx="9">
                  <c:v>78.3291978239774</c:v>
                </c:pt>
                <c:pt idx="10">
                  <c:v>72.5579252490588</c:v>
                </c:pt>
                <c:pt idx="11">
                  <c:v>67.2949560838033</c:v>
                </c:pt>
                <c:pt idx="12">
                  <c:v>62.5176269277206</c:v>
                </c:pt>
                <c:pt idx="13">
                  <c:v>58.1946563301106</c:v>
                </c:pt>
                <c:pt idx="14">
                  <c:v>54.2907406086958</c:v>
                </c:pt>
                <c:pt idx="15">
                  <c:v>50.7694251308074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'!$A$10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'!$B$10:$Q$10</c:f>
              <c:numCache>
                <c:formatCode>General</c:formatCode>
                <c:ptCount val="16"/>
                <c:pt idx="0">
                  <c:v>140.1</c:v>
                </c:pt>
                <c:pt idx="1">
                  <c:v>139.2</c:v>
                </c:pt>
                <c:pt idx="2">
                  <c:v>138.1</c:v>
                </c:pt>
                <c:pt idx="3">
                  <c:v>140.3</c:v>
                </c:pt>
                <c:pt idx="4">
                  <c:v>139.6</c:v>
                </c:pt>
                <c:pt idx="5">
                  <c:v>140</c:v>
                </c:pt>
                <c:pt idx="6">
                  <c:v>137.5</c:v>
                </c:pt>
                <c:pt idx="7">
                  <c:v>143.4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'!$A$11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'!$B$11:$Q$11</c:f>
              <c:numCache>
                <c:formatCode>General</c:formatCode>
                <c:ptCount val="16"/>
                <c:pt idx="0">
                  <c:v>140.1</c:v>
                </c:pt>
                <c:pt idx="1">
                  <c:v>138.554541293753</c:v>
                </c:pt>
                <c:pt idx="2">
                  <c:v>139.328020689552</c:v>
                </c:pt>
                <c:pt idx="3">
                  <c:v>139.639588143053</c:v>
                </c:pt>
                <c:pt idx="4">
                  <c:v>139.383450767069</c:v>
                </c:pt>
                <c:pt idx="5">
                  <c:v>138.724721440419</c:v>
                </c:pt>
                <c:pt idx="6">
                  <c:v>137.823063284232</c:v>
                </c:pt>
                <c:pt idx="7">
                  <c:v>136.795062328811</c:v>
                </c:pt>
                <c:pt idx="8">
                  <c:v>135.7182129415</c:v>
                </c:pt>
                <c:pt idx="9">
                  <c:v>134.64113837219</c:v>
                </c:pt>
                <c:pt idx="10">
                  <c:v>133.592671718807</c:v>
                </c:pt>
                <c:pt idx="11">
                  <c:v>132.588621597433</c:v>
                </c:pt>
                <c:pt idx="12">
                  <c:v>131.636485983518</c:v>
                </c:pt>
                <c:pt idx="13">
                  <c:v>130.738623491395</c:v>
                </c:pt>
                <c:pt idx="14">
                  <c:v>129.89433747161</c:v>
                </c:pt>
                <c:pt idx="15">
                  <c:v>129.101218828523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'!$A$12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'!$B$12:$Q$12</c:f>
              <c:numCache>
                <c:formatCode>General</c:formatCode>
                <c:ptCount val="16"/>
                <c:pt idx="0">
                  <c:v>140.1</c:v>
                </c:pt>
                <c:pt idx="1">
                  <c:v>138.284858405634</c:v>
                </c:pt>
                <c:pt idx="2">
                  <c:v>139.409525109696</c:v>
                </c:pt>
                <c:pt idx="3">
                  <c:v>139.884757139333</c:v>
                </c:pt>
                <c:pt idx="4">
                  <c:v>139.600000000001</c:v>
                </c:pt>
                <c:pt idx="5">
                  <c:v>138.778484357724</c:v>
                </c:pt>
                <c:pt idx="6">
                  <c:v>137.631173535168</c:v>
                </c:pt>
                <c:pt idx="7">
                  <c:v>136.311826538868</c:v>
                </c:pt>
                <c:pt idx="8">
                  <c:v>134.923109290169</c:v>
                </c:pt>
                <c:pt idx="9">
                  <c:v>133.529981054485</c:v>
                </c:pt>
                <c:pt idx="10">
                  <c:v>132.171436802636</c:v>
                </c:pt>
                <c:pt idx="11">
                  <c:v>130.869253924009</c:v>
                </c:pt>
                <c:pt idx="12">
                  <c:v>129.634114148601</c:v>
                </c:pt>
                <c:pt idx="13">
                  <c:v>128.46975216012</c:v>
                </c:pt>
                <c:pt idx="14">
                  <c:v>127.375707208694</c:v>
                </c:pt>
                <c:pt idx="15">
                  <c:v>126.349115474077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'!$A$13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'!$B$13:$Q$13</c:f>
              <c:numCache>
                <c:formatCode>General</c:formatCode>
                <c:ptCount val="16"/>
                <c:pt idx="0">
                  <c:v>140.1</c:v>
                </c:pt>
                <c:pt idx="1">
                  <c:v>137.962717244785</c:v>
                </c:pt>
                <c:pt idx="2">
                  <c:v>139.501746965594</c:v>
                </c:pt>
                <c:pt idx="3">
                  <c:v>140.168514733235</c:v>
                </c:pt>
                <c:pt idx="4">
                  <c:v>139.852947458767</c:v>
                </c:pt>
                <c:pt idx="5">
                  <c:v>138.845344044452</c:v>
                </c:pt>
                <c:pt idx="6">
                  <c:v>137.414877247087</c:v>
                </c:pt>
                <c:pt idx="7">
                  <c:v>135.757653681279</c:v>
                </c:pt>
                <c:pt idx="8">
                  <c:v>134.00539243328</c:v>
                </c:pt>
                <c:pt idx="9">
                  <c:v>132.242270353979</c:v>
                </c:pt>
                <c:pt idx="10">
                  <c:v>130.51953394</c:v>
                </c:pt>
                <c:pt idx="11">
                  <c:v>128.866391995093</c:v>
                </c:pt>
                <c:pt idx="12">
                  <c:v>127.297683290703</c:v>
                </c:pt>
                <c:pt idx="13">
                  <c:v>125.819118107114</c:v>
                </c:pt>
                <c:pt idx="14">
                  <c:v>124.430792922917</c:v>
                </c:pt>
                <c:pt idx="15">
                  <c:v>123.129509521755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2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'!$A$14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'!$B$14:$Q$14</c:f>
              <c:numCache>
                <c:formatCode>General</c:formatCode>
                <c:ptCount val="16"/>
                <c:pt idx="0">
                  <c:v>88.8</c:v>
                </c:pt>
                <c:pt idx="1">
                  <c:v>84.9</c:v>
                </c:pt>
                <c:pt idx="2">
                  <c:v>81.6</c:v>
                </c:pt>
                <c:pt idx="3">
                  <c:v>80.5</c:v>
                </c:pt>
                <c:pt idx="4">
                  <c:v>80.7</c:v>
                </c:pt>
                <c:pt idx="5">
                  <c:v>79.6</c:v>
                </c:pt>
                <c:pt idx="6">
                  <c:v>77.2</c:v>
                </c:pt>
                <c:pt idx="7">
                  <c:v>75.2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'!$A$15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'!$B$15:$Q$15</c:f>
              <c:numCache>
                <c:formatCode>General</c:formatCode>
                <c:ptCount val="16"/>
                <c:pt idx="0">
                  <c:v>88.8</c:v>
                </c:pt>
                <c:pt idx="1">
                  <c:v>84.2673532299701</c:v>
                </c:pt>
                <c:pt idx="2">
                  <c:v>82.2401161326013</c:v>
                </c:pt>
                <c:pt idx="3">
                  <c:v>80.828870655912</c:v>
                </c:pt>
                <c:pt idx="4">
                  <c:v>79.6927714340256</c:v>
                </c:pt>
                <c:pt idx="5">
                  <c:v>78.7280513641031</c:v>
                </c:pt>
                <c:pt idx="6">
                  <c:v>77.8897836596415</c:v>
                </c:pt>
                <c:pt idx="7">
                  <c:v>77.1520271430888</c:v>
                </c:pt>
                <c:pt idx="8">
                  <c:v>76.4967040807874</c:v>
                </c:pt>
                <c:pt idx="9">
                  <c:v>75.9099716435991</c:v>
                </c:pt>
                <c:pt idx="10">
                  <c:v>75.3808012379824</c:v>
                </c:pt>
                <c:pt idx="11">
                  <c:v>74.9002700621536</c:v>
                </c:pt>
                <c:pt idx="12">
                  <c:v>74.4611126395198</c:v>
                </c:pt>
                <c:pt idx="13">
                  <c:v>74.0573900280298</c:v>
                </c:pt>
                <c:pt idx="14">
                  <c:v>73.6842291330208</c:v>
                </c:pt>
                <c:pt idx="15">
                  <c:v>73.3376133407315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'!$A$16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'!$B$16:$Q$16</c:f>
              <c:numCache>
                <c:formatCode>General</c:formatCode>
                <c:ptCount val="16"/>
                <c:pt idx="0">
                  <c:v>88.8</c:v>
                </c:pt>
                <c:pt idx="1">
                  <c:v>84.0334415561827</c:v>
                </c:pt>
                <c:pt idx="2">
                  <c:v>81.8769428823818</c:v>
                </c:pt>
                <c:pt idx="3">
                  <c:v>80.5000000000348</c:v>
                </c:pt>
                <c:pt idx="4">
                  <c:v>79.4844684477322</c:v>
                </c:pt>
                <c:pt idx="5">
                  <c:v>78.6742798539104</c:v>
                </c:pt>
                <c:pt idx="6">
                  <c:v>77.996166666546</c:v>
                </c:pt>
                <c:pt idx="7">
                  <c:v>77.4105579885495</c:v>
                </c:pt>
                <c:pt idx="8">
                  <c:v>76.8938670730794</c:v>
                </c:pt>
                <c:pt idx="9">
                  <c:v>76.4309325553762</c:v>
                </c:pt>
                <c:pt idx="10">
                  <c:v>76.0114007353544</c:v>
                </c:pt>
                <c:pt idx="11">
                  <c:v>75.6278417473747</c:v>
                </c:pt>
                <c:pt idx="12">
                  <c:v>75.2747018848358</c:v>
                </c:pt>
                <c:pt idx="13">
                  <c:v>74.9476885996097</c:v>
                </c:pt>
                <c:pt idx="14">
                  <c:v>74.6433923765245</c:v>
                </c:pt>
                <c:pt idx="15">
                  <c:v>74.3590445057651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'!$A$17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'!$B$17:$Q$17</c:f>
              <c:numCache>
                <c:formatCode>General</c:formatCode>
                <c:ptCount val="16"/>
                <c:pt idx="0">
                  <c:v>88.8</c:v>
                </c:pt>
                <c:pt idx="1">
                  <c:v>85.0395200717726</c:v>
                </c:pt>
                <c:pt idx="2">
                  <c:v>82.7692542598379</c:v>
                </c:pt>
                <c:pt idx="3">
                  <c:v>81.0346964005116</c:v>
                </c:pt>
                <c:pt idx="4">
                  <c:v>79.5980713568387</c:v>
                </c:pt>
                <c:pt idx="5">
                  <c:v>78.361795517923</c:v>
                </c:pt>
                <c:pt idx="6">
                  <c:v>77.2748656489047</c:v>
                </c:pt>
                <c:pt idx="7">
                  <c:v>76.3063783976292</c:v>
                </c:pt>
                <c:pt idx="8">
                  <c:v>75.4356365043929</c:v>
                </c:pt>
                <c:pt idx="9">
                  <c:v>74.6477488789188</c:v>
                </c:pt>
                <c:pt idx="10">
                  <c:v>73.9314208320214</c:v>
                </c:pt>
                <c:pt idx="11">
                  <c:v>73.2777386278456</c:v>
                </c:pt>
                <c:pt idx="12">
                  <c:v>72.6794515300274</c:v>
                </c:pt>
                <c:pt idx="13">
                  <c:v>72.1305224077484</c:v>
                </c:pt>
                <c:pt idx="14">
                  <c:v>71.6258324976033</c:v>
                </c:pt>
                <c:pt idx="15">
                  <c:v>71.1609792787659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'!$A$18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'!$B$18:$Q$18</c:f>
              <c:numCache>
                <c:formatCode>General</c:formatCode>
                <c:ptCount val="16"/>
                <c:pt idx="0">
                  <c:v>14.3</c:v>
                </c:pt>
                <c:pt idx="1">
                  <c:v>14.5</c:v>
                </c:pt>
                <c:pt idx="2">
                  <c:v>16.7</c:v>
                </c:pt>
                <c:pt idx="3">
                  <c:v>16.5</c:v>
                </c:pt>
                <c:pt idx="4">
                  <c:v>16.9</c:v>
                </c:pt>
                <c:pt idx="5">
                  <c:v>15.2</c:v>
                </c:pt>
                <c:pt idx="6">
                  <c:v>15.3</c:v>
                </c:pt>
                <c:pt idx="7">
                  <c:v>17.2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'!$A$19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'!$B$19:$Q$19</c:f>
              <c:numCache>
                <c:formatCode>General</c:formatCode>
                <c:ptCount val="16"/>
                <c:pt idx="0">
                  <c:v>14.3</c:v>
                </c:pt>
                <c:pt idx="1">
                  <c:v>15.3573295732133</c:v>
                </c:pt>
                <c:pt idx="2">
                  <c:v>16.0177889175784</c:v>
                </c:pt>
                <c:pt idx="3">
                  <c:v>16.1952746909524</c:v>
                </c:pt>
                <c:pt idx="4">
                  <c:v>16.0978921902184</c:v>
                </c:pt>
                <c:pt idx="5">
                  <c:v>15.8342124576891</c:v>
                </c:pt>
                <c:pt idx="6">
                  <c:v>15.4665887675691</c:v>
                </c:pt>
                <c:pt idx="7">
                  <c:v>15.0338077003073</c:v>
                </c:pt>
                <c:pt idx="8">
                  <c:v>14.5613585136246</c:v>
                </c:pt>
                <c:pt idx="9">
                  <c:v>14.0666272422629</c:v>
                </c:pt>
                <c:pt idx="10">
                  <c:v>13.5617690738112</c:v>
                </c:pt>
                <c:pt idx="11">
                  <c:v>13.0554120729086</c:v>
                </c:pt>
                <c:pt idx="12">
                  <c:v>12.5537253046494</c:v>
                </c:pt>
                <c:pt idx="13">
                  <c:v>12.0611188805721</c:v>
                </c:pt>
                <c:pt idx="14">
                  <c:v>11.5807195879935</c:v>
                </c:pt>
                <c:pt idx="15">
                  <c:v>11.1147037115142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'!$A$20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'!$B$20:$Q$20</c:f>
              <c:numCache>
                <c:formatCode>General</c:formatCode>
                <c:ptCount val="16"/>
                <c:pt idx="0">
                  <c:v>14.3</c:v>
                </c:pt>
                <c:pt idx="1">
                  <c:v>15.1853489041638</c:v>
                </c:pt>
                <c:pt idx="2">
                  <c:v>16.0150004630981</c:v>
                </c:pt>
                <c:pt idx="3">
                  <c:v>16.2768345035114</c:v>
                </c:pt>
                <c:pt idx="4">
                  <c:v>16.1719186698703</c:v>
                </c:pt>
                <c:pt idx="5">
                  <c:v>15.8424173047835</c:v>
                </c:pt>
                <c:pt idx="6">
                  <c:v>15.379700615975</c:v>
                </c:pt>
                <c:pt idx="7">
                  <c:v>14.8429719840902</c:v>
                </c:pt>
                <c:pt idx="8">
                  <c:v>14.2710177691228</c:v>
                </c:pt>
                <c:pt idx="9">
                  <c:v>13.6893258491515</c:v>
                </c:pt>
                <c:pt idx="10">
                  <c:v>13.1145223090516</c:v>
                </c:pt>
                <c:pt idx="11">
                  <c:v>12.5572305757662</c:v>
                </c:pt>
                <c:pt idx="12">
                  <c:v>12.0239671571874</c:v>
                </c:pt>
                <c:pt idx="13">
                  <c:v>11.5184270208018</c:v>
                </c:pt>
                <c:pt idx="14">
                  <c:v>11.0423698924975</c:v>
                </c:pt>
                <c:pt idx="15">
                  <c:v>10.5962387844224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'!$A$21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'!$B$21:$Q$21</c:f>
              <c:numCache>
                <c:formatCode>General</c:formatCode>
                <c:ptCount val="16"/>
                <c:pt idx="0">
                  <c:v>14.3</c:v>
                </c:pt>
                <c:pt idx="1">
                  <c:v>15.2193599813262</c:v>
                </c:pt>
                <c:pt idx="2">
                  <c:v>16.027249870591</c:v>
                </c:pt>
                <c:pt idx="3">
                  <c:v>16.2714342224718</c:v>
                </c:pt>
                <c:pt idx="4">
                  <c:v>16.1636231100666</c:v>
                </c:pt>
                <c:pt idx="5">
                  <c:v>15.8403341376331</c:v>
                </c:pt>
                <c:pt idx="6">
                  <c:v>15.3866691492358</c:v>
                </c:pt>
                <c:pt idx="7">
                  <c:v>14.857357095802</c:v>
                </c:pt>
                <c:pt idx="8">
                  <c:v>14.2884950895948</c:v>
                </c:pt>
                <c:pt idx="9">
                  <c:v>13.7042374460698</c:v>
                </c:pt>
                <c:pt idx="10">
                  <c:v>13.1208103882438</c:v>
                </c:pt>
                <c:pt idx="11">
                  <c:v>12.5490394001742</c:v>
                </c:pt>
                <c:pt idx="12">
                  <c:v>11.9960034771085</c:v>
                </c:pt>
                <c:pt idx="13">
                  <c:v>11.4661517974925</c:v>
                </c:pt>
                <c:pt idx="14">
                  <c:v>10.9620758638024</c:v>
                </c:pt>
                <c:pt idx="15">
                  <c:v>10.4850533972347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'!$A$38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'!$B$38:$Q$38</c:f>
              <c:numCache>
                <c:formatCode>General</c:formatCode>
                <c:ptCount val="16"/>
                <c:pt idx="0">
                  <c:v>57.9</c:v>
                </c:pt>
                <c:pt idx="1">
                  <c:v>57.6</c:v>
                </c:pt>
                <c:pt idx="2">
                  <c:v>58.2</c:v>
                </c:pt>
                <c:pt idx="3">
                  <c:v>57.1</c:v>
                </c:pt>
                <c:pt idx="4">
                  <c:v>55.1</c:v>
                </c:pt>
                <c:pt idx="5">
                  <c:v>55.6</c:v>
                </c:pt>
                <c:pt idx="6">
                  <c:v>54.6</c:v>
                </c:pt>
                <c:pt idx="7">
                  <c:v>57.5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'!$A$39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'!$B$39:$Q$39</c:f>
              <c:numCache>
                <c:formatCode>General</c:formatCode>
                <c:ptCount val="16"/>
                <c:pt idx="0">
                  <c:v>57.9</c:v>
                </c:pt>
                <c:pt idx="1">
                  <c:v>57.6827073224669</c:v>
                </c:pt>
                <c:pt idx="2">
                  <c:v>57.4386704415722</c:v>
                </c:pt>
                <c:pt idx="3">
                  <c:v>56.8220042395617</c:v>
                </c:pt>
                <c:pt idx="4">
                  <c:v>56.05428056607</c:v>
                </c:pt>
                <c:pt idx="5">
                  <c:v>55.2712775773034</c:v>
                </c:pt>
                <c:pt idx="6">
                  <c:v>54.533535744597</c:v>
                </c:pt>
                <c:pt idx="7">
                  <c:v>53.8615412767198</c:v>
                </c:pt>
                <c:pt idx="8">
                  <c:v>53.2572895909213</c:v>
                </c:pt>
                <c:pt idx="9">
                  <c:v>52.7153209282673</c:v>
                </c:pt>
                <c:pt idx="10">
                  <c:v>52.2279126049646</c:v>
                </c:pt>
                <c:pt idx="11">
                  <c:v>51.7873259210747</c:v>
                </c:pt>
                <c:pt idx="12">
                  <c:v>51.3866501723382</c:v>
                </c:pt>
                <c:pt idx="13">
                  <c:v>51.0200160530317</c:v>
                </c:pt>
                <c:pt idx="14">
                  <c:v>50.6825495138737</c:v>
                </c:pt>
                <c:pt idx="15">
                  <c:v>50.3702368608004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'!$A$40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'!$B$40:$Q$40</c:f>
              <c:numCache>
                <c:formatCode>General</c:formatCode>
                <c:ptCount val="16"/>
                <c:pt idx="0">
                  <c:v>57.9</c:v>
                </c:pt>
                <c:pt idx="1">
                  <c:v>57.6000000000006</c:v>
                </c:pt>
                <c:pt idx="2">
                  <c:v>57.5180331078764</c:v>
                </c:pt>
                <c:pt idx="3">
                  <c:v>56.9594962116501</c:v>
                </c:pt>
                <c:pt idx="4">
                  <c:v>56.148775012249</c:v>
                </c:pt>
                <c:pt idx="5">
                  <c:v>55.2585047726786</c:v>
                </c:pt>
                <c:pt idx="6">
                  <c:v>54.3807628142119</c:v>
                </c:pt>
                <c:pt idx="7">
                  <c:v>53.5571216080983</c:v>
                </c:pt>
                <c:pt idx="8">
                  <c:v>52.8020029693705</c:v>
                </c:pt>
                <c:pt idx="9">
                  <c:v>52.116463179017</c:v>
                </c:pt>
                <c:pt idx="10">
                  <c:v>51.4956459770805</c:v>
                </c:pt>
                <c:pt idx="11">
                  <c:v>50.9325931182549</c:v>
                </c:pt>
                <c:pt idx="12">
                  <c:v>50.4200773530343</c:v>
                </c:pt>
                <c:pt idx="13">
                  <c:v>49.9514029214026</c:v>
                </c:pt>
                <c:pt idx="14">
                  <c:v>49.5206883146268</c:v>
                </c:pt>
                <c:pt idx="15">
                  <c:v>49.1229036201003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'!$A$41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'!$B$41:$Q$41</c:f>
              <c:numCache>
                <c:formatCode>General</c:formatCode>
                <c:ptCount val="16"/>
                <c:pt idx="0">
                  <c:v>57.9</c:v>
                </c:pt>
                <c:pt idx="1">
                  <c:v>57.470530922115</c:v>
                </c:pt>
                <c:pt idx="2">
                  <c:v>57.5891604763405</c:v>
                </c:pt>
                <c:pt idx="3">
                  <c:v>57.1162617196268</c:v>
                </c:pt>
                <c:pt idx="4">
                  <c:v>56.2726052199102</c:v>
                </c:pt>
                <c:pt idx="5">
                  <c:v>55.2684008507713</c:v>
                </c:pt>
                <c:pt idx="6">
                  <c:v>54.2304700479898</c:v>
                </c:pt>
                <c:pt idx="7">
                  <c:v>53.2255209736699</c:v>
                </c:pt>
                <c:pt idx="8">
                  <c:v>52.284246823063</c:v>
                </c:pt>
                <c:pt idx="9">
                  <c:v>51.4173444120432</c:v>
                </c:pt>
                <c:pt idx="10">
                  <c:v>50.625094266915</c:v>
                </c:pt>
                <c:pt idx="11">
                  <c:v>49.9028113244178</c:v>
                </c:pt>
                <c:pt idx="12">
                  <c:v>49.2438269795505</c:v>
                </c:pt>
                <c:pt idx="13">
                  <c:v>48.6410473388893</c:v>
                </c:pt>
                <c:pt idx="14">
                  <c:v>48.0877123364377</c:v>
                </c:pt>
                <c:pt idx="15">
                  <c:v>47.577719059422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'!$A$34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'!$B$34:$Q$34</c:f>
              <c:numCache>
                <c:formatCode>General</c:formatCode>
                <c:ptCount val="16"/>
                <c:pt idx="0">
                  <c:v>156.7</c:v>
                </c:pt>
                <c:pt idx="1">
                  <c:v>155.9</c:v>
                </c:pt>
                <c:pt idx="2">
                  <c:v>160.5</c:v>
                </c:pt>
                <c:pt idx="3">
                  <c:v>156.6</c:v>
                </c:pt>
                <c:pt idx="4">
                  <c:v>154.5</c:v>
                </c:pt>
                <c:pt idx="5">
                  <c:v>153.9</c:v>
                </c:pt>
                <c:pt idx="6">
                  <c:v>158.6</c:v>
                </c:pt>
                <c:pt idx="7">
                  <c:v>164.8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'!$A$35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'!$B$35:$Q$35</c:f>
              <c:numCache>
                <c:formatCode>General</c:formatCode>
                <c:ptCount val="16"/>
                <c:pt idx="0">
                  <c:v>156.7</c:v>
                </c:pt>
                <c:pt idx="1">
                  <c:v>155.754928969695</c:v>
                </c:pt>
                <c:pt idx="2">
                  <c:v>156.26827892582</c:v>
                </c:pt>
                <c:pt idx="3">
                  <c:v>156.877680882905</c:v>
                </c:pt>
                <c:pt idx="4">
                  <c:v>157.360029856066</c:v>
                </c:pt>
                <c:pt idx="5">
                  <c:v>157.684032578119</c:v>
                </c:pt>
                <c:pt idx="6">
                  <c:v>157.865350597937</c:v>
                </c:pt>
                <c:pt idx="7">
                  <c:v>157.930249309796</c:v>
                </c:pt>
                <c:pt idx="8">
                  <c:v>157.904696885537</c:v>
                </c:pt>
                <c:pt idx="9">
                  <c:v>157.811144176021</c:v>
                </c:pt>
                <c:pt idx="10">
                  <c:v>157.667916817643</c:v>
                </c:pt>
                <c:pt idx="11">
                  <c:v>157.489511650962</c:v>
                </c:pt>
                <c:pt idx="12">
                  <c:v>157.287165602746</c:v>
                </c:pt>
                <c:pt idx="13">
                  <c:v>157.069455406581</c:v>
                </c:pt>
                <c:pt idx="14">
                  <c:v>156.842839659718</c:v>
                </c:pt>
                <c:pt idx="15">
                  <c:v>156.612117238977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'!$A$36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'!$B$36:$Q$36</c:f>
              <c:numCache>
                <c:formatCode>General</c:formatCode>
                <c:ptCount val="16"/>
                <c:pt idx="0">
                  <c:v>156.7</c:v>
                </c:pt>
                <c:pt idx="1">
                  <c:v>157.269236216813</c:v>
                </c:pt>
                <c:pt idx="2">
                  <c:v>157.027700664257</c:v>
                </c:pt>
                <c:pt idx="3">
                  <c:v>156.786536064275</c:v>
                </c:pt>
                <c:pt idx="4">
                  <c:v>156.545741847105</c:v>
                </c:pt>
                <c:pt idx="5">
                  <c:v>156.305317443912</c:v>
                </c:pt>
                <c:pt idx="6">
                  <c:v>156.065262286778</c:v>
                </c:pt>
                <c:pt idx="7">
                  <c:v>155.825575808572</c:v>
                </c:pt>
                <c:pt idx="8">
                  <c:v>155.586257443079</c:v>
                </c:pt>
                <c:pt idx="9">
                  <c:v>155.347306624957</c:v>
                </c:pt>
                <c:pt idx="10">
                  <c:v>155.108722789708</c:v>
                </c:pt>
                <c:pt idx="11">
                  <c:v>154.870505373736</c:v>
                </c:pt>
                <c:pt idx="12">
                  <c:v>154.632653814289</c:v>
                </c:pt>
                <c:pt idx="13">
                  <c:v>154.395167549475</c:v>
                </c:pt>
                <c:pt idx="14">
                  <c:v>154.158046018259</c:v>
                </c:pt>
                <c:pt idx="15">
                  <c:v>153.921288660495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'!$A$37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'!$B$37:$Q$37</c:f>
              <c:numCache>
                <c:formatCode>General</c:formatCode>
                <c:ptCount val="16"/>
                <c:pt idx="0">
                  <c:v>156.7</c:v>
                </c:pt>
                <c:pt idx="1">
                  <c:v>156.785307630328</c:v>
                </c:pt>
                <c:pt idx="2">
                  <c:v>157.218140349667</c:v>
                </c:pt>
                <c:pt idx="3">
                  <c:v>157.144575203285</c:v>
                </c:pt>
                <c:pt idx="4">
                  <c:v>156.814270977545</c:v>
                </c:pt>
                <c:pt idx="5">
                  <c:v>156.330317264641</c:v>
                </c:pt>
                <c:pt idx="6">
                  <c:v>155.74509299703</c:v>
                </c:pt>
                <c:pt idx="7">
                  <c:v>155.088863207442</c:v>
                </c:pt>
                <c:pt idx="8">
                  <c:v>154.380707125134</c:v>
                </c:pt>
                <c:pt idx="9">
                  <c:v>153.633433814495</c:v>
                </c:pt>
                <c:pt idx="10">
                  <c:v>152.856062088592</c:v>
                </c:pt>
                <c:pt idx="11">
                  <c:v>152.05518303844</c:v>
                </c:pt>
                <c:pt idx="12">
                  <c:v>151.235759780254</c:v>
                </c:pt>
                <c:pt idx="13">
                  <c:v>150.401622309316</c:v>
                </c:pt>
                <c:pt idx="14">
                  <c:v>149.555787200968</c:v>
                </c:pt>
                <c:pt idx="15">
                  <c:v>148.700671720436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重庆4省!$A$77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重庆4省!$B$77:$Q$77</c:f>
              <c:numCache>
                <c:formatCode>General</c:formatCode>
                <c:ptCount val="16"/>
                <c:pt idx="0">
                  <c:v>45.1</c:v>
                </c:pt>
                <c:pt idx="1">
                  <c:v>46.7</c:v>
                </c:pt>
                <c:pt idx="2">
                  <c:v>45.5</c:v>
                </c:pt>
                <c:pt idx="3">
                  <c:v>43.3</c:v>
                </c:pt>
                <c:pt idx="4">
                  <c:v>43.8</c:v>
                </c:pt>
                <c:pt idx="5">
                  <c:v>41</c:v>
                </c:pt>
                <c:pt idx="6">
                  <c:v>40.8</c:v>
                </c:pt>
                <c:pt idx="7">
                  <c:v>40.5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重庆4省!$A$78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重庆4省!$B$78:$Q$78</c:f>
              <c:numCache>
                <c:formatCode>General</c:formatCode>
                <c:ptCount val="16"/>
                <c:pt idx="0">
                  <c:v>45.1</c:v>
                </c:pt>
                <c:pt idx="1">
                  <c:v>45.9797657010823</c:v>
                </c:pt>
                <c:pt idx="2">
                  <c:v>45.6541148989029</c:v>
                </c:pt>
                <c:pt idx="3">
                  <c:v>44.4420935067854</c:v>
                </c:pt>
                <c:pt idx="4">
                  <c:v>42.9580021024567</c:v>
                </c:pt>
                <c:pt idx="5">
                  <c:v>41.4903174555477</c:v>
                </c:pt>
                <c:pt idx="6">
                  <c:v>40.1481998729357</c:v>
                </c:pt>
                <c:pt idx="7">
                  <c:v>38.9588960678041</c:v>
                </c:pt>
                <c:pt idx="8">
                  <c:v>37.9160443847865</c:v>
                </c:pt>
                <c:pt idx="9">
                  <c:v>37.0018258863686</c:v>
                </c:pt>
                <c:pt idx="10">
                  <c:v>36.1964694598951</c:v>
                </c:pt>
                <c:pt idx="11">
                  <c:v>35.4819083608694</c:v>
                </c:pt>
                <c:pt idx="12">
                  <c:v>34.8428530916071</c:v>
                </c:pt>
                <c:pt idx="13">
                  <c:v>34.2668036525018</c:v>
                </c:pt>
                <c:pt idx="14">
                  <c:v>33.7436880035797</c:v>
                </c:pt>
                <c:pt idx="15">
                  <c:v>33.26542044099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重庆4省!$A$79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重庆4省!$B$79:$Q$79</c:f>
              <c:numCache>
                <c:formatCode>General</c:formatCode>
                <c:ptCount val="16"/>
                <c:pt idx="0">
                  <c:v>45.1</c:v>
                </c:pt>
                <c:pt idx="1">
                  <c:v>46.6107570236503</c:v>
                </c:pt>
                <c:pt idx="2">
                  <c:v>45.3257585330941</c:v>
                </c:pt>
                <c:pt idx="3">
                  <c:v>44.0761857945784</c:v>
                </c:pt>
                <c:pt idx="4">
                  <c:v>42.8610621657822</c:v>
                </c:pt>
                <c:pt idx="5">
                  <c:v>41.6794379291557</c:v>
                </c:pt>
                <c:pt idx="6">
                  <c:v>40.5303895496363</c:v>
                </c:pt>
                <c:pt idx="7">
                  <c:v>39.4130189528337</c:v>
                </c:pt>
                <c:pt idx="8">
                  <c:v>38.3264528231107</c:v>
                </c:pt>
                <c:pt idx="9">
                  <c:v>37.2698419210162</c:v>
                </c:pt>
                <c:pt idx="10">
                  <c:v>36.2423604195362</c:v>
                </c:pt>
                <c:pt idx="11">
                  <c:v>35.2432052586435</c:v>
                </c:pt>
                <c:pt idx="12">
                  <c:v>34.2715955176402</c:v>
                </c:pt>
                <c:pt idx="13">
                  <c:v>33.326771804806</c:v>
                </c:pt>
                <c:pt idx="14">
                  <c:v>32.4079956638695</c:v>
                </c:pt>
                <c:pt idx="15">
                  <c:v>31.5145489968506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重庆4省!$A$80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重庆4省!$B$80:$Q$80</c:f>
              <c:numCache>
                <c:formatCode>General</c:formatCode>
                <c:ptCount val="16"/>
                <c:pt idx="0">
                  <c:v>45.1</c:v>
                </c:pt>
                <c:pt idx="1">
                  <c:v>46.4686688407711</c:v>
                </c:pt>
                <c:pt idx="2">
                  <c:v>45.3927270924025</c:v>
                </c:pt>
                <c:pt idx="3">
                  <c:v>44.1834382323911</c:v>
                </c:pt>
                <c:pt idx="4">
                  <c:v>42.9326206938672</c:v>
                </c:pt>
                <c:pt idx="5">
                  <c:v>41.6750267768595</c:v>
                </c:pt>
                <c:pt idx="6">
                  <c:v>40.4273423702599</c:v>
                </c:pt>
                <c:pt idx="7">
                  <c:v>39.1985875343328</c:v>
                </c:pt>
                <c:pt idx="8">
                  <c:v>37.9939556529067</c:v>
                </c:pt>
                <c:pt idx="9">
                  <c:v>36.8165159288255</c:v>
                </c:pt>
                <c:pt idx="10">
                  <c:v>35.6680670816123</c:v>
                </c:pt>
                <c:pt idx="11">
                  <c:v>34.5496053474525</c:v>
                </c:pt>
                <c:pt idx="12">
                  <c:v>33.4615990690633</c:v>
                </c:pt>
                <c:pt idx="13">
                  <c:v>32.4041586541924</c:v>
                </c:pt>
                <c:pt idx="14">
                  <c:v>31.3771464032811</c:v>
                </c:pt>
                <c:pt idx="15">
                  <c:v>30.3802500308766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'!$A$30</c:f>
              <c:strCache>
                <c:ptCount val="1"/>
                <c:pt idx="0">
                  <c:v>海南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'!$B$30:$Q$30</c:f>
              <c:numCache>
                <c:formatCode>General</c:formatCode>
                <c:ptCount val="16"/>
                <c:pt idx="0">
                  <c:v>34.3</c:v>
                </c:pt>
                <c:pt idx="1">
                  <c:v>33.1</c:v>
                </c:pt>
                <c:pt idx="2">
                  <c:v>33.3</c:v>
                </c:pt>
                <c:pt idx="3">
                  <c:v>32.6</c:v>
                </c:pt>
                <c:pt idx="4">
                  <c:v>34.2</c:v>
                </c:pt>
                <c:pt idx="5">
                  <c:v>33.4</c:v>
                </c:pt>
                <c:pt idx="6">
                  <c:v>34</c:v>
                </c:pt>
                <c:pt idx="7">
                  <c:v>33.9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'!$A$31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'!$B$31:$Q$31</c:f>
              <c:numCache>
                <c:formatCode>General</c:formatCode>
                <c:ptCount val="16"/>
                <c:pt idx="0">
                  <c:v>34.3</c:v>
                </c:pt>
                <c:pt idx="1">
                  <c:v>33.1120614588978</c:v>
                </c:pt>
                <c:pt idx="2">
                  <c:v>33.0464171948231</c:v>
                </c:pt>
                <c:pt idx="3">
                  <c:v>33.2319537106337</c:v>
                </c:pt>
                <c:pt idx="4">
                  <c:v>33.4845265430196</c:v>
                </c:pt>
                <c:pt idx="5">
                  <c:v>33.7428924629402</c:v>
                </c:pt>
                <c:pt idx="6">
                  <c:v>33.9833059675148</c:v>
                </c:pt>
                <c:pt idx="7">
                  <c:v>34.1965715502709</c:v>
                </c:pt>
                <c:pt idx="8">
                  <c:v>34.3799082321634</c:v>
                </c:pt>
                <c:pt idx="9">
                  <c:v>34.5335463197685</c:v>
                </c:pt>
                <c:pt idx="10">
                  <c:v>34.6591431587124</c:v>
                </c:pt>
                <c:pt idx="11">
                  <c:v>34.758992314222</c:v>
                </c:pt>
                <c:pt idx="12">
                  <c:v>34.8356117369756</c:v>
                </c:pt>
                <c:pt idx="13">
                  <c:v>34.8915254250523</c:v>
                </c:pt>
                <c:pt idx="14">
                  <c:v>34.9291488022355</c:v>
                </c:pt>
                <c:pt idx="15">
                  <c:v>34.9507316129441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'!$A$32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'!$B$32:$Q$32</c:f>
              <c:numCache>
                <c:formatCode>General</c:formatCode>
                <c:ptCount val="16"/>
                <c:pt idx="0">
                  <c:v>34.3</c:v>
                </c:pt>
                <c:pt idx="1">
                  <c:v>33.1000000000002</c:v>
                </c:pt>
                <c:pt idx="2">
                  <c:v>33.0456410665293</c:v>
                </c:pt>
                <c:pt idx="3">
                  <c:v>33.2392953878618</c:v>
                </c:pt>
                <c:pt idx="4">
                  <c:v>33.4938303906301</c:v>
                </c:pt>
                <c:pt idx="5">
                  <c:v>33.7483202098784</c:v>
                </c:pt>
                <c:pt idx="6">
                  <c:v>33.980005899293</c:v>
                </c:pt>
                <c:pt idx="7">
                  <c:v>34.1807457587354</c:v>
                </c:pt>
                <c:pt idx="8">
                  <c:v>34.3487149060771</c:v>
                </c:pt>
                <c:pt idx="9">
                  <c:v>34.4849611942294</c:v>
                </c:pt>
                <c:pt idx="10">
                  <c:v>34.5918204644594</c:v>
                </c:pt>
                <c:pt idx="11">
                  <c:v>34.6721385863839</c:v>
                </c:pt>
                <c:pt idx="12">
                  <c:v>34.7288761367927</c:v>
                </c:pt>
                <c:pt idx="13">
                  <c:v>34.7649065530236</c:v>
                </c:pt>
                <c:pt idx="14">
                  <c:v>34.7829166188769</c:v>
                </c:pt>
                <c:pt idx="15">
                  <c:v>34.7853626617649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'!$A$33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'!$B$33:$Q$33</c:f>
              <c:numCache>
                <c:formatCode>General</c:formatCode>
                <c:ptCount val="16"/>
                <c:pt idx="0">
                  <c:v>34.3</c:v>
                </c:pt>
                <c:pt idx="1">
                  <c:v>33.0893727607338</c:v>
                </c:pt>
                <c:pt idx="2">
                  <c:v>33.0452133005609</c:v>
                </c:pt>
                <c:pt idx="3">
                  <c:v>33.2460167549442</c:v>
                </c:pt>
                <c:pt idx="4">
                  <c:v>33.5021162244092</c:v>
                </c:pt>
                <c:pt idx="5">
                  <c:v>33.7529799597429</c:v>
                </c:pt>
                <c:pt idx="6">
                  <c:v>33.9768033904701</c:v>
                </c:pt>
                <c:pt idx="7">
                  <c:v>34.1664293877719</c:v>
                </c:pt>
                <c:pt idx="8">
                  <c:v>34.3209085076233</c:v>
                </c:pt>
                <c:pt idx="9">
                  <c:v>34.4420248008469</c:v>
                </c:pt>
                <c:pt idx="10">
                  <c:v>34.5327154424194</c:v>
                </c:pt>
                <c:pt idx="11">
                  <c:v>34.5963078587615</c:v>
                </c:pt>
                <c:pt idx="12">
                  <c:v>34.6361418258888</c:v>
                </c:pt>
                <c:pt idx="13">
                  <c:v>34.6553843160273</c:v>
                </c:pt>
                <c:pt idx="14">
                  <c:v>34.6569449035625</c:v>
                </c:pt>
                <c:pt idx="15">
                  <c:v>34.6434448609422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'!$A$26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'!$B$26:$Q$26</c:f>
              <c:numCache>
                <c:formatCode>General</c:formatCode>
                <c:ptCount val="16"/>
                <c:pt idx="0">
                  <c:v>201.7</c:v>
                </c:pt>
                <c:pt idx="1">
                  <c:v>198.3</c:v>
                </c:pt>
                <c:pt idx="2">
                  <c:v>195.8</c:v>
                </c:pt>
                <c:pt idx="3">
                  <c:v>196.4</c:v>
                </c:pt>
                <c:pt idx="4">
                  <c:v>189.9</c:v>
                </c:pt>
                <c:pt idx="5">
                  <c:v>186.9</c:v>
                </c:pt>
                <c:pt idx="6">
                  <c:v>189.6</c:v>
                </c:pt>
                <c:pt idx="7">
                  <c:v>190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'!$A$27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'!$B$27:$Q$27</c:f>
              <c:numCache>
                <c:formatCode>General</c:formatCode>
                <c:ptCount val="16"/>
                <c:pt idx="0">
                  <c:v>201.7</c:v>
                </c:pt>
                <c:pt idx="1">
                  <c:v>198.452120851213</c:v>
                </c:pt>
                <c:pt idx="2">
                  <c:v>195.823426580662</c:v>
                </c:pt>
                <c:pt idx="3">
                  <c:v>193.657411552263</c:v>
                </c:pt>
                <c:pt idx="4">
                  <c:v>191.864185741086</c:v>
                </c:pt>
                <c:pt idx="5">
                  <c:v>190.376565082649</c:v>
                </c:pt>
                <c:pt idx="6">
                  <c:v>189.14105531283</c:v>
                </c:pt>
                <c:pt idx="7">
                  <c:v>188.114132544357</c:v>
                </c:pt>
                <c:pt idx="8">
                  <c:v>187.260058384812</c:v>
                </c:pt>
                <c:pt idx="9">
                  <c:v>186.54935397334</c:v>
                </c:pt>
                <c:pt idx="10">
                  <c:v>185.957642896602</c:v>
                </c:pt>
                <c:pt idx="11">
                  <c:v>185.464737909865</c:v>
                </c:pt>
                <c:pt idx="12">
                  <c:v>185.053905049024</c:v>
                </c:pt>
                <c:pt idx="13">
                  <c:v>184.711263943326</c:v>
                </c:pt>
                <c:pt idx="14">
                  <c:v>184.425295915564</c:v>
                </c:pt>
                <c:pt idx="15">
                  <c:v>184.186438886986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'!$A$28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'!$B$28:$Q$28</c:f>
              <c:numCache>
                <c:formatCode>General</c:formatCode>
                <c:ptCount val="16"/>
                <c:pt idx="0">
                  <c:v>201.7</c:v>
                </c:pt>
                <c:pt idx="1">
                  <c:v>198.300000004799</c:v>
                </c:pt>
                <c:pt idx="2">
                  <c:v>195.757625152014</c:v>
                </c:pt>
                <c:pt idx="3">
                  <c:v>193.679049730956</c:v>
                </c:pt>
                <c:pt idx="4">
                  <c:v>191.936167688753</c:v>
                </c:pt>
                <c:pt idx="5">
                  <c:v>190.458631838001</c:v>
                </c:pt>
                <c:pt idx="6">
                  <c:v>189.198516580331</c:v>
                </c:pt>
                <c:pt idx="7">
                  <c:v>188.119712008193</c:v>
                </c:pt>
                <c:pt idx="8">
                  <c:v>187.193583952585</c:v>
                </c:pt>
                <c:pt idx="9">
                  <c:v>186.39678235967</c:v>
                </c:pt>
                <c:pt idx="10">
                  <c:v>185.709952202829</c:v>
                </c:pt>
                <c:pt idx="11">
                  <c:v>185.116886557885</c:v>
                </c:pt>
                <c:pt idx="12">
                  <c:v>184.603924700084</c:v>
                </c:pt>
                <c:pt idx="13">
                  <c:v>184.159500282351</c:v>
                </c:pt>
                <c:pt idx="14">
                  <c:v>183.77378913474</c:v>
                </c:pt>
                <c:pt idx="15">
                  <c:v>183.438427483722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'!$A$29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'!$B$29:$Q$29</c:f>
              <c:numCache>
                <c:formatCode>General</c:formatCode>
                <c:ptCount val="16"/>
                <c:pt idx="0">
                  <c:v>201.7</c:v>
                </c:pt>
                <c:pt idx="1">
                  <c:v>198.056523650309</c:v>
                </c:pt>
                <c:pt idx="2">
                  <c:v>195.6113622437</c:v>
                </c:pt>
                <c:pt idx="3">
                  <c:v>193.655786789454</c:v>
                </c:pt>
                <c:pt idx="4">
                  <c:v>192.002757484122</c:v>
                </c:pt>
                <c:pt idx="5">
                  <c:v>190.570100899339</c:v>
                </c:pt>
                <c:pt idx="6">
                  <c:v>189.311412567701</c:v>
                </c:pt>
                <c:pt idx="7">
                  <c:v>188.196260236384</c:v>
                </c:pt>
                <c:pt idx="8">
                  <c:v>187.202689617698</c:v>
                </c:pt>
                <c:pt idx="9">
                  <c:v>186.313835334039</c:v>
                </c:pt>
                <c:pt idx="10">
                  <c:v>185.516180329961</c:v>
                </c:pt>
                <c:pt idx="11">
                  <c:v>184.798570086441</c:v>
                </c:pt>
                <c:pt idx="12">
                  <c:v>184.151608659691</c:v>
                </c:pt>
                <c:pt idx="13">
                  <c:v>183.567263849568</c:v>
                </c:pt>
                <c:pt idx="14">
                  <c:v>183.038594704487</c:v>
                </c:pt>
                <c:pt idx="15">
                  <c:v>182.559554718284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'内蒙古10省 (农业用水) '!$A$22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'!$B$22:$Q$22</c:f>
              <c:numCache>
                <c:formatCode>General</c:formatCode>
                <c:ptCount val="16"/>
                <c:pt idx="0">
                  <c:v>154.1</c:v>
                </c:pt>
                <c:pt idx="1">
                  <c:v>154.2</c:v>
                </c:pt>
                <c:pt idx="2">
                  <c:v>156.3</c:v>
                </c:pt>
                <c:pt idx="3">
                  <c:v>160.7</c:v>
                </c:pt>
                <c:pt idx="4">
                  <c:v>162.5</c:v>
                </c:pt>
                <c:pt idx="5">
                  <c:v>161.9</c:v>
                </c:pt>
                <c:pt idx="6">
                  <c:v>167.3</c:v>
                </c:pt>
                <c:pt idx="7">
                  <c:v>194.5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'内蒙古10省 (农业用水) '!$A$23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'!$B$23:$Q$23</c:f>
              <c:numCache>
                <c:formatCode>General</c:formatCode>
                <c:ptCount val="16"/>
                <c:pt idx="0">
                  <c:v>154.1</c:v>
                </c:pt>
                <c:pt idx="1">
                  <c:v>154.501927977269</c:v>
                </c:pt>
                <c:pt idx="2">
                  <c:v>156.424943830973</c:v>
                </c:pt>
                <c:pt idx="3">
                  <c:v>158.845948933022</c:v>
                </c:pt>
                <c:pt idx="4">
                  <c:v>161.517169685255</c:v>
                </c:pt>
                <c:pt idx="5">
                  <c:v>164.341648830429</c:v>
                </c:pt>
                <c:pt idx="6">
                  <c:v>167.27182204486</c:v>
                </c:pt>
                <c:pt idx="7">
                  <c:v>170.280992992893</c:v>
                </c:pt>
                <c:pt idx="8">
                  <c:v>173.352768434771</c:v>
                </c:pt>
                <c:pt idx="9">
                  <c:v>176.476412924423</c:v>
                </c:pt>
                <c:pt idx="10">
                  <c:v>179.64454871374</c:v>
                </c:pt>
                <c:pt idx="11">
                  <c:v>182.851912523643</c:v>
                </c:pt>
                <c:pt idx="12">
                  <c:v>186.094636565553</c:v>
                </c:pt>
                <c:pt idx="13">
                  <c:v>189.369809748234</c:v>
                </c:pt>
                <c:pt idx="14">
                  <c:v>192.675197853081</c:v>
                </c:pt>
                <c:pt idx="15">
                  <c:v>196.009058438331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'内蒙古10省 (农业用水) '!$A$24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'!$B$24:$Q$24</c:f>
              <c:numCache>
                <c:formatCode>General</c:formatCode>
                <c:ptCount val="16"/>
                <c:pt idx="0">
                  <c:v>154.1</c:v>
                </c:pt>
                <c:pt idx="1">
                  <c:v>154.199999994332</c:v>
                </c:pt>
                <c:pt idx="2">
                  <c:v>156.397709344689</c:v>
                </c:pt>
                <c:pt idx="3">
                  <c:v>159.066750148187</c:v>
                </c:pt>
                <c:pt idx="4">
                  <c:v>161.835132841262</c:v>
                </c:pt>
                <c:pt idx="5">
                  <c:v>164.569252053303</c:v>
                </c:pt>
                <c:pt idx="6">
                  <c:v>167.211808627321</c:v>
                </c:pt>
                <c:pt idx="7">
                  <c:v>169.736803035574</c:v>
                </c:pt>
                <c:pt idx="8">
                  <c:v>172.133072500369</c:v>
                </c:pt>
                <c:pt idx="9">
                  <c:v>174.397152878806</c:v>
                </c:pt>
                <c:pt idx="10">
                  <c:v>176.529803402912</c:v>
                </c:pt>
                <c:pt idx="11">
                  <c:v>178.534167584951</c:v>
                </c:pt>
                <c:pt idx="12">
                  <c:v>180.414737979418</c:v>
                </c:pt>
                <c:pt idx="13">
                  <c:v>182.176745934003</c:v>
                </c:pt>
                <c:pt idx="14">
                  <c:v>183.825789447113</c:v>
                </c:pt>
                <c:pt idx="15">
                  <c:v>185.367600807385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'内蒙古10省 (农业用水) '!$A$25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'内蒙古10省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'内蒙古10省 (农业用水) '!$B$25:$Q$25</c:f>
              <c:numCache>
                <c:formatCode>General</c:formatCode>
                <c:ptCount val="16"/>
                <c:pt idx="0">
                  <c:v>154.1</c:v>
                </c:pt>
                <c:pt idx="1">
                  <c:v>153.862902867984</c:v>
                </c:pt>
                <c:pt idx="2">
                  <c:v>156.424723960859</c:v>
                </c:pt>
                <c:pt idx="3">
                  <c:v>159.362977476519</c:v>
                </c:pt>
                <c:pt idx="4">
                  <c:v>162.188966560362</c:v>
                </c:pt>
                <c:pt idx="5">
                  <c:v>164.763028028486</c:v>
                </c:pt>
                <c:pt idx="6">
                  <c:v>167.049639714782</c:v>
                </c:pt>
                <c:pt idx="7">
                  <c:v>169.051466801096</c:v>
                </c:pt>
                <c:pt idx="8">
                  <c:v>170.786200047696</c:v>
                </c:pt>
                <c:pt idx="9">
                  <c:v>172.277090567247</c:v>
                </c:pt>
                <c:pt idx="10">
                  <c:v>173.548730214167</c:v>
                </c:pt>
                <c:pt idx="11">
                  <c:v>174.625097185627</c:v>
                </c:pt>
                <c:pt idx="12">
                  <c:v>175.528663724264</c:v>
                </c:pt>
                <c:pt idx="13">
                  <c:v>176.280029772046</c:v>
                </c:pt>
                <c:pt idx="14">
                  <c:v>176.897825237257</c:v>
                </c:pt>
                <c:pt idx="15">
                  <c:v>177.398750265679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(已处理)'!$A$10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(已处理)'!$B$10:$Q$10</c:f>
              <c:numCache>
                <c:formatCode>General</c:formatCode>
                <c:ptCount val="16"/>
                <c:pt idx="0">
                  <c:v>43</c:v>
                </c:pt>
                <c:pt idx="1">
                  <c:v>53</c:v>
                </c:pt>
                <c:pt idx="2">
                  <c:v>42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51</c:v>
                </c:pt>
                <c:pt idx="7">
                  <c:v>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(已处理)'!$B$11:$Q$11</c:f>
              <c:numCache>
                <c:formatCode>General</c:formatCode>
                <c:ptCount val="16"/>
                <c:pt idx="0">
                  <c:v>43</c:v>
                </c:pt>
                <c:pt idx="1">
                  <c:v>51.8505237162005</c:v>
                </c:pt>
                <c:pt idx="2">
                  <c:v>46.4407141457065</c:v>
                </c:pt>
                <c:pt idx="3">
                  <c:v>45.5477732708729</c:v>
                </c:pt>
                <c:pt idx="4">
                  <c:v>47.1731625217747</c:v>
                </c:pt>
                <c:pt idx="5">
                  <c:v>49.9456234474919</c:v>
                </c:pt>
                <c:pt idx="6">
                  <c:v>50.9999999990837</c:v>
                </c:pt>
                <c:pt idx="7">
                  <c:v>31.5560975961201</c:v>
                </c:pt>
                <c:pt idx="8">
                  <c:v>31.6664235885798</c:v>
                </c:pt>
                <c:pt idx="9">
                  <c:v>50.4043209736846</c:v>
                </c:pt>
                <c:pt idx="10">
                  <c:v>50.3631260218374</c:v>
                </c:pt>
                <c:pt idx="11">
                  <c:v>49.996778238257</c:v>
                </c:pt>
                <c:pt idx="12">
                  <c:v>49.4731730721168</c:v>
                </c:pt>
                <c:pt idx="13">
                  <c:v>48.8471039235803</c:v>
                </c:pt>
                <c:pt idx="14">
                  <c:v>48.1480970413388</c:v>
                </c:pt>
                <c:pt idx="15">
                  <c:v>47.3955463956359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(已处理)'!$B$12:$Q$12</c:f>
              <c:numCache>
                <c:formatCode>General</c:formatCode>
                <c:ptCount val="16"/>
                <c:pt idx="0">
                  <c:v>43</c:v>
                </c:pt>
                <c:pt idx="1">
                  <c:v>51.8505237162005</c:v>
                </c:pt>
                <c:pt idx="2">
                  <c:v>46.4407141457065</c:v>
                </c:pt>
                <c:pt idx="3">
                  <c:v>45.5477732708729</c:v>
                </c:pt>
                <c:pt idx="4">
                  <c:v>47.1731625217747</c:v>
                </c:pt>
                <c:pt idx="5">
                  <c:v>49.9456234474919</c:v>
                </c:pt>
                <c:pt idx="6">
                  <c:v>50.9999999990837</c:v>
                </c:pt>
                <c:pt idx="7">
                  <c:v>31.5560975961201</c:v>
                </c:pt>
                <c:pt idx="8">
                  <c:v>33.6530175798583</c:v>
                </c:pt>
                <c:pt idx="9">
                  <c:v>54.8655500800099</c:v>
                </c:pt>
                <c:pt idx="10">
                  <c:v>55.7183733447057</c:v>
                </c:pt>
                <c:pt idx="11">
                  <c:v>56.0976714892023</c:v>
                </c:pt>
                <c:pt idx="12">
                  <c:v>56.1969161100299</c:v>
                </c:pt>
                <c:pt idx="13">
                  <c:v>56.0891365515688</c:v>
                </c:pt>
                <c:pt idx="14">
                  <c:v>55.819537344549</c:v>
                </c:pt>
                <c:pt idx="15">
                  <c:v>55.420929471805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(已处理)'!$B$13:$Q$13</c:f>
              <c:numCache>
                <c:formatCode>General</c:formatCode>
                <c:ptCount val="16"/>
                <c:pt idx="0">
                  <c:v>43</c:v>
                </c:pt>
                <c:pt idx="1">
                  <c:v>51.8505237162005</c:v>
                </c:pt>
                <c:pt idx="2">
                  <c:v>46.4407141457065</c:v>
                </c:pt>
                <c:pt idx="3">
                  <c:v>45.5477732708729</c:v>
                </c:pt>
                <c:pt idx="4">
                  <c:v>47.1731625217747</c:v>
                </c:pt>
                <c:pt idx="5">
                  <c:v>49.9456234474919</c:v>
                </c:pt>
                <c:pt idx="6">
                  <c:v>50.9999999990837</c:v>
                </c:pt>
                <c:pt idx="7">
                  <c:v>31.5560975961201</c:v>
                </c:pt>
                <c:pt idx="8">
                  <c:v>34.7278559271683</c:v>
                </c:pt>
                <c:pt idx="9">
                  <c:v>57.3547056834149</c:v>
                </c:pt>
                <c:pt idx="10">
                  <c:v>58.8427975428073</c:v>
                </c:pt>
                <c:pt idx="11">
                  <c:v>59.7728016714015</c:v>
                </c:pt>
                <c:pt idx="12">
                  <c:v>60.3435868893234</c:v>
                </c:pt>
                <c:pt idx="13">
                  <c:v>60.6343454372745</c:v>
                </c:pt>
                <c:pt idx="14">
                  <c:v>60.6978472693088</c:v>
                </c:pt>
                <c:pt idx="15">
                  <c:v>60.5748148800142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(已处理)'!$A$6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(已处理)'!$B$6:$Q$6</c:f>
              <c:numCache>
                <c:formatCode>General</c:formatCode>
                <c:ptCount val="16"/>
                <c:pt idx="0">
                  <c:v>43</c:v>
                </c:pt>
                <c:pt idx="1">
                  <c:v>49</c:v>
                </c:pt>
                <c:pt idx="2">
                  <c:v>45</c:v>
                </c:pt>
                <c:pt idx="3">
                  <c:v>44</c:v>
                </c:pt>
                <c:pt idx="4">
                  <c:v>41</c:v>
                </c:pt>
                <c:pt idx="5">
                  <c:v>48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(已处理)'!$B$7:$Q$7</c:f>
              <c:numCache>
                <c:formatCode>General</c:formatCode>
                <c:ptCount val="16"/>
                <c:pt idx="0">
                  <c:v>43</c:v>
                </c:pt>
                <c:pt idx="1">
                  <c:v>48.3361212759869</c:v>
                </c:pt>
                <c:pt idx="2">
                  <c:v>44.5630540458784</c:v>
                </c:pt>
                <c:pt idx="3">
                  <c:v>43.0645649481511</c:v>
                </c:pt>
                <c:pt idx="4">
                  <c:v>45.7100576069553</c:v>
                </c:pt>
                <c:pt idx="5">
                  <c:v>46.2092861157759</c:v>
                </c:pt>
                <c:pt idx="6">
                  <c:v>44.230673422482</c:v>
                </c:pt>
                <c:pt idx="7">
                  <c:v>42.9060117400694</c:v>
                </c:pt>
                <c:pt idx="8">
                  <c:v>42.2857732392243</c:v>
                </c:pt>
                <c:pt idx="9">
                  <c:v>42.3564101940309</c:v>
                </c:pt>
                <c:pt idx="10">
                  <c:v>42.0620557707621</c:v>
                </c:pt>
                <c:pt idx="11">
                  <c:v>41.7507819684993</c:v>
                </c:pt>
                <c:pt idx="12">
                  <c:v>41.4363568939843</c:v>
                </c:pt>
                <c:pt idx="13">
                  <c:v>41.1207320462191</c:v>
                </c:pt>
                <c:pt idx="14">
                  <c:v>40.804282922358</c:v>
                </c:pt>
                <c:pt idx="15">
                  <c:v>40.4871799367094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(已处理)'!$B$8:$Q$8</c:f>
              <c:numCache>
                <c:formatCode>General</c:formatCode>
                <c:ptCount val="16"/>
                <c:pt idx="0">
                  <c:v>43</c:v>
                </c:pt>
                <c:pt idx="1">
                  <c:v>48.3361212759869</c:v>
                </c:pt>
                <c:pt idx="2">
                  <c:v>44.5630540458784</c:v>
                </c:pt>
                <c:pt idx="3">
                  <c:v>43.0645649481511</c:v>
                </c:pt>
                <c:pt idx="4">
                  <c:v>45.7100576069553</c:v>
                </c:pt>
                <c:pt idx="5">
                  <c:v>46.2092861157759</c:v>
                </c:pt>
                <c:pt idx="6">
                  <c:v>44.230673422482</c:v>
                </c:pt>
                <c:pt idx="7">
                  <c:v>42.9060117400694</c:v>
                </c:pt>
                <c:pt idx="8">
                  <c:v>43.1179323591693</c:v>
                </c:pt>
                <c:pt idx="9">
                  <c:v>44.3091133199712</c:v>
                </c:pt>
                <c:pt idx="10">
                  <c:v>44.5315368065488</c:v>
                </c:pt>
                <c:pt idx="11">
                  <c:v>44.6472201548886</c:v>
                </c:pt>
                <c:pt idx="12">
                  <c:v>44.7094574273578</c:v>
                </c:pt>
                <c:pt idx="13">
                  <c:v>44.7341523246358</c:v>
                </c:pt>
                <c:pt idx="14">
                  <c:v>44.7290822931437</c:v>
                </c:pt>
                <c:pt idx="15">
                  <c:v>44.6991771799951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(已处理)'!$B$9:$Q$9</c:f>
              <c:numCache>
                <c:formatCode>General</c:formatCode>
                <c:ptCount val="16"/>
                <c:pt idx="0">
                  <c:v>43</c:v>
                </c:pt>
                <c:pt idx="1">
                  <c:v>48.3361212759869</c:v>
                </c:pt>
                <c:pt idx="2">
                  <c:v>44.5630540458784</c:v>
                </c:pt>
                <c:pt idx="3">
                  <c:v>43.0645649481511</c:v>
                </c:pt>
                <c:pt idx="4">
                  <c:v>45.7100576069553</c:v>
                </c:pt>
                <c:pt idx="5">
                  <c:v>46.2092861157759</c:v>
                </c:pt>
                <c:pt idx="6">
                  <c:v>44.230673422482</c:v>
                </c:pt>
                <c:pt idx="7">
                  <c:v>42.9060117400694</c:v>
                </c:pt>
                <c:pt idx="8">
                  <c:v>43.9442179166884</c:v>
                </c:pt>
                <c:pt idx="9">
                  <c:v>46.3441331603901</c:v>
                </c:pt>
                <c:pt idx="10">
                  <c:v>47.2865514933667</c:v>
                </c:pt>
                <c:pt idx="11">
                  <c:v>48.0509363121046</c:v>
                </c:pt>
                <c:pt idx="12">
                  <c:v>48.7133352280366</c:v>
                </c:pt>
                <c:pt idx="13">
                  <c:v>49.2960001169283</c:v>
                </c:pt>
                <c:pt idx="14">
                  <c:v>49.8105060794881</c:v>
                </c:pt>
                <c:pt idx="15">
                  <c:v>50.2650375915419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(已处理)'!$A$2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(已处理)'!$B$2:$Q$2</c:f>
              <c:numCache>
                <c:formatCode>General</c:formatCode>
                <c:ptCount val="16"/>
                <c:pt idx="0">
                  <c:v>81</c:v>
                </c:pt>
                <c:pt idx="1">
                  <c:v>87.2</c:v>
                </c:pt>
                <c:pt idx="2">
                  <c:v>74</c:v>
                </c:pt>
                <c:pt idx="3">
                  <c:v>81</c:v>
                </c:pt>
                <c:pt idx="4">
                  <c:v>77</c:v>
                </c:pt>
                <c:pt idx="5">
                  <c:v>82.9</c:v>
                </c:pt>
                <c:pt idx="6">
                  <c:v>83</c:v>
                </c:pt>
                <c:pt idx="7">
                  <c:v>76.3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(已处理)'!$B$3:$Q$3</c:f>
              <c:numCache>
                <c:formatCode>General</c:formatCode>
                <c:ptCount val="16"/>
                <c:pt idx="0">
                  <c:v>81</c:v>
                </c:pt>
                <c:pt idx="1">
                  <c:v>82.5636470193182</c:v>
                </c:pt>
                <c:pt idx="2">
                  <c:v>79.3479660948291</c:v>
                </c:pt>
                <c:pt idx="3">
                  <c:v>78.3343405870118</c:v>
                </c:pt>
                <c:pt idx="4">
                  <c:v>81.7654865600547</c:v>
                </c:pt>
                <c:pt idx="5">
                  <c:v>83.3388280377548</c:v>
                </c:pt>
                <c:pt idx="6">
                  <c:v>79.7249456302317</c:v>
                </c:pt>
                <c:pt idx="7">
                  <c:v>78.6136015159251</c:v>
                </c:pt>
                <c:pt idx="8">
                  <c:v>80.4364125071323</c:v>
                </c:pt>
                <c:pt idx="9">
                  <c:v>81.2717492119618</c:v>
                </c:pt>
                <c:pt idx="10">
                  <c:v>81.5047394324773</c:v>
                </c:pt>
                <c:pt idx="11">
                  <c:v>81.7030633234406</c:v>
                </c:pt>
                <c:pt idx="12">
                  <c:v>81.8681938639978</c:v>
                </c:pt>
                <c:pt idx="13">
                  <c:v>81.9992617919358</c:v>
                </c:pt>
                <c:pt idx="14">
                  <c:v>82.0955225418331</c:v>
                </c:pt>
                <c:pt idx="15">
                  <c:v>82.1566148593599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(已处理)'!$B$4:$Q$4</c:f>
              <c:numCache>
                <c:formatCode>General</c:formatCode>
                <c:ptCount val="16"/>
                <c:pt idx="0">
                  <c:v>81</c:v>
                </c:pt>
                <c:pt idx="1">
                  <c:v>82.5636470193182</c:v>
                </c:pt>
                <c:pt idx="2">
                  <c:v>79.3479660948291</c:v>
                </c:pt>
                <c:pt idx="3">
                  <c:v>78.3343405870118</c:v>
                </c:pt>
                <c:pt idx="4">
                  <c:v>81.7654865600547</c:v>
                </c:pt>
                <c:pt idx="5">
                  <c:v>83.3388280377548</c:v>
                </c:pt>
                <c:pt idx="6">
                  <c:v>79.7249456302317</c:v>
                </c:pt>
                <c:pt idx="7">
                  <c:v>78.6136015159251</c:v>
                </c:pt>
                <c:pt idx="8">
                  <c:v>80.8463068985578</c:v>
                </c:pt>
                <c:pt idx="9">
                  <c:v>82.2480465768665</c:v>
                </c:pt>
                <c:pt idx="10">
                  <c:v>82.7904464625358</c:v>
                </c:pt>
                <c:pt idx="11">
                  <c:v>83.2896341215894</c:v>
                </c:pt>
                <c:pt idx="12">
                  <c:v>83.7441983248601</c:v>
                </c:pt>
                <c:pt idx="13">
                  <c:v>84.1505713157423</c:v>
                </c:pt>
                <c:pt idx="14">
                  <c:v>84.5060904795046</c:v>
                </c:pt>
                <c:pt idx="15">
                  <c:v>84.8091397288978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(已处理)'!$B$5:$Q$5</c:f>
              <c:numCache>
                <c:formatCode>General</c:formatCode>
                <c:ptCount val="16"/>
                <c:pt idx="0">
                  <c:v>81</c:v>
                </c:pt>
                <c:pt idx="1">
                  <c:v>82.5636470193182</c:v>
                </c:pt>
                <c:pt idx="2">
                  <c:v>79.3479660948291</c:v>
                </c:pt>
                <c:pt idx="3">
                  <c:v>78.3343405870118</c:v>
                </c:pt>
                <c:pt idx="4">
                  <c:v>81.7654865600547</c:v>
                </c:pt>
                <c:pt idx="5">
                  <c:v>83.3388280377548</c:v>
                </c:pt>
                <c:pt idx="6">
                  <c:v>79.7249456302317</c:v>
                </c:pt>
                <c:pt idx="7">
                  <c:v>78.6136015159251</c:v>
                </c:pt>
                <c:pt idx="8">
                  <c:v>81.4573022584419</c:v>
                </c:pt>
                <c:pt idx="9">
                  <c:v>83.7008634422293</c:v>
                </c:pt>
                <c:pt idx="10">
                  <c:v>84.6950959182078</c:v>
                </c:pt>
                <c:pt idx="11">
                  <c:v>85.6241398955485</c:v>
                </c:pt>
                <c:pt idx="12">
                  <c:v>86.4818635362704</c:v>
                </c:pt>
                <c:pt idx="13">
                  <c:v>87.2607352755642</c:v>
                </c:pt>
                <c:pt idx="14">
                  <c:v>87.955621367975</c:v>
                </c:pt>
                <c:pt idx="15">
                  <c:v>88.563646888364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(已处理)'!$A$14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(已处理)'!$B$14:$Q$14</c:f>
              <c:numCache>
                <c:formatCode>General</c:formatCode>
                <c:ptCount val="16"/>
                <c:pt idx="0">
                  <c:v>37</c:v>
                </c:pt>
                <c:pt idx="1">
                  <c:v>44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(已处理)'!$B$15:$Q$15</c:f>
              <c:numCache>
                <c:formatCode>General</c:formatCode>
                <c:ptCount val="16"/>
                <c:pt idx="0">
                  <c:v>37</c:v>
                </c:pt>
                <c:pt idx="1">
                  <c:v>38.6509695017671</c:v>
                </c:pt>
                <c:pt idx="2">
                  <c:v>39.4774843643926</c:v>
                </c:pt>
                <c:pt idx="3">
                  <c:v>39.9477047951292</c:v>
                </c:pt>
                <c:pt idx="4">
                  <c:v>34.991067246541</c:v>
                </c:pt>
                <c:pt idx="5">
                  <c:v>37.4989517752745</c:v>
                </c:pt>
                <c:pt idx="6">
                  <c:v>42.2952974073101</c:v>
                </c:pt>
                <c:pt idx="7">
                  <c:v>39.3693143834592</c:v>
                </c:pt>
                <c:pt idx="8">
                  <c:v>40.3319941039206</c:v>
                </c:pt>
                <c:pt idx="9">
                  <c:v>44.5911215668439</c:v>
                </c:pt>
                <c:pt idx="10">
                  <c:v>46.1830829792084</c:v>
                </c:pt>
                <c:pt idx="11">
                  <c:v>47.3942938136967</c:v>
                </c:pt>
                <c:pt idx="12">
                  <c:v>48.4318292449117</c:v>
                </c:pt>
                <c:pt idx="13">
                  <c:v>49.3601138242056</c:v>
                </c:pt>
                <c:pt idx="14">
                  <c:v>50.2084565463553</c:v>
                </c:pt>
                <c:pt idx="15">
                  <c:v>50.9933868394498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(已处理)'!$B$16:$Q$16</c:f>
              <c:numCache>
                <c:formatCode>General</c:formatCode>
                <c:ptCount val="16"/>
                <c:pt idx="0">
                  <c:v>37</c:v>
                </c:pt>
                <c:pt idx="1">
                  <c:v>38.6509695017671</c:v>
                </c:pt>
                <c:pt idx="2">
                  <c:v>39.4774843643926</c:v>
                </c:pt>
                <c:pt idx="3">
                  <c:v>39.9477047951292</c:v>
                </c:pt>
                <c:pt idx="4">
                  <c:v>34.991067246541</c:v>
                </c:pt>
                <c:pt idx="5">
                  <c:v>37.4989517752745</c:v>
                </c:pt>
                <c:pt idx="6">
                  <c:v>42.2952974073101</c:v>
                </c:pt>
                <c:pt idx="7">
                  <c:v>39.3693143834592</c:v>
                </c:pt>
                <c:pt idx="8">
                  <c:v>39.7275232490429</c:v>
                </c:pt>
                <c:pt idx="9">
                  <c:v>42.9362919871348</c:v>
                </c:pt>
                <c:pt idx="10">
                  <c:v>43.6032899030053</c:v>
                </c:pt>
                <c:pt idx="11">
                  <c:v>43.8189815170502</c:v>
                </c:pt>
                <c:pt idx="12">
                  <c:v>43.7917379228895</c:v>
                </c:pt>
                <c:pt idx="13">
                  <c:v>43.5979684705023</c:v>
                </c:pt>
                <c:pt idx="14">
                  <c:v>43.2795325545548</c:v>
                </c:pt>
                <c:pt idx="15">
                  <c:v>42.8642583777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(已处理)'!$B$17:$Q$17</c:f>
              <c:numCache>
                <c:formatCode>General</c:formatCode>
                <c:ptCount val="16"/>
                <c:pt idx="0">
                  <c:v>37</c:v>
                </c:pt>
                <c:pt idx="1">
                  <c:v>38.6509695017671</c:v>
                </c:pt>
                <c:pt idx="2">
                  <c:v>39.4774843643926</c:v>
                </c:pt>
                <c:pt idx="3">
                  <c:v>39.9477047951292</c:v>
                </c:pt>
                <c:pt idx="4">
                  <c:v>34.991067246541</c:v>
                </c:pt>
                <c:pt idx="5">
                  <c:v>37.4989517752745</c:v>
                </c:pt>
                <c:pt idx="6">
                  <c:v>42.2952974073101</c:v>
                </c:pt>
                <c:pt idx="7">
                  <c:v>39.3693143834592</c:v>
                </c:pt>
                <c:pt idx="8">
                  <c:v>39.2776522731836</c:v>
                </c:pt>
                <c:pt idx="9">
                  <c:v>41.7369332279947</c:v>
                </c:pt>
                <c:pt idx="10">
                  <c:v>41.8005860451919</c:v>
                </c:pt>
                <c:pt idx="11">
                  <c:v>41.4010013661856</c:v>
                </c:pt>
                <c:pt idx="12">
                  <c:v>40.7466715204255</c:v>
                </c:pt>
                <c:pt idx="13">
                  <c:v>39.9222846346904</c:v>
                </c:pt>
                <c:pt idx="14">
                  <c:v>38.9780687175466</c:v>
                </c:pt>
                <c:pt idx="15">
                  <c:v>37.9489581287124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(已处理)'!$A$18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(已处理)'!$B$18:$Q$18</c:f>
              <c:numCache>
                <c:formatCode>General</c:formatCode>
                <c:ptCount val="16"/>
                <c:pt idx="0">
                  <c:v>38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(已处理)'!$A$19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(已处理)'!$B$19:$Q$19</c:f>
              <c:numCache>
                <c:formatCode>General</c:formatCode>
                <c:ptCount val="16"/>
                <c:pt idx="0">
                  <c:v>38</c:v>
                </c:pt>
                <c:pt idx="1">
                  <c:v>42.9392362907047</c:v>
                </c:pt>
                <c:pt idx="2">
                  <c:v>39.9999999999999</c:v>
                </c:pt>
                <c:pt idx="3">
                  <c:v>38.6604864612457</c:v>
                </c:pt>
                <c:pt idx="4">
                  <c:v>38.3863254430104</c:v>
                </c:pt>
                <c:pt idx="5">
                  <c:v>38.3162448660643</c:v>
                </c:pt>
                <c:pt idx="6">
                  <c:v>38.5974002012352</c:v>
                </c:pt>
                <c:pt idx="7">
                  <c:v>39.5357797617357</c:v>
                </c:pt>
                <c:pt idx="8">
                  <c:v>40.4190440588867</c:v>
                </c:pt>
                <c:pt idx="9">
                  <c:v>41.2830703530256</c:v>
                </c:pt>
                <c:pt idx="10">
                  <c:v>42.4399126501434</c:v>
                </c:pt>
                <c:pt idx="11">
                  <c:v>43.7690727627548</c:v>
                </c:pt>
                <c:pt idx="12">
                  <c:v>45.2546891415901</c:v>
                </c:pt>
                <c:pt idx="13">
                  <c:v>46.8913959286275</c:v>
                </c:pt>
                <c:pt idx="14">
                  <c:v>48.6778634622315</c:v>
                </c:pt>
                <c:pt idx="15">
                  <c:v>50.6151085710049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(已处理)'!$A$20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(已处理)'!$B$20:$Q$20</c:f>
              <c:numCache>
                <c:formatCode>General</c:formatCode>
                <c:ptCount val="16"/>
                <c:pt idx="0">
                  <c:v>38</c:v>
                </c:pt>
                <c:pt idx="1">
                  <c:v>42.9392362907047</c:v>
                </c:pt>
                <c:pt idx="2">
                  <c:v>39.9999999999999</c:v>
                </c:pt>
                <c:pt idx="3">
                  <c:v>38.6604864612457</c:v>
                </c:pt>
                <c:pt idx="4">
                  <c:v>38.3863254430104</c:v>
                </c:pt>
                <c:pt idx="5">
                  <c:v>38.3162448660643</c:v>
                </c:pt>
                <c:pt idx="6">
                  <c:v>38.5974002012352</c:v>
                </c:pt>
                <c:pt idx="7">
                  <c:v>39.5357797617357</c:v>
                </c:pt>
                <c:pt idx="8">
                  <c:v>40.5467739721113</c:v>
                </c:pt>
                <c:pt idx="9">
                  <c:v>41.6246137053252</c:v>
                </c:pt>
                <c:pt idx="10">
                  <c:v>42.9539874918269</c:v>
                </c:pt>
                <c:pt idx="11">
                  <c:v>44.4590477113119</c:v>
                </c:pt>
                <c:pt idx="12">
                  <c:v>46.1269870606059</c:v>
                </c:pt>
                <c:pt idx="13">
                  <c:v>47.9529824541894</c:v>
                </c:pt>
                <c:pt idx="14">
                  <c:v>49.9359721208896</c:v>
                </c:pt>
                <c:pt idx="15">
                  <c:v>52.0773097625646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(已处理)'!$A$21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(已处理)'!$B$21:$Q$21</c:f>
              <c:numCache>
                <c:formatCode>General</c:formatCode>
                <c:ptCount val="16"/>
                <c:pt idx="0">
                  <c:v>38</c:v>
                </c:pt>
                <c:pt idx="1">
                  <c:v>42.9392362907047</c:v>
                </c:pt>
                <c:pt idx="2">
                  <c:v>39.9999999999999</c:v>
                </c:pt>
                <c:pt idx="3">
                  <c:v>38.6604864612457</c:v>
                </c:pt>
                <c:pt idx="4">
                  <c:v>38.3863254430104</c:v>
                </c:pt>
                <c:pt idx="5">
                  <c:v>38.3162448660643</c:v>
                </c:pt>
                <c:pt idx="6">
                  <c:v>38.5974002012352</c:v>
                </c:pt>
                <c:pt idx="7">
                  <c:v>39.5357797617357</c:v>
                </c:pt>
                <c:pt idx="8">
                  <c:v>40.6356997104132</c:v>
                </c:pt>
                <c:pt idx="9">
                  <c:v>41.8667551971066</c:v>
                </c:pt>
                <c:pt idx="10">
                  <c:v>43.3268976080422</c:v>
                </c:pt>
                <c:pt idx="11">
                  <c:v>44.9683819150473</c:v>
                </c:pt>
                <c:pt idx="12">
                  <c:v>46.7796207923355</c:v>
                </c:pt>
                <c:pt idx="13">
                  <c:v>48.7555811532103</c:v>
                </c:pt>
                <c:pt idx="14">
                  <c:v>50.8949813074577</c:v>
                </c:pt>
                <c:pt idx="15">
                  <c:v>53.1991361408573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(已处理)'!$A$22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(已处理)'!$B$22:$Q$22</c:f>
              <c:numCache>
                <c:formatCode>General</c:formatCode>
                <c:ptCount val="16"/>
                <c:pt idx="0">
                  <c:v>45</c:v>
                </c:pt>
                <c:pt idx="1">
                  <c:v>50</c:v>
                </c:pt>
                <c:pt idx="2">
                  <c:v>46</c:v>
                </c:pt>
                <c:pt idx="3">
                  <c:v>41</c:v>
                </c:pt>
                <c:pt idx="4">
                  <c:v>44</c:v>
                </c:pt>
                <c:pt idx="5">
                  <c:v>47</c:v>
                </c:pt>
                <c:pt idx="6">
                  <c:v>46</c:v>
                </c:pt>
                <c:pt idx="7">
                  <c:v>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(已处理)'!$A$23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(已处理)'!$B$23:$Q$23</c:f>
              <c:numCache>
                <c:formatCode>General</c:formatCode>
                <c:ptCount val="16"/>
                <c:pt idx="0">
                  <c:v>45</c:v>
                </c:pt>
                <c:pt idx="1">
                  <c:v>50.3277796105851</c:v>
                </c:pt>
                <c:pt idx="2">
                  <c:v>44.1698929044129</c:v>
                </c:pt>
                <c:pt idx="3">
                  <c:v>42.0488992090663</c:v>
                </c:pt>
                <c:pt idx="4">
                  <c:v>43.999999814491</c:v>
                </c:pt>
                <c:pt idx="5">
                  <c:v>45.3961764450174</c:v>
                </c:pt>
                <c:pt idx="6">
                  <c:v>45.9998756340756</c:v>
                </c:pt>
                <c:pt idx="7">
                  <c:v>49.2361968680602</c:v>
                </c:pt>
                <c:pt idx="8">
                  <c:v>52.0588655450744</c:v>
                </c:pt>
                <c:pt idx="9">
                  <c:v>53.449672826844</c:v>
                </c:pt>
                <c:pt idx="10">
                  <c:v>55.7329368593698</c:v>
                </c:pt>
                <c:pt idx="11">
                  <c:v>57.9192689535268</c:v>
                </c:pt>
                <c:pt idx="12">
                  <c:v>59.7304846560836</c:v>
                </c:pt>
                <c:pt idx="13">
                  <c:v>60.8576851227944</c:v>
                </c:pt>
                <c:pt idx="14">
                  <c:v>60.9110379269937</c:v>
                </c:pt>
                <c:pt idx="15">
                  <c:v>59.3884730123878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(已处理)'!$A$24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(已处理)'!$B$24:$Q$24</c:f>
              <c:numCache>
                <c:formatCode>General</c:formatCode>
                <c:ptCount val="16"/>
                <c:pt idx="0">
                  <c:v>45</c:v>
                </c:pt>
                <c:pt idx="1">
                  <c:v>50.3277796105851</c:v>
                </c:pt>
                <c:pt idx="2">
                  <c:v>44.1698929044129</c:v>
                </c:pt>
                <c:pt idx="3">
                  <c:v>42.0488992090663</c:v>
                </c:pt>
                <c:pt idx="4">
                  <c:v>43.999999814491</c:v>
                </c:pt>
                <c:pt idx="5">
                  <c:v>45.3961764450174</c:v>
                </c:pt>
                <c:pt idx="6">
                  <c:v>45.9998756340756</c:v>
                </c:pt>
                <c:pt idx="7">
                  <c:v>49.2361968680602</c:v>
                </c:pt>
                <c:pt idx="8">
                  <c:v>52.1382960159158</c:v>
                </c:pt>
                <c:pt idx="9">
                  <c:v>53.7687870478375</c:v>
                </c:pt>
                <c:pt idx="10">
                  <c:v>56.4888270757424</c:v>
                </c:pt>
                <c:pt idx="11">
                  <c:v>59.3923819445082</c:v>
                </c:pt>
                <c:pt idx="12">
                  <c:v>62.3128019352776</c:v>
                </c:pt>
                <c:pt idx="13">
                  <c:v>65.08842282316</c:v>
                </c:pt>
                <c:pt idx="14">
                  <c:v>67.5221245179999</c:v>
                </c:pt>
                <c:pt idx="15">
                  <c:v>69.3625315395199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(已处理)'!$A$25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(已处理)'!$B$25:$Q$25</c:f>
              <c:numCache>
                <c:formatCode>General</c:formatCode>
                <c:ptCount val="16"/>
                <c:pt idx="0">
                  <c:v>45</c:v>
                </c:pt>
                <c:pt idx="1">
                  <c:v>50.3277796105851</c:v>
                </c:pt>
                <c:pt idx="2">
                  <c:v>44.1698929044129</c:v>
                </c:pt>
                <c:pt idx="3">
                  <c:v>42.0488992090663</c:v>
                </c:pt>
                <c:pt idx="4">
                  <c:v>43.999999814491</c:v>
                </c:pt>
                <c:pt idx="5">
                  <c:v>45.3961764450174</c:v>
                </c:pt>
                <c:pt idx="6">
                  <c:v>45.9998756340756</c:v>
                </c:pt>
                <c:pt idx="7">
                  <c:v>49.2361968680602</c:v>
                </c:pt>
                <c:pt idx="8">
                  <c:v>52.1856894673934</c:v>
                </c:pt>
                <c:pt idx="9">
                  <c:v>53.9503840988449</c:v>
                </c:pt>
                <c:pt idx="10">
                  <c:v>56.9029604294607</c:v>
                </c:pt>
                <c:pt idx="11">
                  <c:v>60.1798898195267</c:v>
                </c:pt>
                <c:pt idx="12">
                  <c:v>63.6675120625702</c:v>
                </c:pt>
                <c:pt idx="13">
                  <c:v>67.2729900947949</c:v>
                </c:pt>
                <c:pt idx="14">
                  <c:v>70.8880909518017</c:v>
                </c:pt>
                <c:pt idx="15">
                  <c:v>74.3756516534399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(已处理)'!$A$26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(已处理)'!$B$26:$Q$26</c:f>
              <c:numCache>
                <c:formatCode>General</c:formatCode>
                <c:ptCount val="16"/>
                <c:pt idx="0">
                  <c:v>55</c:v>
                </c:pt>
                <c:pt idx="1">
                  <c:v>60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65</c:v>
                </c:pt>
                <c:pt idx="7">
                  <c:v>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(已处理)'!$A$27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(已处理)'!$B$27:$Q$27</c:f>
              <c:numCache>
                <c:formatCode>General</c:formatCode>
                <c:ptCount val="16"/>
                <c:pt idx="0">
                  <c:v>55</c:v>
                </c:pt>
                <c:pt idx="1">
                  <c:v>55.2870228966426</c:v>
                </c:pt>
                <c:pt idx="2">
                  <c:v>60.0519916287937</c:v>
                </c:pt>
                <c:pt idx="3">
                  <c:v>58.9952467940285</c:v>
                </c:pt>
                <c:pt idx="4">
                  <c:v>55.7537090581768</c:v>
                </c:pt>
                <c:pt idx="5">
                  <c:v>58.5354977477576</c:v>
                </c:pt>
                <c:pt idx="6">
                  <c:v>60.7827092162285</c:v>
                </c:pt>
                <c:pt idx="7">
                  <c:v>59.1166172782844</c:v>
                </c:pt>
                <c:pt idx="8">
                  <c:v>58.4872050613501</c:v>
                </c:pt>
                <c:pt idx="9">
                  <c:v>58.2029990189228</c:v>
                </c:pt>
                <c:pt idx="10">
                  <c:v>57.839785893188</c:v>
                </c:pt>
                <c:pt idx="11">
                  <c:v>57.4507229802149</c:v>
                </c:pt>
                <c:pt idx="12">
                  <c:v>57.0360013763163</c:v>
                </c:pt>
                <c:pt idx="13">
                  <c:v>56.5960706050192</c:v>
                </c:pt>
                <c:pt idx="14">
                  <c:v>56.1318936565925</c:v>
                </c:pt>
                <c:pt idx="15">
                  <c:v>55.6447501499284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(已处理)'!$A$28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(已处理)'!$B$28:$Q$28</c:f>
              <c:numCache>
                <c:formatCode>General</c:formatCode>
                <c:ptCount val="16"/>
                <c:pt idx="0">
                  <c:v>55</c:v>
                </c:pt>
                <c:pt idx="1">
                  <c:v>55.2870228966426</c:v>
                </c:pt>
                <c:pt idx="2">
                  <c:v>60.0519916287937</c:v>
                </c:pt>
                <c:pt idx="3">
                  <c:v>58.9952467940285</c:v>
                </c:pt>
                <c:pt idx="4">
                  <c:v>55.7537090581768</c:v>
                </c:pt>
                <c:pt idx="5">
                  <c:v>58.5354977477576</c:v>
                </c:pt>
                <c:pt idx="6">
                  <c:v>60.7827092162285</c:v>
                </c:pt>
                <c:pt idx="7">
                  <c:v>59.1166172782844</c:v>
                </c:pt>
                <c:pt idx="8">
                  <c:v>59.2492411723861</c:v>
                </c:pt>
                <c:pt idx="9">
                  <c:v>60.0441484476463</c:v>
                </c:pt>
                <c:pt idx="10">
                  <c:v>60.2593954226307</c:v>
                </c:pt>
                <c:pt idx="11">
                  <c:v>60.3570809622839</c:v>
                </c:pt>
                <c:pt idx="12">
                  <c:v>60.3611764117154</c:v>
                </c:pt>
                <c:pt idx="13">
                  <c:v>60.2780494942473</c:v>
                </c:pt>
                <c:pt idx="14">
                  <c:v>60.1120819913623</c:v>
                </c:pt>
                <c:pt idx="15">
                  <c:v>59.8679301171415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(已处理)'!$A$29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(已处理)'!$B$29:$Q$29</c:f>
              <c:numCache>
                <c:formatCode>General</c:formatCode>
                <c:ptCount val="16"/>
                <c:pt idx="0">
                  <c:v>55</c:v>
                </c:pt>
                <c:pt idx="1">
                  <c:v>55.2870228966426</c:v>
                </c:pt>
                <c:pt idx="2">
                  <c:v>60.0519916287937</c:v>
                </c:pt>
                <c:pt idx="3">
                  <c:v>58.9952467940285</c:v>
                </c:pt>
                <c:pt idx="4">
                  <c:v>55.7537090581768</c:v>
                </c:pt>
                <c:pt idx="5">
                  <c:v>58.5354977477576</c:v>
                </c:pt>
                <c:pt idx="6">
                  <c:v>60.7827092162285</c:v>
                </c:pt>
                <c:pt idx="7">
                  <c:v>59.1166172782844</c:v>
                </c:pt>
                <c:pt idx="8">
                  <c:v>60.99141819779</c:v>
                </c:pt>
                <c:pt idx="9">
                  <c:v>64.2434837811991</c:v>
                </c:pt>
                <c:pt idx="10">
                  <c:v>65.7492489751855</c:v>
                </c:pt>
                <c:pt idx="11">
                  <c:v>66.9028901275474</c:v>
                </c:pt>
                <c:pt idx="12">
                  <c:v>67.782464252387</c:v>
                </c:pt>
                <c:pt idx="13">
                  <c:v>68.4092933694797</c:v>
                </c:pt>
                <c:pt idx="14">
                  <c:v>68.7980701592338</c:v>
                </c:pt>
                <c:pt idx="15">
                  <c:v>68.9642844471242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重庆4省!$A$81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重庆4省!$B$81:$Q$81</c:f>
              <c:numCache>
                <c:formatCode>General</c:formatCode>
                <c:ptCount val="16"/>
                <c:pt idx="0">
                  <c:v>158.1</c:v>
                </c:pt>
                <c:pt idx="1">
                  <c:v>137</c:v>
                </c:pt>
                <c:pt idx="2">
                  <c:v>148.1</c:v>
                </c:pt>
                <c:pt idx="3">
                  <c:v>153.8</c:v>
                </c:pt>
                <c:pt idx="4">
                  <c:v>155.6</c:v>
                </c:pt>
                <c:pt idx="5">
                  <c:v>139.1</c:v>
                </c:pt>
                <c:pt idx="6">
                  <c:v>177.7</c:v>
                </c:pt>
                <c:pt idx="7">
                  <c:v>195.7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重庆4省!$A$82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重庆4省!$B$82:$Q$82</c:f>
              <c:numCache>
                <c:formatCode>General</c:formatCode>
                <c:ptCount val="16"/>
                <c:pt idx="0">
                  <c:v>158.1</c:v>
                </c:pt>
                <c:pt idx="1">
                  <c:v>136.486535744099</c:v>
                </c:pt>
                <c:pt idx="2">
                  <c:v>144.087487788957</c:v>
                </c:pt>
                <c:pt idx="3">
                  <c:v>150.748049363906</c:v>
                </c:pt>
                <c:pt idx="4">
                  <c:v>156.248568714503</c:v>
                </c:pt>
                <c:pt idx="5">
                  <c:v>160.847944094097</c:v>
                </c:pt>
                <c:pt idx="6">
                  <c:v>164.756283646713</c:v>
                </c:pt>
                <c:pt idx="7">
                  <c:v>168.122715311701</c:v>
                </c:pt>
                <c:pt idx="8">
                  <c:v>171.053622616286</c:v>
                </c:pt>
                <c:pt idx="9">
                  <c:v>173.62683294539</c:v>
                </c:pt>
                <c:pt idx="10">
                  <c:v>175.900824614383</c:v>
                </c:pt>
                <c:pt idx="11">
                  <c:v>177.920620504546</c:v>
                </c:pt>
                <c:pt idx="12">
                  <c:v>179.72163240704</c:v>
                </c:pt>
                <c:pt idx="13">
                  <c:v>181.332234568076</c:v>
                </c:pt>
                <c:pt idx="14">
                  <c:v>182.77553231774</c:v>
                </c:pt>
                <c:pt idx="15">
                  <c:v>184.070607686346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重庆4省!$A$83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重庆4省!$B$83:$Q$83</c:f>
              <c:numCache>
                <c:formatCode>General</c:formatCode>
                <c:ptCount val="16"/>
                <c:pt idx="0">
                  <c:v>158.1</c:v>
                </c:pt>
                <c:pt idx="1">
                  <c:v>137.000000000007</c:v>
                </c:pt>
                <c:pt idx="2">
                  <c:v>144.213723142462</c:v>
                </c:pt>
                <c:pt idx="3">
                  <c:v>150.479858225022</c:v>
                </c:pt>
                <c:pt idx="4">
                  <c:v>155.812731721052</c:v>
                </c:pt>
                <c:pt idx="5">
                  <c:v>160.463948999531</c:v>
                </c:pt>
                <c:pt idx="6">
                  <c:v>164.61203432272</c:v>
                </c:pt>
                <c:pt idx="7">
                  <c:v>168.376875559681</c:v>
                </c:pt>
                <c:pt idx="8">
                  <c:v>171.841084588578</c:v>
                </c:pt>
                <c:pt idx="9">
                  <c:v>175.063567015575</c:v>
                </c:pt>
                <c:pt idx="10">
                  <c:v>178.087674406202</c:v>
                </c:pt>
                <c:pt idx="11">
                  <c:v>180.94619786996</c:v>
                </c:pt>
                <c:pt idx="12">
                  <c:v>183.664528834145</c:v>
                </c:pt>
                <c:pt idx="13">
                  <c:v>186.262727508182</c:v>
                </c:pt>
                <c:pt idx="14">
                  <c:v>188.756918697307</c:v>
                </c:pt>
                <c:pt idx="15">
                  <c:v>191.160259899077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重庆4省!$A$84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重庆4省!$B$84:$Q$84</c:f>
              <c:numCache>
                <c:formatCode>General</c:formatCode>
                <c:ptCount val="16"/>
                <c:pt idx="0">
                  <c:v>158.1</c:v>
                </c:pt>
                <c:pt idx="1">
                  <c:v>137.579769369005</c:v>
                </c:pt>
                <c:pt idx="2">
                  <c:v>144.254483969533</c:v>
                </c:pt>
                <c:pt idx="3">
                  <c:v>150.137978819826</c:v>
                </c:pt>
                <c:pt idx="4">
                  <c:v>155.363817636016</c:v>
                </c:pt>
                <c:pt idx="5">
                  <c:v>160.142574652609</c:v>
                </c:pt>
                <c:pt idx="6">
                  <c:v>164.610736585702</c:v>
                </c:pt>
                <c:pt idx="7">
                  <c:v>168.856333606173</c:v>
                </c:pt>
                <c:pt idx="8">
                  <c:v>172.938543871297</c:v>
                </c:pt>
                <c:pt idx="9">
                  <c:v>176.898852676195</c:v>
                </c:pt>
                <c:pt idx="10">
                  <c:v>180.767422746305</c:v>
                </c:pt>
                <c:pt idx="11">
                  <c:v>184.566874673807</c:v>
                </c:pt>
                <c:pt idx="12">
                  <c:v>188.314626341385</c:v>
                </c:pt>
                <c:pt idx="13">
                  <c:v>192.024397309181</c:v>
                </c:pt>
                <c:pt idx="14">
                  <c:v>195.707209561899</c:v>
                </c:pt>
                <c:pt idx="15">
                  <c:v>199.372073226501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(已处理)'!$A$30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(已处理)'!$B$30:$Q$30</c:f>
              <c:numCache>
                <c:formatCode>General</c:formatCode>
                <c:ptCount val="16"/>
                <c:pt idx="0">
                  <c:v>76</c:v>
                </c:pt>
                <c:pt idx="1">
                  <c:v>75</c:v>
                </c:pt>
                <c:pt idx="2">
                  <c:v>71</c:v>
                </c:pt>
                <c:pt idx="3">
                  <c:v>82</c:v>
                </c:pt>
                <c:pt idx="4">
                  <c:v>80</c:v>
                </c:pt>
                <c:pt idx="5">
                  <c:v>66</c:v>
                </c:pt>
                <c:pt idx="6">
                  <c:v>80</c:v>
                </c:pt>
                <c:pt idx="7">
                  <c:v>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(已处理)'!$A$31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(已处理)'!$B$31:$Q$31</c:f>
              <c:numCache>
                <c:formatCode>General</c:formatCode>
                <c:ptCount val="16"/>
                <c:pt idx="0">
                  <c:v>76</c:v>
                </c:pt>
                <c:pt idx="1">
                  <c:v>70.7244272841291</c:v>
                </c:pt>
                <c:pt idx="2">
                  <c:v>77.767187061457</c:v>
                </c:pt>
                <c:pt idx="3">
                  <c:v>79.1634268320883</c:v>
                </c:pt>
                <c:pt idx="4">
                  <c:v>76.867128363354</c:v>
                </c:pt>
                <c:pt idx="5">
                  <c:v>74.357273068088</c:v>
                </c:pt>
                <c:pt idx="6">
                  <c:v>75.6676796598759</c:v>
                </c:pt>
                <c:pt idx="7">
                  <c:v>79.5092188134712</c:v>
                </c:pt>
                <c:pt idx="8">
                  <c:v>79.782672266444</c:v>
                </c:pt>
                <c:pt idx="9">
                  <c:v>77.2302099144408</c:v>
                </c:pt>
                <c:pt idx="10">
                  <c:v>77.3060212923441</c:v>
                </c:pt>
                <c:pt idx="11">
                  <c:v>77.7013807458686</c:v>
                </c:pt>
                <c:pt idx="12">
                  <c:v>78.2185945714664</c:v>
                </c:pt>
                <c:pt idx="13">
                  <c:v>78.7755864994345</c:v>
                </c:pt>
                <c:pt idx="14">
                  <c:v>79.3230992591356</c:v>
                </c:pt>
                <c:pt idx="15">
                  <c:v>79.8280686234798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(已处理)'!$A$32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(已处理)'!$B$32:$Q$32</c:f>
              <c:numCache>
                <c:formatCode>General</c:formatCode>
                <c:ptCount val="16"/>
                <c:pt idx="0">
                  <c:v>76</c:v>
                </c:pt>
                <c:pt idx="1">
                  <c:v>70.7244272841291</c:v>
                </c:pt>
                <c:pt idx="2">
                  <c:v>77.767187061457</c:v>
                </c:pt>
                <c:pt idx="3">
                  <c:v>79.1634268320883</c:v>
                </c:pt>
                <c:pt idx="4">
                  <c:v>76.867128363354</c:v>
                </c:pt>
                <c:pt idx="5">
                  <c:v>74.357273068088</c:v>
                </c:pt>
                <c:pt idx="6">
                  <c:v>75.6676796598759</c:v>
                </c:pt>
                <c:pt idx="7">
                  <c:v>79.5092188134712</c:v>
                </c:pt>
                <c:pt idx="8">
                  <c:v>80.0597786298858</c:v>
                </c:pt>
                <c:pt idx="9">
                  <c:v>77.9547421322325</c:v>
                </c:pt>
                <c:pt idx="10">
                  <c:v>78.3659701837608</c:v>
                </c:pt>
                <c:pt idx="11">
                  <c:v>79.087407611884</c:v>
                </c:pt>
                <c:pt idx="12">
                  <c:v>79.9204586933726</c:v>
                </c:pt>
                <c:pt idx="13">
                  <c:v>80.7791708457993</c:v>
                </c:pt>
                <c:pt idx="14">
                  <c:v>81.611059916207</c:v>
                </c:pt>
                <c:pt idx="15">
                  <c:v>82.3808324528364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(已处理)'!$A$33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(已处理)'!$B$33:$Q$33</c:f>
              <c:numCache>
                <c:formatCode>General</c:formatCode>
                <c:ptCount val="16"/>
                <c:pt idx="0">
                  <c:v>76</c:v>
                </c:pt>
                <c:pt idx="1">
                  <c:v>70.7244272841291</c:v>
                </c:pt>
                <c:pt idx="2">
                  <c:v>77.767187061457</c:v>
                </c:pt>
                <c:pt idx="3">
                  <c:v>79.1634268320883</c:v>
                </c:pt>
                <c:pt idx="4">
                  <c:v>76.867128363354</c:v>
                </c:pt>
                <c:pt idx="5">
                  <c:v>74.357273068088</c:v>
                </c:pt>
                <c:pt idx="6">
                  <c:v>75.6676796598759</c:v>
                </c:pt>
                <c:pt idx="7">
                  <c:v>79.5092188134712</c:v>
                </c:pt>
                <c:pt idx="8">
                  <c:v>80.5211085894069</c:v>
                </c:pt>
                <c:pt idx="9">
                  <c:v>79.155807257503</c:v>
                </c:pt>
                <c:pt idx="10">
                  <c:v>80.115153454526</c:v>
                </c:pt>
                <c:pt idx="11">
                  <c:v>81.3703174386455</c:v>
                </c:pt>
                <c:pt idx="12">
                  <c:v>82.7229516693008</c:v>
                </c:pt>
                <c:pt idx="13">
                  <c:v>84.0815183767931</c:v>
                </c:pt>
                <c:pt idx="14">
                  <c:v>85.3884749128146</c:v>
                </c:pt>
                <c:pt idx="15">
                  <c:v>86.6047487302353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6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'!$A$10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'!$B$10:$Q$10</c:f>
              <c:numCache>
                <c:formatCode>General</c:formatCode>
                <c:ptCount val="16"/>
                <c:pt idx="0">
                  <c:v>157.5</c:v>
                </c:pt>
                <c:pt idx="1">
                  <c:v>158.6</c:v>
                </c:pt>
                <c:pt idx="2">
                  <c:v>158.2</c:v>
                </c:pt>
                <c:pt idx="3">
                  <c:v>154</c:v>
                </c:pt>
                <c:pt idx="4">
                  <c:v>150.2</c:v>
                </c:pt>
                <c:pt idx="5">
                  <c:v>144.5</c:v>
                </c:pt>
                <c:pt idx="6">
                  <c:v>144.1</c:v>
                </c:pt>
                <c:pt idx="7">
                  <c:v>175.7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'!$A$11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'!$B$11:$Q$11</c:f>
              <c:numCache>
                <c:formatCode>General</c:formatCode>
                <c:ptCount val="16"/>
                <c:pt idx="0">
                  <c:v>157.5</c:v>
                </c:pt>
                <c:pt idx="1">
                  <c:v>158.301940641177</c:v>
                </c:pt>
                <c:pt idx="2">
                  <c:v>156.144631967815</c:v>
                </c:pt>
                <c:pt idx="3">
                  <c:v>152.872579581596</c:v>
                </c:pt>
                <c:pt idx="4">
                  <c:v>149.630583062292</c:v>
                </c:pt>
                <c:pt idx="5">
                  <c:v>146.755102955592</c:v>
                </c:pt>
                <c:pt idx="6">
                  <c:v>144.281206464853</c:v>
                </c:pt>
                <c:pt idx="7">
                  <c:v>142.156597795699</c:v>
                </c:pt>
                <c:pt idx="8">
                  <c:v>140.315832531747</c:v>
                </c:pt>
                <c:pt idx="9">
                  <c:v>138.701850349715</c:v>
                </c:pt>
                <c:pt idx="10">
                  <c:v>137.269681279656</c:v>
                </c:pt>
                <c:pt idx="11">
                  <c:v>135.984978603709</c:v>
                </c:pt>
                <c:pt idx="12">
                  <c:v>134.821607085417</c:v>
                </c:pt>
                <c:pt idx="13">
                  <c:v>133.759510520211</c:v>
                </c:pt>
                <c:pt idx="14">
                  <c:v>132.783087132111</c:v>
                </c:pt>
                <c:pt idx="15">
                  <c:v>131.880014832953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'!$A$12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'!$B$12:$Q$12</c:f>
              <c:numCache>
                <c:formatCode>General</c:formatCode>
                <c:ptCount val="16"/>
                <c:pt idx="0">
                  <c:v>157.5</c:v>
                </c:pt>
                <c:pt idx="1">
                  <c:v>158.01704071368</c:v>
                </c:pt>
                <c:pt idx="2">
                  <c:v>157.053427832452</c:v>
                </c:pt>
                <c:pt idx="3">
                  <c:v>154</c:v>
                </c:pt>
                <c:pt idx="4">
                  <c:v>150.194745369561</c:v>
                </c:pt>
                <c:pt idx="5">
                  <c:v>146.355986415255</c:v>
                </c:pt>
                <c:pt idx="6">
                  <c:v>142.783865838013</c:v>
                </c:pt>
                <c:pt idx="7">
                  <c:v>139.570620104248</c:v>
                </c:pt>
                <c:pt idx="8">
                  <c:v>136.716514923715</c:v>
                </c:pt>
                <c:pt idx="9">
                  <c:v>134.186596224586</c:v>
                </c:pt>
                <c:pt idx="10">
                  <c:v>131.936599925277</c:v>
                </c:pt>
                <c:pt idx="11">
                  <c:v>129.923798253178</c:v>
                </c:pt>
                <c:pt idx="12">
                  <c:v>128.110826548193</c:v>
                </c:pt>
                <c:pt idx="13">
                  <c:v>126.466425845004</c:v>
                </c:pt>
                <c:pt idx="14">
                  <c:v>124.964961920018</c:v>
                </c:pt>
                <c:pt idx="15">
                  <c:v>123.58556366183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'!$A$13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'!$B$13:$Q$13</c:f>
              <c:numCache>
                <c:formatCode>General</c:formatCode>
                <c:ptCount val="16"/>
                <c:pt idx="0">
                  <c:v>157.5</c:v>
                </c:pt>
                <c:pt idx="1">
                  <c:v>157.581428741375</c:v>
                </c:pt>
                <c:pt idx="2">
                  <c:v>157.367453225851</c:v>
                </c:pt>
                <c:pt idx="3">
                  <c:v>154.615859533081</c:v>
                </c:pt>
                <c:pt idx="4">
                  <c:v>150.655456910853</c:v>
                </c:pt>
                <c:pt idx="5">
                  <c:v>146.360963939074</c:v>
                </c:pt>
                <c:pt idx="6">
                  <c:v>142.175548689437</c:v>
                </c:pt>
                <c:pt idx="7">
                  <c:v>138.291247999466</c:v>
                </c:pt>
                <c:pt idx="8">
                  <c:v>134.769119227239</c:v>
                </c:pt>
                <c:pt idx="9">
                  <c:v>131.606979285316</c:v>
                </c:pt>
                <c:pt idx="10">
                  <c:v>128.775351199381</c:v>
                </c:pt>
                <c:pt idx="11">
                  <c:v>126.23567996259</c:v>
                </c:pt>
                <c:pt idx="12">
                  <c:v>123.949029845781</c:v>
                </c:pt>
                <c:pt idx="13">
                  <c:v>121.879824955542</c:v>
                </c:pt>
                <c:pt idx="14">
                  <c:v>119.997102386689</c:v>
                </c:pt>
                <c:pt idx="15">
                  <c:v>118.274586452382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1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'!$A$6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'!$B$6:$Q$6</c:f>
              <c:numCache>
                <c:formatCode>General</c:formatCode>
                <c:ptCount val="16"/>
                <c:pt idx="0">
                  <c:v>84.7</c:v>
                </c:pt>
                <c:pt idx="1">
                  <c:v>81</c:v>
                </c:pt>
                <c:pt idx="2">
                  <c:v>80.9</c:v>
                </c:pt>
                <c:pt idx="3">
                  <c:v>77.1</c:v>
                </c:pt>
                <c:pt idx="4">
                  <c:v>72.4</c:v>
                </c:pt>
                <c:pt idx="5">
                  <c:v>73.9</c:v>
                </c:pt>
                <c:pt idx="6">
                  <c:v>73.3</c:v>
                </c:pt>
                <c:pt idx="7">
                  <c:v>73.4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'!$B$7:$Q$7</c:f>
              <c:numCache>
                <c:formatCode>General</c:formatCode>
                <c:ptCount val="16"/>
                <c:pt idx="0">
                  <c:v>84.7</c:v>
                </c:pt>
                <c:pt idx="1">
                  <c:v>80.2679685740734</c:v>
                </c:pt>
                <c:pt idx="2">
                  <c:v>78.2102814122406</c:v>
                </c:pt>
                <c:pt idx="3">
                  <c:v>76.6926113031426</c:v>
                </c:pt>
                <c:pt idx="4">
                  <c:v>75.4349835752273</c:v>
                </c:pt>
                <c:pt idx="5">
                  <c:v>74.3586354225155</c:v>
                </c:pt>
                <c:pt idx="6">
                  <c:v>73.4256094123927</c:v>
                </c:pt>
                <c:pt idx="7">
                  <c:v>72.6096352315365</c:v>
                </c:pt>
                <c:pt idx="8">
                  <c:v>71.8899758653081</c:v>
                </c:pt>
                <c:pt idx="9">
                  <c:v>71.2498349697889</c:v>
                </c:pt>
                <c:pt idx="10">
                  <c:v>70.6756401865977</c:v>
                </c:pt>
                <c:pt idx="11">
                  <c:v>70.1564839523246</c:v>
                </c:pt>
                <c:pt idx="12">
                  <c:v>69.6836216688183</c:v>
                </c:pt>
                <c:pt idx="13">
                  <c:v>69.25003391518</c:v>
                </c:pt>
                <c:pt idx="14">
                  <c:v>68.8500618171536</c:v>
                </c:pt>
                <c:pt idx="15">
                  <c:v>68.4791138609421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'!$B$8:$Q$8</c:f>
              <c:numCache>
                <c:formatCode>General</c:formatCode>
                <c:ptCount val="16"/>
                <c:pt idx="0">
                  <c:v>84.7</c:v>
                </c:pt>
                <c:pt idx="1">
                  <c:v>80.8838056392361</c:v>
                </c:pt>
                <c:pt idx="2">
                  <c:v>78.8121389172519</c:v>
                </c:pt>
                <c:pt idx="3">
                  <c:v>76.9792549088907</c:v>
                </c:pt>
                <c:pt idx="4">
                  <c:v>75.338627772504</c:v>
                </c:pt>
                <c:pt idx="5">
                  <c:v>73.8999999999604</c:v>
                </c:pt>
                <c:pt idx="6">
                  <c:v>72.6500430722618</c:v>
                </c:pt>
                <c:pt idx="7">
                  <c:v>71.5632625507773</c:v>
                </c:pt>
                <c:pt idx="8">
                  <c:v>70.612445733573</c:v>
                </c:pt>
                <c:pt idx="9">
                  <c:v>69.7732959815454</c:v>
                </c:pt>
                <c:pt idx="10">
                  <c:v>69.0257065230377</c:v>
                </c:pt>
                <c:pt idx="11">
                  <c:v>68.3535912489572</c:v>
                </c:pt>
                <c:pt idx="12">
                  <c:v>67.7442441551205</c:v>
                </c:pt>
                <c:pt idx="13">
                  <c:v>67.1876418767333</c:v>
                </c:pt>
                <c:pt idx="14">
                  <c:v>66.6758363268168</c:v>
                </c:pt>
                <c:pt idx="15">
                  <c:v>66.202470304955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'!$B$9:$Q$9</c:f>
              <c:numCache>
                <c:formatCode>General</c:formatCode>
                <c:ptCount val="16"/>
                <c:pt idx="0">
                  <c:v>84.7</c:v>
                </c:pt>
                <c:pt idx="1">
                  <c:v>80.8272177689017</c:v>
                </c:pt>
                <c:pt idx="2">
                  <c:v>79.1436147372258</c:v>
                </c:pt>
                <c:pt idx="3">
                  <c:v>77.3716554083232</c:v>
                </c:pt>
                <c:pt idx="4">
                  <c:v>75.5410747656714</c:v>
                </c:pt>
                <c:pt idx="5">
                  <c:v>73.7761581621745</c:v>
                </c:pt>
                <c:pt idx="6">
                  <c:v>72.1443234903054</c:v>
                </c:pt>
                <c:pt idx="7">
                  <c:v>70.6677135784881</c:v>
                </c:pt>
                <c:pt idx="8">
                  <c:v>69.3439326909976</c:v>
                </c:pt>
                <c:pt idx="9">
                  <c:v>68.1596471129622</c:v>
                </c:pt>
                <c:pt idx="10">
                  <c:v>67.0979854436367</c:v>
                </c:pt>
                <c:pt idx="11">
                  <c:v>66.1421432522603</c:v>
                </c:pt>
                <c:pt idx="12">
                  <c:v>65.2769147219523</c:v>
                </c:pt>
                <c:pt idx="13">
                  <c:v>64.4891718413525</c:v>
                </c:pt>
                <c:pt idx="14">
                  <c:v>63.7678502719592</c:v>
                </c:pt>
                <c:pt idx="15">
                  <c:v>63.1037325506089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6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'!$A$2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'!$B$2:$Q$2</c:f>
              <c:numCache>
                <c:formatCode>General</c:formatCode>
                <c:ptCount val="16"/>
                <c:pt idx="0">
                  <c:v>312.5</c:v>
                </c:pt>
                <c:pt idx="1">
                  <c:v>313.8</c:v>
                </c:pt>
                <c:pt idx="2">
                  <c:v>316.4</c:v>
                </c:pt>
                <c:pt idx="3">
                  <c:v>304.8</c:v>
                </c:pt>
                <c:pt idx="4">
                  <c:v>274.2</c:v>
                </c:pt>
                <c:pt idx="5">
                  <c:v>278.4</c:v>
                </c:pt>
                <c:pt idx="6">
                  <c:v>289.2</c:v>
                </c:pt>
                <c:pt idx="7">
                  <c:v>273.8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'!$B$3:$Q$3</c:f>
              <c:numCache>
                <c:formatCode>General</c:formatCode>
                <c:ptCount val="16"/>
                <c:pt idx="0">
                  <c:v>312.5</c:v>
                </c:pt>
                <c:pt idx="1">
                  <c:v>315.306680796102</c:v>
                </c:pt>
                <c:pt idx="2">
                  <c:v>307.866088314091</c:v>
                </c:pt>
                <c:pt idx="3">
                  <c:v>300.076495675597</c:v>
                </c:pt>
                <c:pt idx="4">
                  <c:v>292.235657862439</c:v>
                </c:pt>
                <c:pt idx="5">
                  <c:v>284.456426777882</c:v>
                </c:pt>
                <c:pt idx="6">
                  <c:v>276.792175459062</c:v>
                </c:pt>
                <c:pt idx="7">
                  <c:v>269.270971135646</c:v>
                </c:pt>
                <c:pt idx="8">
                  <c:v>261.908261585364</c:v>
                </c:pt>
                <c:pt idx="9">
                  <c:v>254.712509307663</c:v>
                </c:pt>
                <c:pt idx="10">
                  <c:v>247.688016194983</c:v>
                </c:pt>
                <c:pt idx="11">
                  <c:v>240.836470499665</c:v>
                </c:pt>
                <c:pt idx="12">
                  <c:v>234.157853192745</c:v>
                </c:pt>
                <c:pt idx="13">
                  <c:v>227.650998008276</c:v>
                </c:pt>
                <c:pt idx="14">
                  <c:v>221.313952666105</c:v>
                </c:pt>
                <c:pt idx="15">
                  <c:v>215.144220194242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'!$B$4:$Q$4</c:f>
              <c:numCache>
                <c:formatCode>General</c:formatCode>
                <c:ptCount val="16"/>
                <c:pt idx="0">
                  <c:v>312.5</c:v>
                </c:pt>
                <c:pt idx="1">
                  <c:v>313.799999999967</c:v>
                </c:pt>
                <c:pt idx="2">
                  <c:v>308.508477617335</c:v>
                </c:pt>
                <c:pt idx="3">
                  <c:v>301.205507812511</c:v>
                </c:pt>
                <c:pt idx="4">
                  <c:v>293.055404708503</c:v>
                </c:pt>
                <c:pt idx="5">
                  <c:v>284.534454345913</c:v>
                </c:pt>
                <c:pt idx="6">
                  <c:v>275.881829631764</c:v>
                </c:pt>
                <c:pt idx="7">
                  <c:v>267.232421304967</c:v>
                </c:pt>
                <c:pt idx="8">
                  <c:v>258.667885433112</c:v>
                </c:pt>
                <c:pt idx="9">
                  <c:v>250.23981726697</c:v>
                </c:pt>
                <c:pt idx="10">
                  <c:v>241.981560841882</c:v>
                </c:pt>
                <c:pt idx="11">
                  <c:v>233.914763541068</c:v>
                </c:pt>
                <c:pt idx="12">
                  <c:v>226.053261052308</c:v>
                </c:pt>
                <c:pt idx="13">
                  <c:v>218.405503172999</c:v>
                </c:pt>
                <c:pt idx="14">
                  <c:v>210.976133854318</c:v>
                </c:pt>
                <c:pt idx="15">
                  <c:v>203.767056819649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'!$B$5:$Q$5</c:f>
              <c:numCache>
                <c:formatCode>General</c:formatCode>
                <c:ptCount val="16"/>
                <c:pt idx="0">
                  <c:v>312.5</c:v>
                </c:pt>
                <c:pt idx="1">
                  <c:v>311.5114421388</c:v>
                </c:pt>
                <c:pt idx="2">
                  <c:v>309.423221979136</c:v>
                </c:pt>
                <c:pt idx="3">
                  <c:v>302.943664733411</c:v>
                </c:pt>
                <c:pt idx="4">
                  <c:v>294.364804346807</c:v>
                </c:pt>
                <c:pt idx="5">
                  <c:v>284.7231578076</c:v>
                </c:pt>
                <c:pt idx="6">
                  <c:v>274.563871751405</c:v>
                </c:pt>
                <c:pt idx="7">
                  <c:v>264.203500493491</c:v>
                </c:pt>
                <c:pt idx="8">
                  <c:v>253.8377271418</c:v>
                </c:pt>
                <c:pt idx="9">
                  <c:v>243.592260110092</c:v>
                </c:pt>
                <c:pt idx="10">
                  <c:v>233.549535636036</c:v>
                </c:pt>
                <c:pt idx="11">
                  <c:v>223.763881402773</c:v>
                </c:pt>
                <c:pt idx="12">
                  <c:v>214.270674351638</c:v>
                </c:pt>
                <c:pt idx="13">
                  <c:v>205.092148938415</c:v>
                </c:pt>
                <c:pt idx="14">
                  <c:v>196.241229832269</c:v>
                </c:pt>
                <c:pt idx="15">
                  <c:v>187.724144434383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'!$A$14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'!$B$14:$Q$14</c:f>
              <c:numCache>
                <c:formatCode>General</c:formatCode>
                <c:ptCount val="16"/>
                <c:pt idx="0">
                  <c:v>93.3</c:v>
                </c:pt>
                <c:pt idx="1">
                  <c:v>84.2</c:v>
                </c:pt>
                <c:pt idx="2">
                  <c:v>91.2</c:v>
                </c:pt>
                <c:pt idx="3">
                  <c:v>87.5</c:v>
                </c:pt>
                <c:pt idx="4">
                  <c:v>83.7</c:v>
                </c:pt>
                <c:pt idx="5">
                  <c:v>99.7</c:v>
                </c:pt>
                <c:pt idx="6">
                  <c:v>99.8</c:v>
                </c:pt>
                <c:pt idx="7">
                  <c:v>97.2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'!$A$15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'!$B$15:$Q$15</c:f>
              <c:numCache>
                <c:formatCode>General</c:formatCode>
                <c:ptCount val="16"/>
                <c:pt idx="0">
                  <c:v>93.3</c:v>
                </c:pt>
                <c:pt idx="1">
                  <c:v>85.0493221303785</c:v>
                </c:pt>
                <c:pt idx="2">
                  <c:v>85.5699989518288</c:v>
                </c:pt>
                <c:pt idx="3">
                  <c:v>88.2290532264477</c:v>
                </c:pt>
                <c:pt idx="4">
                  <c:v>91.7547230868559</c:v>
                </c:pt>
                <c:pt idx="5">
                  <c:v>95.7123844302203</c:v>
                </c:pt>
                <c:pt idx="6">
                  <c:v>99.910505512502</c:v>
                </c:pt>
                <c:pt idx="7">
                  <c:v>104.251356356593</c:v>
                </c:pt>
                <c:pt idx="8">
                  <c:v>108.680082817566</c:v>
                </c:pt>
                <c:pt idx="9">
                  <c:v>113.163787164688</c:v>
                </c:pt>
                <c:pt idx="10">
                  <c:v>117.681772823111</c:v>
                </c:pt>
                <c:pt idx="11">
                  <c:v>122.220553709737</c:v>
                </c:pt>
                <c:pt idx="12">
                  <c:v>126.771113756676</c:v>
                </c:pt>
                <c:pt idx="13">
                  <c:v>131.327315536267</c:v>
                </c:pt>
                <c:pt idx="14">
                  <c:v>135.884933399797</c:v>
                </c:pt>
                <c:pt idx="15">
                  <c:v>140.441043722406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'!$A$16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'!$B$16:$Q$16</c:f>
              <c:numCache>
                <c:formatCode>General</c:formatCode>
                <c:ptCount val="16"/>
                <c:pt idx="0">
                  <c:v>93.3</c:v>
                </c:pt>
                <c:pt idx="1">
                  <c:v>84.5797055668963</c:v>
                </c:pt>
                <c:pt idx="2">
                  <c:v>85.5492248951054</c:v>
                </c:pt>
                <c:pt idx="3">
                  <c:v>88.5270748909523</c:v>
                </c:pt>
                <c:pt idx="4">
                  <c:v>92.1444243413681</c:v>
                </c:pt>
                <c:pt idx="5">
                  <c:v>95.9620006148204</c:v>
                </c:pt>
                <c:pt idx="6">
                  <c:v>99.8000000000007</c:v>
                </c:pt>
                <c:pt idx="7">
                  <c:v>103.575047925556</c:v>
                </c:pt>
                <c:pt idx="8">
                  <c:v>107.246112195396</c:v>
                </c:pt>
                <c:pt idx="9">
                  <c:v>110.792879886886</c:v>
                </c:pt>
                <c:pt idx="10">
                  <c:v>114.205952780895</c:v>
                </c:pt>
                <c:pt idx="11">
                  <c:v>117.481979903452</c:v>
                </c:pt>
                <c:pt idx="12">
                  <c:v>120.62107138386</c:v>
                </c:pt>
                <c:pt idx="13">
                  <c:v>123.625351030846</c:v>
                </c:pt>
                <c:pt idx="14">
                  <c:v>126.498112946226</c:v>
                </c:pt>
                <c:pt idx="15">
                  <c:v>129.243314626591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'!$A$17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'!$B$17:$Q$17</c:f>
              <c:numCache>
                <c:formatCode>General</c:formatCode>
                <c:ptCount val="16"/>
                <c:pt idx="0">
                  <c:v>93.3</c:v>
                </c:pt>
                <c:pt idx="1">
                  <c:v>84.2450267023768</c:v>
                </c:pt>
                <c:pt idx="2">
                  <c:v>85.5791710165903</c:v>
                </c:pt>
                <c:pt idx="3">
                  <c:v>88.7809741868933</c:v>
                </c:pt>
                <c:pt idx="4">
                  <c:v>92.4351982073932</c:v>
                </c:pt>
                <c:pt idx="5">
                  <c:v>96.117938581641</c:v>
                </c:pt>
                <c:pt idx="6">
                  <c:v>99.6714155934669</c:v>
                </c:pt>
                <c:pt idx="7">
                  <c:v>103.032785620843</c:v>
                </c:pt>
                <c:pt idx="8">
                  <c:v>106.178894879716</c:v>
                </c:pt>
                <c:pt idx="9">
                  <c:v>109.104817002485</c:v>
                </c:pt>
                <c:pt idx="10">
                  <c:v>111.814427878338</c:v>
                </c:pt>
                <c:pt idx="11">
                  <c:v>114.315898470973</c:v>
                </c:pt>
                <c:pt idx="12">
                  <c:v>116.619406357148</c:v>
                </c:pt>
                <c:pt idx="13">
                  <c:v>118.735925686263</c:v>
                </c:pt>
                <c:pt idx="14">
                  <c:v>120.676572152076</c:v>
                </c:pt>
                <c:pt idx="15">
                  <c:v>122.45224646739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'!$A$18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'!$B$18:$Q$18</c:f>
              <c:numCache>
                <c:formatCode>General</c:formatCode>
                <c:ptCount val="16"/>
                <c:pt idx="0">
                  <c:v>227</c:v>
                </c:pt>
                <c:pt idx="1">
                  <c:v>220.5</c:v>
                </c:pt>
                <c:pt idx="2">
                  <c:v>220.3</c:v>
                </c:pt>
                <c:pt idx="3">
                  <c:v>214.2</c:v>
                </c:pt>
                <c:pt idx="4">
                  <c:v>208.5</c:v>
                </c:pt>
                <c:pt idx="5">
                  <c:v>210.9</c:v>
                </c:pt>
                <c:pt idx="6">
                  <c:v>204.2</c:v>
                </c:pt>
                <c:pt idx="7">
                  <c:v>198.7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'!$A$19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'!$B$19:$Q$19</c:f>
              <c:numCache>
                <c:formatCode>General</c:formatCode>
                <c:ptCount val="16"/>
                <c:pt idx="0">
                  <c:v>227</c:v>
                </c:pt>
                <c:pt idx="1">
                  <c:v>220.912063495342</c:v>
                </c:pt>
                <c:pt idx="2">
                  <c:v>217.49547620466</c:v>
                </c:pt>
                <c:pt idx="3">
                  <c:v>214.118930845059</c:v>
                </c:pt>
                <c:pt idx="4">
                  <c:v>210.894944398459</c:v>
                </c:pt>
                <c:pt idx="5">
                  <c:v>207.959508018086</c:v>
                </c:pt>
                <c:pt idx="6">
                  <c:v>205.348559435207</c:v>
                </c:pt>
                <c:pt idx="7">
                  <c:v>203.043368811362</c:v>
                </c:pt>
                <c:pt idx="8">
                  <c:v>201.005447794602</c:v>
                </c:pt>
                <c:pt idx="9">
                  <c:v>199.19363349168</c:v>
                </c:pt>
                <c:pt idx="10">
                  <c:v>197.570836073136</c:v>
                </c:pt>
                <c:pt idx="11">
                  <c:v>196.105899038237</c:v>
                </c:pt>
                <c:pt idx="12">
                  <c:v>194.773443272825</c:v>
                </c:pt>
                <c:pt idx="13">
                  <c:v>193.553034312122</c:v>
                </c:pt>
                <c:pt idx="14">
                  <c:v>192.428240123151</c:v>
                </c:pt>
                <c:pt idx="15">
                  <c:v>191.385788545365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'!$A$20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'!$B$20:$Q$20</c:f>
              <c:numCache>
                <c:formatCode>General</c:formatCode>
                <c:ptCount val="16"/>
                <c:pt idx="0">
                  <c:v>227</c:v>
                </c:pt>
                <c:pt idx="1">
                  <c:v>220.5</c:v>
                </c:pt>
                <c:pt idx="2">
                  <c:v>217.976989787342</c:v>
                </c:pt>
                <c:pt idx="3">
                  <c:v>214.869494811794</c:v>
                </c:pt>
                <c:pt idx="4">
                  <c:v>211.353761684542</c:v>
                </c:pt>
                <c:pt idx="5">
                  <c:v>207.787752288595</c:v>
                </c:pt>
                <c:pt idx="6">
                  <c:v>204.383322799795</c:v>
                </c:pt>
                <c:pt idx="7">
                  <c:v>201.234049627465</c:v>
                </c:pt>
                <c:pt idx="8">
                  <c:v>198.365088528061</c:v>
                </c:pt>
                <c:pt idx="9">
                  <c:v>195.767235713862</c:v>
                </c:pt>
                <c:pt idx="10">
                  <c:v>193.416488691783</c:v>
                </c:pt>
                <c:pt idx="11">
                  <c:v>191.284341169168</c:v>
                </c:pt>
                <c:pt idx="12">
                  <c:v>189.342772723907</c:v>
                </c:pt>
                <c:pt idx="13">
                  <c:v>187.566379743865</c:v>
                </c:pt>
                <c:pt idx="14">
                  <c:v>185.933046367648</c:v>
                </c:pt>
                <c:pt idx="15">
                  <c:v>184.423919675679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'!$A$21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'!$B$21:$Q$21</c:f>
              <c:numCache>
                <c:formatCode>General</c:formatCode>
                <c:ptCount val="16"/>
                <c:pt idx="0">
                  <c:v>227</c:v>
                </c:pt>
                <c:pt idx="1">
                  <c:v>220.018182093941</c:v>
                </c:pt>
                <c:pt idx="2">
                  <c:v>218.227160332914</c:v>
                </c:pt>
                <c:pt idx="3">
                  <c:v>215.419778183524</c:v>
                </c:pt>
                <c:pt idx="4">
                  <c:v>211.780169722605</c:v>
                </c:pt>
                <c:pt idx="5">
                  <c:v>207.80748256072</c:v>
                </c:pt>
                <c:pt idx="6">
                  <c:v>203.837128313791</c:v>
                </c:pt>
                <c:pt idx="7">
                  <c:v>200.049929566146</c:v>
                </c:pt>
                <c:pt idx="8">
                  <c:v>196.526866836429</c:v>
                </c:pt>
                <c:pt idx="9">
                  <c:v>193.291675549954</c:v>
                </c:pt>
                <c:pt idx="10">
                  <c:v>190.337934059506</c:v>
                </c:pt>
                <c:pt idx="11">
                  <c:v>187.644988834568</c:v>
                </c:pt>
                <c:pt idx="12">
                  <c:v>185.186836774262</c:v>
                </c:pt>
                <c:pt idx="13">
                  <c:v>182.936812337525</c:v>
                </c:pt>
                <c:pt idx="14">
                  <c:v>180.86986786278</c:v>
                </c:pt>
                <c:pt idx="15">
                  <c:v>178.963520762726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7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'!$A$22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'!$B$22:$Q$22</c:f>
              <c:numCache>
                <c:formatCode>General</c:formatCode>
                <c:ptCount val="16"/>
                <c:pt idx="0">
                  <c:v>104.6</c:v>
                </c:pt>
                <c:pt idx="1">
                  <c:v>105.2</c:v>
                </c:pt>
                <c:pt idx="2">
                  <c:v>108.5</c:v>
                </c:pt>
                <c:pt idx="3">
                  <c:v>107.2</c:v>
                </c:pt>
                <c:pt idx="4">
                  <c:v>106.4</c:v>
                </c:pt>
                <c:pt idx="5">
                  <c:v>110</c:v>
                </c:pt>
                <c:pt idx="6">
                  <c:v>112.1</c:v>
                </c:pt>
                <c:pt idx="7">
                  <c:v>111.5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'!$A$23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'!$B$23:$Q$23</c:f>
              <c:numCache>
                <c:formatCode>General</c:formatCode>
                <c:ptCount val="16"/>
                <c:pt idx="0">
                  <c:v>104.6</c:v>
                </c:pt>
                <c:pt idx="1">
                  <c:v>104.960291541778</c:v>
                </c:pt>
                <c:pt idx="2">
                  <c:v>105.787043752252</c:v>
                </c:pt>
                <c:pt idx="3">
                  <c:v>106.896068802658</c:v>
                </c:pt>
                <c:pt idx="4">
                  <c:v>108.264083654825</c:v>
                </c:pt>
                <c:pt idx="5">
                  <c:v>109.903473245259</c:v>
                </c:pt>
                <c:pt idx="6">
                  <c:v>111.842188266726</c:v>
                </c:pt>
                <c:pt idx="7">
                  <c:v>114.11865300136</c:v>
                </c:pt>
                <c:pt idx="8">
                  <c:v>116.780513296412</c:v>
                </c:pt>
                <c:pt idx="9">
                  <c:v>119.884769342539</c:v>
                </c:pt>
                <c:pt idx="10">
                  <c:v>123.498576787102</c:v>
                </c:pt>
                <c:pt idx="11">
                  <c:v>127.70047553341</c:v>
                </c:pt>
                <c:pt idx="12">
                  <c:v>132.581966983362</c:v>
                </c:pt>
                <c:pt idx="13">
                  <c:v>138.249425880614</c:v>
                </c:pt>
                <c:pt idx="14">
                  <c:v>144.826364654415</c:v>
                </c:pt>
                <c:pt idx="15">
                  <c:v>152.456087087777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'!$A$24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'!$B$24:$Q$24</c:f>
              <c:numCache>
                <c:formatCode>General</c:formatCode>
                <c:ptCount val="16"/>
                <c:pt idx="0">
                  <c:v>104.6</c:v>
                </c:pt>
                <c:pt idx="1">
                  <c:v>104.938854537291</c:v>
                </c:pt>
                <c:pt idx="2">
                  <c:v>105.800770709825</c:v>
                </c:pt>
                <c:pt idx="3">
                  <c:v>106.951874308321</c:v>
                </c:pt>
                <c:pt idx="4">
                  <c:v>108.351571474776</c:v>
                </c:pt>
                <c:pt idx="5">
                  <c:v>109.999999999696</c:v>
                </c:pt>
                <c:pt idx="6">
                  <c:v>111.913174387521</c:v>
                </c:pt>
                <c:pt idx="7">
                  <c:v>114.116259804818</c:v>
                </c:pt>
                <c:pt idx="8">
                  <c:v>116.641402512816</c:v>
                </c:pt>
                <c:pt idx="9">
                  <c:v>119.527121832072</c:v>
                </c:pt>
                <c:pt idx="10">
                  <c:v>122.818375140008</c:v>
                </c:pt>
                <c:pt idx="11">
                  <c:v>126.566980844929</c:v>
                </c:pt>
                <c:pt idx="12">
                  <c:v>130.832275878046</c:v>
                </c:pt>
                <c:pt idx="13">
                  <c:v>135.681958806558</c:v>
                </c:pt>
                <c:pt idx="14">
                  <c:v>141.193102676062</c:v>
                </c:pt>
                <c:pt idx="15">
                  <c:v>147.453338263423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'!$A$25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'!$B$25:$Q$25</c:f>
              <c:numCache>
                <c:formatCode>General</c:formatCode>
                <c:ptCount val="16"/>
                <c:pt idx="0">
                  <c:v>104.6</c:v>
                </c:pt>
                <c:pt idx="1">
                  <c:v>104.927893270083</c:v>
                </c:pt>
                <c:pt idx="2">
                  <c:v>105.809336066934</c:v>
                </c:pt>
                <c:pt idx="3">
                  <c:v>106.982704782363</c:v>
                </c:pt>
                <c:pt idx="4">
                  <c:v>108.398018237725</c:v>
                </c:pt>
                <c:pt idx="5">
                  <c:v>110.049058940869</c:v>
                </c:pt>
                <c:pt idx="6">
                  <c:v>111.945907658149</c:v>
                </c:pt>
                <c:pt idx="7">
                  <c:v>114.107373551154</c:v>
                </c:pt>
                <c:pt idx="8">
                  <c:v>116.55839985524</c:v>
                </c:pt>
                <c:pt idx="9">
                  <c:v>119.329150834061</c:v>
                </c:pt>
                <c:pt idx="10">
                  <c:v>122.454799368692</c:v>
                </c:pt>
                <c:pt idx="11">
                  <c:v>125.975663608039</c:v>
                </c:pt>
                <c:pt idx="12">
                  <c:v>129.937550637123</c:v>
                </c:pt>
                <c:pt idx="13">
                  <c:v>134.392246005492</c:v>
                </c:pt>
                <c:pt idx="14">
                  <c:v>139.398123080512</c:v>
                </c:pt>
                <c:pt idx="15">
                  <c:v>145.020863116831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'!$A$26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'!$B$26:$Q$26</c:f>
              <c:numCache>
                <c:formatCode>General</c:formatCode>
                <c:ptCount val="16"/>
                <c:pt idx="0">
                  <c:v>20.9</c:v>
                </c:pt>
                <c:pt idx="1">
                  <c:v>19.9</c:v>
                </c:pt>
                <c:pt idx="2">
                  <c:v>19.2</c:v>
                </c:pt>
                <c:pt idx="3">
                  <c:v>19.3</c:v>
                </c:pt>
                <c:pt idx="4">
                  <c:v>18.9</c:v>
                </c:pt>
                <c:pt idx="5">
                  <c:v>17.7</c:v>
                </c:pt>
                <c:pt idx="6">
                  <c:v>17.5</c:v>
                </c:pt>
                <c:pt idx="7">
                  <c:v>17.1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'!$A$27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'!$B$27:$Q$27</c:f>
              <c:numCache>
                <c:formatCode>General</c:formatCode>
                <c:ptCount val="16"/>
                <c:pt idx="0">
                  <c:v>20.9</c:v>
                </c:pt>
                <c:pt idx="1">
                  <c:v>19.9418288178624</c:v>
                </c:pt>
                <c:pt idx="2">
                  <c:v>19.4771098701943</c:v>
                </c:pt>
                <c:pt idx="3">
                  <c:v>18.9935651439853</c:v>
                </c:pt>
                <c:pt idx="4">
                  <c:v>18.5071656231682</c:v>
                </c:pt>
                <c:pt idx="5">
                  <c:v>18.0244807464583</c:v>
                </c:pt>
                <c:pt idx="6">
                  <c:v>17.5487080458432</c:v>
                </c:pt>
                <c:pt idx="7">
                  <c:v>17.0815574758425</c:v>
                </c:pt>
                <c:pt idx="8">
                  <c:v>16.6239834975234</c:v>
                </c:pt>
                <c:pt idx="9">
                  <c:v>16.1765176628516</c:v>
                </c:pt>
                <c:pt idx="10">
                  <c:v>15.7394376331656</c:v>
                </c:pt>
                <c:pt idx="11">
                  <c:v>15.3128605853088</c:v>
                </c:pt>
                <c:pt idx="12">
                  <c:v>14.8967982938835</c:v>
                </c:pt>
                <c:pt idx="13">
                  <c:v>14.4911913349109</c:v>
                </c:pt>
                <c:pt idx="14">
                  <c:v>14.0959312336227</c:v>
                </c:pt>
                <c:pt idx="15">
                  <c:v>13.7108753093323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'!$A$28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'!$B$28:$Q$28</c:f>
              <c:numCache>
                <c:formatCode>General</c:formatCode>
                <c:ptCount val="16"/>
                <c:pt idx="0">
                  <c:v>20.9</c:v>
                </c:pt>
                <c:pt idx="1">
                  <c:v>19.87831451624</c:v>
                </c:pt>
                <c:pt idx="2">
                  <c:v>19.5049114666909</c:v>
                </c:pt>
                <c:pt idx="3">
                  <c:v>19.0417797333415</c:v>
                </c:pt>
                <c:pt idx="4">
                  <c:v>18.5400839540966</c:v>
                </c:pt>
                <c:pt idx="5">
                  <c:v>18.0223149182147</c:v>
                </c:pt>
                <c:pt idx="6">
                  <c:v>17.5</c:v>
                </c:pt>
                <c:pt idx="7">
                  <c:v>16.9796943370555</c:v>
                </c:pt>
                <c:pt idx="8">
                  <c:v>16.4653793343851</c:v>
                </c:pt>
                <c:pt idx="9">
                  <c:v>15.9595720748455</c:v>
                </c:pt>
                <c:pt idx="10">
                  <c:v>15.4638965164749</c:v>
                </c:pt>
                <c:pt idx="11">
                  <c:v>14.9794024901405</c:v>
                </c:pt>
                <c:pt idx="12">
                  <c:v>14.5067555267657</c:v>
                </c:pt>
                <c:pt idx="13">
                  <c:v>14.0463557046437</c:v>
                </c:pt>
                <c:pt idx="14">
                  <c:v>13.5984152058969</c:v>
                </c:pt>
                <c:pt idx="15">
                  <c:v>13.1630106952493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'!$A$29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'!$B$29:$Q$29</c:f>
              <c:numCache>
                <c:formatCode>General</c:formatCode>
                <c:ptCount val="16"/>
                <c:pt idx="0">
                  <c:v>20.9</c:v>
                </c:pt>
                <c:pt idx="1">
                  <c:v>19.7329906620358</c:v>
                </c:pt>
                <c:pt idx="2">
                  <c:v>19.5639180677924</c:v>
                </c:pt>
                <c:pt idx="3">
                  <c:v>19.1531482760249</c:v>
                </c:pt>
                <c:pt idx="4">
                  <c:v>18.6187825707999</c:v>
                </c:pt>
                <c:pt idx="5">
                  <c:v>18.0202653338486</c:v>
                </c:pt>
                <c:pt idx="6">
                  <c:v>17.38990252256</c:v>
                </c:pt>
                <c:pt idx="7">
                  <c:v>16.74676675071</c:v>
                </c:pt>
                <c:pt idx="8">
                  <c:v>16.1027764010709</c:v>
                </c:pt>
                <c:pt idx="9">
                  <c:v>15.4656538778907</c:v>
                </c:pt>
                <c:pt idx="10">
                  <c:v>14.8405040304893</c:v>
                </c:pt>
                <c:pt idx="11">
                  <c:v>14.2307203242071</c:v>
                </c:pt>
                <c:pt idx="12">
                  <c:v>13.6385363099047</c:v>
                </c:pt>
                <c:pt idx="13">
                  <c:v>13.0653773912536</c:v>
                </c:pt>
                <c:pt idx="14">
                  <c:v>12.5120939906799</c:v>
                </c:pt>
                <c:pt idx="15">
                  <c:v>11.9791210748089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1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'黑龙江8省 (农业用水) '!$A$30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'!$B$30:$Q$30</c:f>
              <c:numCache>
                <c:formatCode>General</c:formatCode>
                <c:ptCount val="16"/>
                <c:pt idx="0">
                  <c:v>62</c:v>
                </c:pt>
                <c:pt idx="1">
                  <c:v>56.3</c:v>
                </c:pt>
                <c:pt idx="2">
                  <c:v>56.7</c:v>
                </c:pt>
                <c:pt idx="3">
                  <c:v>56.7</c:v>
                </c:pt>
                <c:pt idx="4">
                  <c:v>59.6</c:v>
                </c:pt>
                <c:pt idx="5">
                  <c:v>58.6</c:v>
                </c:pt>
                <c:pt idx="6">
                  <c:v>56.9</c:v>
                </c:pt>
                <c:pt idx="7">
                  <c:v>53.6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'黑龙江8省 (农业用水) '!$A$31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'!$B$31:$Q$31</c:f>
              <c:numCache>
                <c:formatCode>General</c:formatCode>
                <c:ptCount val="16"/>
                <c:pt idx="0">
                  <c:v>62</c:v>
                </c:pt>
                <c:pt idx="1">
                  <c:v>56.4612063843082</c:v>
                </c:pt>
                <c:pt idx="2">
                  <c:v>56.8465593168706</c:v>
                </c:pt>
                <c:pt idx="3">
                  <c:v>57.4949759335847</c:v>
                </c:pt>
                <c:pt idx="4">
                  <c:v>57.8188199707226</c:v>
                </c:pt>
                <c:pt idx="5">
                  <c:v>57.7813110387005</c:v>
                </c:pt>
                <c:pt idx="6">
                  <c:v>57.4442433663588</c:v>
                </c:pt>
                <c:pt idx="7">
                  <c:v>56.880788909946</c:v>
                </c:pt>
                <c:pt idx="8">
                  <c:v>56.1554327572183</c:v>
                </c:pt>
                <c:pt idx="9">
                  <c:v>55.3203251831975</c:v>
                </c:pt>
                <c:pt idx="10">
                  <c:v>54.4160686188207</c:v>
                </c:pt>
                <c:pt idx="11">
                  <c:v>53.4735731259196</c:v>
                </c:pt>
                <c:pt idx="12">
                  <c:v>52.5159636324411</c:v>
                </c:pt>
                <c:pt idx="13">
                  <c:v>51.5602467082919</c:v>
                </c:pt>
                <c:pt idx="14">
                  <c:v>50.618681855897</c:v>
                </c:pt>
                <c:pt idx="15">
                  <c:v>49.6998787879163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'黑龙江8省 (农业用水) '!$A$32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'!$B$32:$Q$32</c:f>
              <c:numCache>
                <c:formatCode>General</c:formatCode>
                <c:ptCount val="16"/>
                <c:pt idx="0">
                  <c:v>62</c:v>
                </c:pt>
                <c:pt idx="1">
                  <c:v>56.2999999999979</c:v>
                </c:pt>
                <c:pt idx="2">
                  <c:v>56.887503763501</c:v>
                </c:pt>
                <c:pt idx="3">
                  <c:v>57.6177619293</c:v>
                </c:pt>
                <c:pt idx="4">
                  <c:v>57.9337320651171</c:v>
                </c:pt>
                <c:pt idx="5">
                  <c:v>57.8318989364231</c:v>
                </c:pt>
                <c:pt idx="6">
                  <c:v>57.3963702656195</c:v>
                </c:pt>
                <c:pt idx="7">
                  <c:v>56.7147981364682</c:v>
                </c:pt>
                <c:pt idx="8">
                  <c:v>55.8611247454648</c:v>
                </c:pt>
                <c:pt idx="9">
                  <c:v>54.893726136604</c:v>
                </c:pt>
                <c:pt idx="10">
                  <c:v>53.8573105646689</c:v>
                </c:pt>
                <c:pt idx="11">
                  <c:v>52.7854754552324</c:v>
                </c:pt>
                <c:pt idx="12">
                  <c:v>51.7030685997602</c:v>
                </c:pt>
                <c:pt idx="13">
                  <c:v>50.628155889593</c:v>
                </c:pt>
                <c:pt idx="14">
                  <c:v>49.5735964064044</c:v>
                </c:pt>
                <c:pt idx="15">
                  <c:v>48.548280193325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'黑龙江8省 (农业用水) '!$A$33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'黑龙江8省 (农业用水) 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'黑龙江8省 (农业用水) '!$B$33:$Q$33</c:f>
              <c:numCache>
                <c:formatCode>General</c:formatCode>
                <c:ptCount val="16"/>
                <c:pt idx="0">
                  <c:v>62</c:v>
                </c:pt>
                <c:pt idx="1">
                  <c:v>56.0302413645933</c:v>
                </c:pt>
                <c:pt idx="2">
                  <c:v>56.9718222370638</c:v>
                </c:pt>
                <c:pt idx="3">
                  <c:v>57.8275742920366</c:v>
                </c:pt>
                <c:pt idx="4">
                  <c:v>58.1198533002708</c:v>
                </c:pt>
                <c:pt idx="5">
                  <c:v>57.9062148349329</c:v>
                </c:pt>
                <c:pt idx="6">
                  <c:v>57.307339145116</c:v>
                </c:pt>
                <c:pt idx="7">
                  <c:v>56.4330469333058</c:v>
                </c:pt>
                <c:pt idx="8">
                  <c:v>55.3711572778734</c:v>
                </c:pt>
                <c:pt idx="9">
                  <c:v>54.188983049739</c:v>
                </c:pt>
                <c:pt idx="10">
                  <c:v>52.9371073276081</c:v>
                </c:pt>
                <c:pt idx="11">
                  <c:v>51.6530336471575</c:v>
                </c:pt>
                <c:pt idx="12">
                  <c:v>50.3642087006803</c:v>
                </c:pt>
                <c:pt idx="13">
                  <c:v>49.0904050410556</c:v>
                </c:pt>
                <c:pt idx="14">
                  <c:v>47.8455653249666</c:v>
                </c:pt>
                <c:pt idx="15">
                  <c:v>46.6392201255489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关联度计算!$B$75</c:f>
              <c:strCache>
                <c:ptCount val="1"/>
                <c:pt idx="0">
                  <c:v>Proportion</c:v>
                </c:pt>
              </c:strCache>
            </c:strRef>
          </c:tx>
          <c:spPr/>
          <c:explosion val="0"/>
          <c:dPt>
            <c:idx val="0"/>
            <c:bubble3D val="0"/>
            <c:explosion val="13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5"/>
            <c:spPr>
              <a:solidFill>
                <a:schemeClr val="accent3"/>
              </a:solidFill>
              <a:ln>
                <a:noFill/>
              </a:ln>
              <a:effectLst>
                <a:glow rad="101600">
                  <a:schemeClr val="accent1">
                    <a:alpha val="40000"/>
                  </a:schemeClr>
                </a:glow>
              </a:effectLst>
            </c:spPr>
          </c:dPt>
          <c:dPt>
            <c:idx val="2"/>
            <c:bubble3D val="0"/>
            <c:explosion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关联度计算!$A$76:$A$78</c:f>
              <c:strCache>
                <c:ptCount val="3"/>
                <c:pt idx="0">
                  <c:v>[0.54, 0.60)</c:v>
                </c:pt>
                <c:pt idx="1">
                  <c:v>[0.60, 0.70)</c:v>
                </c:pt>
                <c:pt idx="2">
                  <c:v>[0.70, 0.81]</c:v>
                </c:pt>
              </c:strCache>
            </c:strRef>
          </c:cat>
          <c:val>
            <c:numRef>
              <c:f>关联度计算!$B$76:$B$78</c:f>
              <c:numCache>
                <c:formatCode>0.00%</c:formatCode>
                <c:ptCount val="3"/>
                <c:pt idx="0">
                  <c:v>0.133333333333333</c:v>
                </c:pt>
                <c:pt idx="1">
                  <c:v>0.6</c:v>
                </c:pt>
                <c:pt idx="2">
                  <c:v>0.266666666666667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 lang="zh-CN" b="1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重庆4省!$A$85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重庆4省!$B$85:$Q$85</c:f>
              <c:numCache>
                <c:formatCode>General</c:formatCode>
                <c:ptCount val="16"/>
                <c:pt idx="0">
                  <c:v>195.2</c:v>
                </c:pt>
                <c:pt idx="1">
                  <c:v>195.1</c:v>
                </c:pt>
                <c:pt idx="2">
                  <c:v>193.7</c:v>
                </c:pt>
                <c:pt idx="3">
                  <c:v>194.5</c:v>
                </c:pt>
                <c:pt idx="4">
                  <c:v>191.7</c:v>
                </c:pt>
                <c:pt idx="5">
                  <c:v>195.8</c:v>
                </c:pt>
                <c:pt idx="6">
                  <c:v>199.9</c:v>
                </c:pt>
                <c:pt idx="7">
                  <c:v>220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重庆4省!$A$86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重庆4省!$B$86:$Q$86</c:f>
              <c:numCache>
                <c:formatCode>General</c:formatCode>
                <c:ptCount val="16"/>
                <c:pt idx="0">
                  <c:v>195.2</c:v>
                </c:pt>
                <c:pt idx="1">
                  <c:v>192.559680918234</c:v>
                </c:pt>
                <c:pt idx="2">
                  <c:v>194.1506408907</c:v>
                </c:pt>
                <c:pt idx="3">
                  <c:v>195.150329030838</c:v>
                </c:pt>
                <c:pt idx="4">
                  <c:v>195.841013082821</c:v>
                </c:pt>
                <c:pt idx="5">
                  <c:v>196.342867824156</c:v>
                </c:pt>
                <c:pt idx="6">
                  <c:v>196.717455289989</c:v>
                </c:pt>
                <c:pt idx="7">
                  <c:v>197.000452772983</c:v>
                </c:pt>
                <c:pt idx="8">
                  <c:v>197.214376339821</c:v>
                </c:pt>
                <c:pt idx="9">
                  <c:v>197.374347831787</c:v>
                </c:pt>
                <c:pt idx="10">
                  <c:v>197.491015650449</c:v>
                </c:pt>
                <c:pt idx="11">
                  <c:v>197.572162832806</c:v>
                </c:pt>
                <c:pt idx="12">
                  <c:v>197.623651895176</c:v>
                </c:pt>
                <c:pt idx="13">
                  <c:v>197.65000969043</c:v>
                </c:pt>
                <c:pt idx="14">
                  <c:v>197.654805237963</c:v>
                </c:pt>
                <c:pt idx="15">
                  <c:v>197.640902674964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重庆4省!$A$87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重庆4省!$B$87:$Q$87</c:f>
              <c:numCache>
                <c:formatCode>General</c:formatCode>
                <c:ptCount val="16"/>
                <c:pt idx="0">
                  <c:v>195.2</c:v>
                </c:pt>
                <c:pt idx="1">
                  <c:v>193.141729923428</c:v>
                </c:pt>
                <c:pt idx="2">
                  <c:v>193.927292957073</c:v>
                </c:pt>
                <c:pt idx="3">
                  <c:v>194.716051101816</c:v>
                </c:pt>
                <c:pt idx="4">
                  <c:v>195.508017353044</c:v>
                </c:pt>
                <c:pt idx="5">
                  <c:v>196.303204759097</c:v>
                </c:pt>
                <c:pt idx="6">
                  <c:v>197.101626421296</c:v>
                </c:pt>
                <c:pt idx="7">
                  <c:v>197.903295494318</c:v>
                </c:pt>
                <c:pt idx="8">
                  <c:v>198.708225186325</c:v>
                </c:pt>
                <c:pt idx="9">
                  <c:v>199.516428759176</c:v>
                </c:pt>
                <c:pt idx="10">
                  <c:v>200.327919528681</c:v>
                </c:pt>
                <c:pt idx="11">
                  <c:v>201.142710864835</c:v>
                </c:pt>
                <c:pt idx="12">
                  <c:v>201.960816191997</c:v>
                </c:pt>
                <c:pt idx="13">
                  <c:v>202.782248989082</c:v>
                </c:pt>
                <c:pt idx="14">
                  <c:v>203.607022789918</c:v>
                </c:pt>
                <c:pt idx="15">
                  <c:v>204.435151183294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重庆4省!$A$88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重庆4省!$B$88:$Q$88</c:f>
              <c:numCache>
                <c:formatCode>General</c:formatCode>
                <c:ptCount val="16"/>
                <c:pt idx="0">
                  <c:v>195.2</c:v>
                </c:pt>
                <c:pt idx="1">
                  <c:v>192.081788498868</c:v>
                </c:pt>
                <c:pt idx="2">
                  <c:v>192.922408288126</c:v>
                </c:pt>
                <c:pt idx="3">
                  <c:v>194.54095338383</c:v>
                </c:pt>
                <c:pt idx="4">
                  <c:v>196.266998668308</c:v>
                </c:pt>
                <c:pt idx="5">
                  <c:v>197.888875327626</c:v>
                </c:pt>
                <c:pt idx="6">
                  <c:v>199.334611226586</c:v>
                </c:pt>
                <c:pt idx="7">
                  <c:v>200.585312794823</c:v>
                </c:pt>
                <c:pt idx="8">
                  <c:v>201.64441306344</c:v>
                </c:pt>
                <c:pt idx="9">
                  <c:v>202.524904290832</c:v>
                </c:pt>
                <c:pt idx="10">
                  <c:v>203.243506160503</c:v>
                </c:pt>
                <c:pt idx="11">
                  <c:v>203.817855065959</c:v>
                </c:pt>
                <c:pt idx="12">
                  <c:v>204.265126283199</c:v>
                </c:pt>
                <c:pt idx="13">
                  <c:v>204.601377167907</c:v>
                </c:pt>
                <c:pt idx="14">
                  <c:v>204.841267363206</c:v>
                </c:pt>
                <c:pt idx="15">
                  <c:v>204.997979947747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ax val="230"/>
          <c:min val="189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北京8省!$A$2</c:f>
              <c:strCache>
                <c:ptCount val="1"/>
                <c:pt idx="0">
                  <c:v>北京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北京8省!$B$2:$Q$2</c:f>
              <c:numCache>
                <c:formatCode>General</c:formatCode>
                <c:ptCount val="16"/>
                <c:pt idx="0">
                  <c:v>48.1</c:v>
                </c:pt>
                <c:pt idx="1">
                  <c:v>53</c:v>
                </c:pt>
                <c:pt idx="2">
                  <c:v>48.6</c:v>
                </c:pt>
                <c:pt idx="3">
                  <c:v>53.8</c:v>
                </c:pt>
                <c:pt idx="4">
                  <c:v>52.4</c:v>
                </c:pt>
                <c:pt idx="5">
                  <c:v>51</c:v>
                </c:pt>
                <c:pt idx="6">
                  <c:v>56</c:v>
                </c:pt>
                <c:pt idx="7">
                  <c:v>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北京8省!$B$3:$Q$3</c:f>
              <c:numCache>
                <c:formatCode>General</c:formatCode>
                <c:ptCount val="16"/>
                <c:pt idx="0">
                  <c:v>48.1</c:v>
                </c:pt>
                <c:pt idx="1">
                  <c:v>52.8493006031869</c:v>
                </c:pt>
                <c:pt idx="2">
                  <c:v>50.2033545031306</c:v>
                </c:pt>
                <c:pt idx="3">
                  <c:v>51.0597617475472</c:v>
                </c:pt>
                <c:pt idx="4">
                  <c:v>52.4096539789693</c:v>
                </c:pt>
                <c:pt idx="5">
                  <c:v>53.5317160129317</c:v>
                </c:pt>
                <c:pt idx="6">
                  <c:v>54.7408549371167</c:v>
                </c:pt>
                <c:pt idx="7">
                  <c:v>55.4995784233351</c:v>
                </c:pt>
                <c:pt idx="8">
                  <c:v>55.8145912426065</c:v>
                </c:pt>
                <c:pt idx="9">
                  <c:v>56.0214830025933</c:v>
                </c:pt>
                <c:pt idx="10">
                  <c:v>56.132995923051</c:v>
                </c:pt>
                <c:pt idx="11">
                  <c:v>56.1429476346604</c:v>
                </c:pt>
                <c:pt idx="12">
                  <c:v>56.07124097892</c:v>
                </c:pt>
                <c:pt idx="13">
                  <c:v>55.934373766498</c:v>
                </c:pt>
                <c:pt idx="14">
                  <c:v>55.7451407257285</c:v>
                </c:pt>
                <c:pt idx="15">
                  <c:v>55.5134134034679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北京8省!$B$4:$Q$4</c:f>
              <c:numCache>
                <c:formatCode>General</c:formatCode>
                <c:ptCount val="16"/>
                <c:pt idx="0">
                  <c:v>48.1</c:v>
                </c:pt>
                <c:pt idx="1">
                  <c:v>52.8493006031869</c:v>
                </c:pt>
                <c:pt idx="2">
                  <c:v>50.2033545031306</c:v>
                </c:pt>
                <c:pt idx="3">
                  <c:v>51.0597617475472</c:v>
                </c:pt>
                <c:pt idx="4">
                  <c:v>52.4096539789693</c:v>
                </c:pt>
                <c:pt idx="5">
                  <c:v>53.5317160129317</c:v>
                </c:pt>
                <c:pt idx="6">
                  <c:v>54.7408549371167</c:v>
                </c:pt>
                <c:pt idx="7">
                  <c:v>55.4995784233351</c:v>
                </c:pt>
                <c:pt idx="8">
                  <c:v>56.1116313541849</c:v>
                </c:pt>
                <c:pt idx="9">
                  <c:v>56.7209386725175</c:v>
                </c:pt>
                <c:pt idx="10">
                  <c:v>57.0137301290639</c:v>
                </c:pt>
                <c:pt idx="11">
                  <c:v>57.158132039143</c:v>
                </c:pt>
                <c:pt idx="12">
                  <c:v>57.1909696238766</c:v>
                </c:pt>
                <c:pt idx="13">
                  <c:v>57.1365220368077</c:v>
                </c:pt>
                <c:pt idx="14">
                  <c:v>57.0126786004725</c:v>
                </c:pt>
                <c:pt idx="15">
                  <c:v>56.8330072948424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北京8省!$B$5:$Q$5</c:f>
              <c:numCache>
                <c:formatCode>General</c:formatCode>
                <c:ptCount val="16"/>
                <c:pt idx="0">
                  <c:v>48.1</c:v>
                </c:pt>
                <c:pt idx="1">
                  <c:v>52.8493006031869</c:v>
                </c:pt>
                <c:pt idx="2">
                  <c:v>50.2033545031306</c:v>
                </c:pt>
                <c:pt idx="3">
                  <c:v>51.0597617475472</c:v>
                </c:pt>
                <c:pt idx="4">
                  <c:v>52.4096539789693</c:v>
                </c:pt>
                <c:pt idx="5">
                  <c:v>53.5317160129317</c:v>
                </c:pt>
                <c:pt idx="6">
                  <c:v>54.7408549371167</c:v>
                </c:pt>
                <c:pt idx="7">
                  <c:v>55.4995784233351</c:v>
                </c:pt>
                <c:pt idx="8">
                  <c:v>56.5105103582587</c:v>
                </c:pt>
                <c:pt idx="9">
                  <c:v>57.6849104808858</c:v>
                </c:pt>
                <c:pt idx="10">
                  <c:v>58.273295963243</c:v>
                </c:pt>
                <c:pt idx="11">
                  <c:v>58.6517876298548</c:v>
                </c:pt>
                <c:pt idx="12">
                  <c:v>58.8740279937296</c:v>
                </c:pt>
                <c:pt idx="13">
                  <c:v>58.9722945481667</c:v>
                </c:pt>
                <c:pt idx="14">
                  <c:v>58.9706499405474</c:v>
                </c:pt>
                <c:pt idx="15">
                  <c:v>58.8879207548349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北京8省!$A$6</c:f>
              <c:strCache>
                <c:ptCount val="1"/>
                <c:pt idx="0">
                  <c:v>吉林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北京8省!$B$6:$Q$6</c:f>
              <c:numCache>
                <c:formatCode>General</c:formatCode>
                <c:ptCount val="16"/>
                <c:pt idx="0">
                  <c:v>59</c:v>
                </c:pt>
                <c:pt idx="1">
                  <c:v>75</c:v>
                </c:pt>
                <c:pt idx="2">
                  <c:v>75.5</c:v>
                </c:pt>
                <c:pt idx="3">
                  <c:v>75.5</c:v>
                </c:pt>
                <c:pt idx="4">
                  <c:v>69.4</c:v>
                </c:pt>
                <c:pt idx="5">
                  <c:v>61</c:v>
                </c:pt>
                <c:pt idx="6">
                  <c:v>59.4</c:v>
                </c:pt>
                <c:pt idx="7">
                  <c:v>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北京8省!$B$7:$Q$7</c:f>
              <c:numCache>
                <c:formatCode>General</c:formatCode>
                <c:ptCount val="16"/>
                <c:pt idx="0">
                  <c:v>59</c:v>
                </c:pt>
                <c:pt idx="1">
                  <c:v>73.396063977826</c:v>
                </c:pt>
                <c:pt idx="2">
                  <c:v>75.7012608863973</c:v>
                </c:pt>
                <c:pt idx="3">
                  <c:v>72.4545208069317</c:v>
                </c:pt>
                <c:pt idx="4">
                  <c:v>67.1509173869797</c:v>
                </c:pt>
                <c:pt idx="5">
                  <c:v>62.562607848657</c:v>
                </c:pt>
                <c:pt idx="6">
                  <c:v>58.4908738486184</c:v>
                </c:pt>
                <c:pt idx="7">
                  <c:v>54.1812999371181</c:v>
                </c:pt>
                <c:pt idx="8">
                  <c:v>51.0469348875196</c:v>
                </c:pt>
                <c:pt idx="9">
                  <c:v>48.9313146747093</c:v>
                </c:pt>
                <c:pt idx="10">
                  <c:v>46.8177677155669</c:v>
                </c:pt>
                <c:pt idx="11">
                  <c:v>44.908458091918</c:v>
                </c:pt>
                <c:pt idx="12">
                  <c:v>43.2144204707334</c:v>
                </c:pt>
                <c:pt idx="13">
                  <c:v>41.7146999026539</c:v>
                </c:pt>
                <c:pt idx="14">
                  <c:v>40.3824596788786</c:v>
                </c:pt>
                <c:pt idx="15">
                  <c:v>39.1922451759169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北京8省!$B$8:$Q$8</c:f>
              <c:numCache>
                <c:formatCode>General</c:formatCode>
                <c:ptCount val="16"/>
                <c:pt idx="0">
                  <c:v>59</c:v>
                </c:pt>
                <c:pt idx="1">
                  <c:v>73.396063977826</c:v>
                </c:pt>
                <c:pt idx="2">
                  <c:v>75.7012608863973</c:v>
                </c:pt>
                <c:pt idx="3">
                  <c:v>72.4545208069317</c:v>
                </c:pt>
                <c:pt idx="4">
                  <c:v>67.1509173869797</c:v>
                </c:pt>
                <c:pt idx="5">
                  <c:v>62.562607848657</c:v>
                </c:pt>
                <c:pt idx="6">
                  <c:v>58.4908738486184</c:v>
                </c:pt>
                <c:pt idx="7">
                  <c:v>54.1812999371181</c:v>
                </c:pt>
                <c:pt idx="8">
                  <c:v>50.7717493657745</c:v>
                </c:pt>
                <c:pt idx="9">
                  <c:v>48.2681212725634</c:v>
                </c:pt>
                <c:pt idx="10">
                  <c:v>45.9834435093539</c:v>
                </c:pt>
                <c:pt idx="11">
                  <c:v>43.9832348575544</c:v>
                </c:pt>
                <c:pt idx="12">
                  <c:v>42.2375011013187</c:v>
                </c:pt>
                <c:pt idx="13">
                  <c:v>40.7070611929911</c:v>
                </c:pt>
                <c:pt idx="14">
                  <c:v>39.3559425360024</c:v>
                </c:pt>
                <c:pt idx="15">
                  <c:v>38.1538290195563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北京8省!$B$9:$Q$9</c:f>
              <c:numCache>
                <c:formatCode>General</c:formatCode>
                <c:ptCount val="16"/>
                <c:pt idx="0">
                  <c:v>59</c:v>
                </c:pt>
                <c:pt idx="1">
                  <c:v>73.396063977826</c:v>
                </c:pt>
                <c:pt idx="2">
                  <c:v>75.7012608863973</c:v>
                </c:pt>
                <c:pt idx="3">
                  <c:v>72.4545208069317</c:v>
                </c:pt>
                <c:pt idx="4">
                  <c:v>67.1509173869797</c:v>
                </c:pt>
                <c:pt idx="5">
                  <c:v>62.562607848657</c:v>
                </c:pt>
                <c:pt idx="6">
                  <c:v>58.4908738486184</c:v>
                </c:pt>
                <c:pt idx="7">
                  <c:v>54.1812999371181</c:v>
                </c:pt>
                <c:pt idx="8">
                  <c:v>50.5060275143694</c:v>
                </c:pt>
                <c:pt idx="9">
                  <c:v>47.6079508312071</c:v>
                </c:pt>
                <c:pt idx="10">
                  <c:v>45.1157783040655</c:v>
                </c:pt>
                <c:pt idx="11">
                  <c:v>42.9849637033885</c:v>
                </c:pt>
                <c:pt idx="12">
                  <c:v>41.1519828592143</c:v>
                </c:pt>
                <c:pt idx="13">
                  <c:v>39.5613781131512</c:v>
                </c:pt>
                <c:pt idx="14">
                  <c:v>38.1679231623234</c:v>
                </c:pt>
                <c:pt idx="15">
                  <c:v>36.9356166240799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北京8省!$A$10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北京8省!$B$10:$Q$10</c:f>
              <c:numCache>
                <c:formatCode>General</c:formatCode>
                <c:ptCount val="16"/>
                <c:pt idx="0">
                  <c:v>45</c:v>
                </c:pt>
                <c:pt idx="1">
                  <c:v>55.4</c:v>
                </c:pt>
                <c:pt idx="2">
                  <c:v>47.9</c:v>
                </c:pt>
                <c:pt idx="3">
                  <c:v>48</c:v>
                </c:pt>
                <c:pt idx="4">
                  <c:v>45.6</c:v>
                </c:pt>
                <c:pt idx="5">
                  <c:v>51.2</c:v>
                </c:pt>
                <c:pt idx="6">
                  <c:v>45.3</c:v>
                </c:pt>
                <c:pt idx="7">
                  <c:v>49.2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北京8省!$B$11:$Q$11</c:f>
              <c:numCache>
                <c:formatCode>General</c:formatCode>
                <c:ptCount val="16"/>
                <c:pt idx="0">
                  <c:v>45</c:v>
                </c:pt>
                <c:pt idx="1">
                  <c:v>53.043737117692</c:v>
                </c:pt>
                <c:pt idx="2">
                  <c:v>50.4835597760479</c:v>
                </c:pt>
                <c:pt idx="3">
                  <c:v>48.8756143906712</c:v>
                </c:pt>
                <c:pt idx="4">
                  <c:v>47.3213900132494</c:v>
                </c:pt>
                <c:pt idx="5">
                  <c:v>46.4986624616596</c:v>
                </c:pt>
                <c:pt idx="6">
                  <c:v>47.123806745837</c:v>
                </c:pt>
                <c:pt idx="7">
                  <c:v>46.8795885959528</c:v>
                </c:pt>
                <c:pt idx="8">
                  <c:v>47.0780598934701</c:v>
                </c:pt>
                <c:pt idx="9">
                  <c:v>48.5552972402729</c:v>
                </c:pt>
                <c:pt idx="10">
                  <c:v>49.8496088506512</c:v>
                </c:pt>
                <c:pt idx="11">
                  <c:v>51.2574307763509</c:v>
                </c:pt>
                <c:pt idx="12">
                  <c:v>52.7970198915397</c:v>
                </c:pt>
                <c:pt idx="13">
                  <c:v>54.4642783175267</c:v>
                </c:pt>
                <c:pt idx="14">
                  <c:v>56.2522958825309</c:v>
                </c:pt>
                <c:pt idx="15">
                  <c:v>58.154958216034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北京8省!$B$12:$Q$12</c:f>
              <c:numCache>
                <c:formatCode>General</c:formatCode>
                <c:ptCount val="16"/>
                <c:pt idx="0">
                  <c:v>45</c:v>
                </c:pt>
                <c:pt idx="1">
                  <c:v>53.043737117692</c:v>
                </c:pt>
                <c:pt idx="2">
                  <c:v>50.4835597760479</c:v>
                </c:pt>
                <c:pt idx="3">
                  <c:v>48.8756143906712</c:v>
                </c:pt>
                <c:pt idx="4">
                  <c:v>47.3213900132494</c:v>
                </c:pt>
                <c:pt idx="5">
                  <c:v>46.4986624616596</c:v>
                </c:pt>
                <c:pt idx="6">
                  <c:v>47.123806745837</c:v>
                </c:pt>
                <c:pt idx="7">
                  <c:v>46.8795885959528</c:v>
                </c:pt>
                <c:pt idx="8">
                  <c:v>47.1249413019059</c:v>
                </c:pt>
                <c:pt idx="9">
                  <c:v>48.6924951195408</c:v>
                </c:pt>
                <c:pt idx="10">
                  <c:v>50.0794956605095</c:v>
                </c:pt>
                <c:pt idx="11">
                  <c:v>51.5920218401354</c:v>
                </c:pt>
                <c:pt idx="12">
                  <c:v>53.2482885379208</c:v>
                </c:pt>
                <c:pt idx="13">
                  <c:v>55.0432060083533</c:v>
                </c:pt>
                <c:pt idx="14">
                  <c:v>56.9687171226385</c:v>
                </c:pt>
                <c:pt idx="15">
                  <c:v>59.0176068996473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北京8省!$B$13:$Q$13</c:f>
              <c:numCache>
                <c:formatCode>General</c:formatCode>
                <c:ptCount val="16"/>
                <c:pt idx="0">
                  <c:v>45</c:v>
                </c:pt>
                <c:pt idx="1">
                  <c:v>53.043737117692</c:v>
                </c:pt>
                <c:pt idx="2">
                  <c:v>50.4835597760479</c:v>
                </c:pt>
                <c:pt idx="3">
                  <c:v>48.8756143906712</c:v>
                </c:pt>
                <c:pt idx="4">
                  <c:v>47.3213900132494</c:v>
                </c:pt>
                <c:pt idx="5">
                  <c:v>46.4986624616596</c:v>
                </c:pt>
                <c:pt idx="6">
                  <c:v>47.123806745837</c:v>
                </c:pt>
                <c:pt idx="7">
                  <c:v>46.8795885959528</c:v>
                </c:pt>
                <c:pt idx="8">
                  <c:v>47.1522225638208</c:v>
                </c:pt>
                <c:pt idx="9">
                  <c:v>48.779684699915</c:v>
                </c:pt>
                <c:pt idx="10">
                  <c:v>50.2415995740198</c:v>
                </c:pt>
                <c:pt idx="11">
                  <c:v>51.848773826097</c:v>
                </c:pt>
                <c:pt idx="12">
                  <c:v>53.6196767515477</c:v>
                </c:pt>
                <c:pt idx="13">
                  <c:v>55.5486414449208</c:v>
                </c:pt>
                <c:pt idx="14">
                  <c:v>57.6266337929185</c:v>
                </c:pt>
                <c:pt idx="15">
                  <c:v>59.8452539497637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北京8省!$A$14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北京8省!$B$14:$Q$14</c:f>
              <c:numCache>
                <c:formatCode>General</c:formatCode>
                <c:ptCount val="16"/>
                <c:pt idx="0">
                  <c:v>48</c:v>
                </c:pt>
                <c:pt idx="1">
                  <c:v>59</c:v>
                </c:pt>
                <c:pt idx="2">
                  <c:v>47</c:v>
                </c:pt>
                <c:pt idx="3">
                  <c:v>53</c:v>
                </c:pt>
                <c:pt idx="4">
                  <c:v>49</c:v>
                </c:pt>
                <c:pt idx="5">
                  <c:v>55</c:v>
                </c:pt>
                <c:pt idx="6">
                  <c:v>59</c:v>
                </c:pt>
                <c:pt idx="7">
                  <c:v>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北京8省!$B$15:$Q$15</c:f>
              <c:numCache>
                <c:formatCode>General</c:formatCode>
                <c:ptCount val="16"/>
                <c:pt idx="0">
                  <c:v>48</c:v>
                </c:pt>
                <c:pt idx="1">
                  <c:v>49.4882469794547</c:v>
                </c:pt>
                <c:pt idx="2">
                  <c:v>51.8037434047953</c:v>
                </c:pt>
                <c:pt idx="3">
                  <c:v>53.9395119924205</c:v>
                </c:pt>
                <c:pt idx="4">
                  <c:v>55.7191460591838</c:v>
                </c:pt>
                <c:pt idx="5">
                  <c:v>57.1263927478899</c:v>
                </c:pt>
                <c:pt idx="6">
                  <c:v>58.2411112843025</c:v>
                </c:pt>
                <c:pt idx="7">
                  <c:v>59.0930726389809</c:v>
                </c:pt>
                <c:pt idx="8">
                  <c:v>59.6825649942102</c:v>
                </c:pt>
                <c:pt idx="9">
                  <c:v>60.0526218329835</c:v>
                </c:pt>
                <c:pt idx="10">
                  <c:v>60.2304940329755</c:v>
                </c:pt>
                <c:pt idx="11">
                  <c:v>60.2414180909287</c:v>
                </c:pt>
                <c:pt idx="12">
                  <c:v>60.1080525254245</c:v>
                </c:pt>
                <c:pt idx="13">
                  <c:v>59.8506370977935</c:v>
                </c:pt>
                <c:pt idx="14">
                  <c:v>59.487209721915</c:v>
                </c:pt>
                <c:pt idx="15">
                  <c:v>59.0338243419742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北京8省!$B$16:$Q$16</c:f>
              <c:numCache>
                <c:formatCode>General</c:formatCode>
                <c:ptCount val="16"/>
                <c:pt idx="0">
                  <c:v>48</c:v>
                </c:pt>
                <c:pt idx="1">
                  <c:v>49.4882469794547</c:v>
                </c:pt>
                <c:pt idx="2">
                  <c:v>51.8037434047953</c:v>
                </c:pt>
                <c:pt idx="3">
                  <c:v>53.9395119924205</c:v>
                </c:pt>
                <c:pt idx="4">
                  <c:v>55.7191460591838</c:v>
                </c:pt>
                <c:pt idx="5">
                  <c:v>57.1263927478899</c:v>
                </c:pt>
                <c:pt idx="6">
                  <c:v>58.2411112843025</c:v>
                </c:pt>
                <c:pt idx="7">
                  <c:v>59.0930726389809</c:v>
                </c:pt>
                <c:pt idx="8">
                  <c:v>59.6884320875948</c:v>
                </c:pt>
                <c:pt idx="9">
                  <c:v>60.0753804153134</c:v>
                </c:pt>
                <c:pt idx="10">
                  <c:v>60.2806197998805</c:v>
                </c:pt>
                <c:pt idx="11">
                  <c:v>60.3297474578635</c:v>
                </c:pt>
                <c:pt idx="12">
                  <c:v>60.2457655487694</c:v>
                </c:pt>
                <c:pt idx="13">
                  <c:v>60.0491304171322</c:v>
                </c:pt>
                <c:pt idx="14">
                  <c:v>59.7579555990022</c:v>
                </c:pt>
                <c:pt idx="15">
                  <c:v>59.3882385804789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北京8省!$B$17:$Q$17</c:f>
              <c:numCache>
                <c:formatCode>General</c:formatCode>
                <c:ptCount val="16"/>
                <c:pt idx="0">
                  <c:v>48</c:v>
                </c:pt>
                <c:pt idx="1">
                  <c:v>49.4882469794547</c:v>
                </c:pt>
                <c:pt idx="2">
                  <c:v>51.8037434047953</c:v>
                </c:pt>
                <c:pt idx="3">
                  <c:v>53.9395119924205</c:v>
                </c:pt>
                <c:pt idx="4">
                  <c:v>55.7191460591838</c:v>
                </c:pt>
                <c:pt idx="5">
                  <c:v>57.1263927478899</c:v>
                </c:pt>
                <c:pt idx="6">
                  <c:v>58.2411112843025</c:v>
                </c:pt>
                <c:pt idx="7">
                  <c:v>59.0930726389809</c:v>
                </c:pt>
                <c:pt idx="8">
                  <c:v>59.694368398686</c:v>
                </c:pt>
                <c:pt idx="9">
                  <c:v>60.0983439805419</c:v>
                </c:pt>
                <c:pt idx="10">
                  <c:v>60.3310058088538</c:v>
                </c:pt>
                <c:pt idx="11">
                  <c:v>60.4181467843196</c:v>
                </c:pt>
                <c:pt idx="12">
                  <c:v>60.3829206303001</c:v>
                </c:pt>
                <c:pt idx="13">
                  <c:v>60.245787149318</c:v>
                </c:pt>
                <c:pt idx="14">
                  <c:v>60.0247085375954</c:v>
                </c:pt>
                <c:pt idx="15">
                  <c:v>59.7353918491447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北京8省!$A$30</c:f>
              <c:strCache>
                <c:ptCount val="1"/>
                <c:pt idx="0">
                  <c:v>青海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北京8省!$B$30:$Q$30</c:f>
              <c:numCache>
                <c:formatCode>General</c:formatCode>
                <c:ptCount val="16"/>
                <c:pt idx="0">
                  <c:v>61</c:v>
                </c:pt>
                <c:pt idx="1">
                  <c:v>60</c:v>
                </c:pt>
                <c:pt idx="2">
                  <c:v>56</c:v>
                </c:pt>
                <c:pt idx="3">
                  <c:v>59</c:v>
                </c:pt>
                <c:pt idx="4">
                  <c:v>60</c:v>
                </c:pt>
                <c:pt idx="5">
                  <c:v>56</c:v>
                </c:pt>
                <c:pt idx="6">
                  <c:v>58</c:v>
                </c:pt>
                <c:pt idx="7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北京8省!$A$31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北京8省!$B$31:$Q$31</c:f>
              <c:numCache>
                <c:formatCode>General</c:formatCode>
                <c:ptCount val="16"/>
                <c:pt idx="0">
                  <c:v>61</c:v>
                </c:pt>
                <c:pt idx="1">
                  <c:v>59.4821447345666</c:v>
                </c:pt>
                <c:pt idx="2">
                  <c:v>58.1081886384547</c:v>
                </c:pt>
                <c:pt idx="3">
                  <c:v>57.806897723425</c:v>
                </c:pt>
                <c:pt idx="4">
                  <c:v>57.8545939494102</c:v>
                </c:pt>
                <c:pt idx="5">
                  <c:v>57.9724895446948</c:v>
                </c:pt>
                <c:pt idx="6">
                  <c:v>57.7639335873759</c:v>
                </c:pt>
                <c:pt idx="7">
                  <c:v>56.9572649827986</c:v>
                </c:pt>
                <c:pt idx="8">
                  <c:v>56.2570584125473</c:v>
                </c:pt>
                <c:pt idx="9">
                  <c:v>55.7539567859598</c:v>
                </c:pt>
                <c:pt idx="10">
                  <c:v>55.1364130380302</c:v>
                </c:pt>
                <c:pt idx="11">
                  <c:v>54.4958662070017</c:v>
                </c:pt>
                <c:pt idx="12">
                  <c:v>53.8391800729813</c:v>
                </c:pt>
                <c:pt idx="13">
                  <c:v>53.1711984469928</c:v>
                </c:pt>
                <c:pt idx="14">
                  <c:v>52.4955951579342</c:v>
                </c:pt>
                <c:pt idx="15">
                  <c:v>51.8152266267196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北京8省!$A$32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北京8省!$B$32:$Q$32</c:f>
              <c:numCache>
                <c:formatCode>General</c:formatCode>
                <c:ptCount val="16"/>
                <c:pt idx="0">
                  <c:v>61</c:v>
                </c:pt>
                <c:pt idx="1">
                  <c:v>59.4821447345666</c:v>
                </c:pt>
                <c:pt idx="2">
                  <c:v>58.1081886384547</c:v>
                </c:pt>
                <c:pt idx="3">
                  <c:v>57.806897723425</c:v>
                </c:pt>
                <c:pt idx="4">
                  <c:v>57.8545939494102</c:v>
                </c:pt>
                <c:pt idx="5">
                  <c:v>57.9724895446948</c:v>
                </c:pt>
                <c:pt idx="6">
                  <c:v>57.7639335873759</c:v>
                </c:pt>
                <c:pt idx="7">
                  <c:v>56.9572649827986</c:v>
                </c:pt>
                <c:pt idx="8">
                  <c:v>56.7550992392977</c:v>
                </c:pt>
                <c:pt idx="9">
                  <c:v>56.8565022672923</c:v>
                </c:pt>
                <c:pt idx="10">
                  <c:v>56.4324177928309</c:v>
                </c:pt>
                <c:pt idx="11">
                  <c:v>55.9525557962257</c:v>
                </c:pt>
                <c:pt idx="12">
                  <c:v>55.4327713216236</c:v>
                </c:pt>
                <c:pt idx="13">
                  <c:v>54.882648996816</c:v>
                </c:pt>
                <c:pt idx="14">
                  <c:v>54.3091997267674</c:v>
                </c:pt>
                <c:pt idx="15">
                  <c:v>53.7178075736265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北京8省!$A$33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北京8省!$B$33:$Q$33</c:f>
              <c:numCache>
                <c:formatCode>General</c:formatCode>
                <c:ptCount val="16"/>
                <c:pt idx="0">
                  <c:v>61</c:v>
                </c:pt>
                <c:pt idx="1">
                  <c:v>59.4821447345666</c:v>
                </c:pt>
                <c:pt idx="2">
                  <c:v>58.1081886384547</c:v>
                </c:pt>
                <c:pt idx="3">
                  <c:v>57.806897723425</c:v>
                </c:pt>
                <c:pt idx="4">
                  <c:v>57.8545939494102</c:v>
                </c:pt>
                <c:pt idx="5">
                  <c:v>57.9724895446948</c:v>
                </c:pt>
                <c:pt idx="6">
                  <c:v>57.7639335873759</c:v>
                </c:pt>
                <c:pt idx="7">
                  <c:v>56.9572649827986</c:v>
                </c:pt>
                <c:pt idx="8">
                  <c:v>57.0989827154784</c:v>
                </c:pt>
                <c:pt idx="9">
                  <c:v>57.6460110561403</c:v>
                </c:pt>
                <c:pt idx="10">
                  <c:v>57.4106795657042</c:v>
                </c:pt>
                <c:pt idx="11">
                  <c:v>57.0930111996807</c:v>
                </c:pt>
                <c:pt idx="12">
                  <c:v>56.7133960293816</c:v>
                </c:pt>
                <c:pt idx="13">
                  <c:v>56.2844792346549</c:v>
                </c:pt>
                <c:pt idx="14">
                  <c:v>55.8159609283507</c:v>
                </c:pt>
                <c:pt idx="15">
                  <c:v>55.3155713114309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北京8省!$A$26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北京8省!$B$26:$Q$26</c:f>
              <c:numCache>
                <c:formatCode>General</c:formatCode>
                <c:ptCount val="16"/>
                <c:pt idx="0">
                  <c:v>56</c:v>
                </c:pt>
                <c:pt idx="1">
                  <c:v>64</c:v>
                </c:pt>
                <c:pt idx="2">
                  <c:v>61</c:v>
                </c:pt>
                <c:pt idx="3">
                  <c:v>62</c:v>
                </c:pt>
                <c:pt idx="4">
                  <c:v>57</c:v>
                </c:pt>
                <c:pt idx="5">
                  <c:v>61</c:v>
                </c:pt>
                <c:pt idx="6">
                  <c:v>64</c:v>
                </c:pt>
                <c:pt idx="7">
                  <c:v>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北京8省!$A$27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北京8省!$B$27:$Q$27</c:f>
              <c:numCache>
                <c:formatCode>General</c:formatCode>
                <c:ptCount val="16"/>
                <c:pt idx="0">
                  <c:v>56</c:v>
                </c:pt>
                <c:pt idx="1">
                  <c:v>60.6514271869625</c:v>
                </c:pt>
                <c:pt idx="2">
                  <c:v>62.1728469519582</c:v>
                </c:pt>
                <c:pt idx="3">
                  <c:v>62.5148413232247</c:v>
                </c:pt>
                <c:pt idx="4">
                  <c:v>62.0249381171138</c:v>
                </c:pt>
                <c:pt idx="5">
                  <c:v>61.0151142417379</c:v>
                </c:pt>
                <c:pt idx="6">
                  <c:v>60.9653638390807</c:v>
                </c:pt>
                <c:pt idx="7">
                  <c:v>62.4285068235421</c:v>
                </c:pt>
                <c:pt idx="8">
                  <c:v>62.6095184729848</c:v>
                </c:pt>
                <c:pt idx="9">
                  <c:v>61.9066788502394</c:v>
                </c:pt>
                <c:pt idx="10">
                  <c:v>62.1513143333278</c:v>
                </c:pt>
                <c:pt idx="11">
                  <c:v>62.5337491660005</c:v>
                </c:pt>
                <c:pt idx="12">
                  <c:v>63.013659781307</c:v>
                </c:pt>
                <c:pt idx="13">
                  <c:v>63.5723110068171</c:v>
                </c:pt>
                <c:pt idx="14">
                  <c:v>64.1962529014781</c:v>
                </c:pt>
                <c:pt idx="15">
                  <c:v>64.8746229754748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北京8省!$A$28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北京8省!$B$28:$Q$28</c:f>
              <c:numCache>
                <c:formatCode>General</c:formatCode>
                <c:ptCount val="16"/>
                <c:pt idx="0">
                  <c:v>56</c:v>
                </c:pt>
                <c:pt idx="1">
                  <c:v>60.6514271869625</c:v>
                </c:pt>
                <c:pt idx="2">
                  <c:v>62.1728469519582</c:v>
                </c:pt>
                <c:pt idx="3">
                  <c:v>62.5148413232247</c:v>
                </c:pt>
                <c:pt idx="4">
                  <c:v>62.0249381171138</c:v>
                </c:pt>
                <c:pt idx="5">
                  <c:v>61.0151142417379</c:v>
                </c:pt>
                <c:pt idx="6">
                  <c:v>60.9653638390807</c:v>
                </c:pt>
                <c:pt idx="7">
                  <c:v>62.4285068235421</c:v>
                </c:pt>
                <c:pt idx="8">
                  <c:v>62.5586409825276</c:v>
                </c:pt>
                <c:pt idx="9">
                  <c:v>61.7693172363498</c:v>
                </c:pt>
                <c:pt idx="10">
                  <c:v>61.9404262970477</c:v>
                </c:pt>
                <c:pt idx="11">
                  <c:v>62.2453889692777</c:v>
                </c:pt>
                <c:pt idx="12">
                  <c:v>62.6453983518942</c:v>
                </c:pt>
                <c:pt idx="13">
                  <c:v>63.1232353919572</c:v>
                </c:pt>
                <c:pt idx="14">
                  <c:v>63.6666416624034</c:v>
                </c:pt>
                <c:pt idx="15">
                  <c:v>64.2656329960372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北京8省!$A$29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北京8省!$B$29:$Q$29</c:f>
              <c:numCache>
                <c:formatCode>General</c:formatCode>
                <c:ptCount val="16"/>
                <c:pt idx="0">
                  <c:v>56</c:v>
                </c:pt>
                <c:pt idx="1">
                  <c:v>60.6514271869625</c:v>
                </c:pt>
                <c:pt idx="2">
                  <c:v>62.1728469519582</c:v>
                </c:pt>
                <c:pt idx="3">
                  <c:v>62.5148413232247</c:v>
                </c:pt>
                <c:pt idx="4">
                  <c:v>62.0249381171138</c:v>
                </c:pt>
                <c:pt idx="5">
                  <c:v>61.0151142417379</c:v>
                </c:pt>
                <c:pt idx="6">
                  <c:v>60.9653638390807</c:v>
                </c:pt>
                <c:pt idx="7">
                  <c:v>62.4285068235421</c:v>
                </c:pt>
                <c:pt idx="8">
                  <c:v>62.4964732673979</c:v>
                </c:pt>
                <c:pt idx="9">
                  <c:v>61.5994043877057</c:v>
                </c:pt>
                <c:pt idx="10">
                  <c:v>61.6756859201631</c:v>
                </c:pt>
                <c:pt idx="11">
                  <c:v>61.8794623249855</c:v>
                </c:pt>
                <c:pt idx="12">
                  <c:v>62.1740652827886</c:v>
                </c:pt>
                <c:pt idx="13">
                  <c:v>62.5443809065643</c:v>
                </c:pt>
                <c:pt idx="14">
                  <c:v>62.9798421047349</c:v>
                </c:pt>
                <c:pt idx="15">
                  <c:v>63.4717528907045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北京8省!$A$22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北京8省!$B$22:$Q$22</c:f>
              <c:numCache>
                <c:formatCode>General</c:formatCode>
                <c:ptCount val="16"/>
                <c:pt idx="0">
                  <c:v>39</c:v>
                </c:pt>
                <c:pt idx="1">
                  <c:v>44</c:v>
                </c:pt>
                <c:pt idx="2">
                  <c:v>40</c:v>
                </c:pt>
                <c:pt idx="3">
                  <c:v>43</c:v>
                </c:pt>
                <c:pt idx="4">
                  <c:v>41</c:v>
                </c:pt>
                <c:pt idx="5">
                  <c:v>40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北京8省!$A$23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北京8省!$B$23:$Q$23</c:f>
              <c:numCache>
                <c:formatCode>General</c:formatCode>
                <c:ptCount val="16"/>
                <c:pt idx="0">
                  <c:v>39</c:v>
                </c:pt>
                <c:pt idx="1">
                  <c:v>42.5598342968489</c:v>
                </c:pt>
                <c:pt idx="2">
                  <c:v>42.2671271404523</c:v>
                </c:pt>
                <c:pt idx="3">
                  <c:v>41.4464048156419</c:v>
                </c:pt>
                <c:pt idx="4">
                  <c:v>40.8178443821072</c:v>
                </c:pt>
                <c:pt idx="5">
                  <c:v>42.9508947325942</c:v>
                </c:pt>
                <c:pt idx="6">
                  <c:v>43.0915209860376</c:v>
                </c:pt>
                <c:pt idx="7">
                  <c:v>40.4873116812373</c:v>
                </c:pt>
                <c:pt idx="8">
                  <c:v>41.4878105883316</c:v>
                </c:pt>
                <c:pt idx="9">
                  <c:v>43.3548645152832</c:v>
                </c:pt>
                <c:pt idx="10">
                  <c:v>44.1376813645323</c:v>
                </c:pt>
                <c:pt idx="11">
                  <c:v>44.8865460937973</c:v>
                </c:pt>
                <c:pt idx="12">
                  <c:v>45.6382981361152</c:v>
                </c:pt>
                <c:pt idx="13">
                  <c:v>46.3953285080637</c:v>
                </c:pt>
                <c:pt idx="14">
                  <c:v>47.1541415148122</c:v>
                </c:pt>
                <c:pt idx="15">
                  <c:v>47.9102319105008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北京8省!$A$24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北京8省!$B$24:$Q$24</c:f>
              <c:numCache>
                <c:formatCode>General</c:formatCode>
                <c:ptCount val="16"/>
                <c:pt idx="0">
                  <c:v>39</c:v>
                </c:pt>
                <c:pt idx="1">
                  <c:v>42.5598342968489</c:v>
                </c:pt>
                <c:pt idx="2">
                  <c:v>42.2671271404523</c:v>
                </c:pt>
                <c:pt idx="3">
                  <c:v>41.4464048156419</c:v>
                </c:pt>
                <c:pt idx="4">
                  <c:v>40.8178443821072</c:v>
                </c:pt>
                <c:pt idx="5">
                  <c:v>42.9508947325942</c:v>
                </c:pt>
                <c:pt idx="6">
                  <c:v>43.0915209860376</c:v>
                </c:pt>
                <c:pt idx="7">
                  <c:v>40.4873116812373</c:v>
                </c:pt>
                <c:pt idx="8">
                  <c:v>41.5530715560319</c:v>
                </c:pt>
                <c:pt idx="9">
                  <c:v>43.5244087615933</c:v>
                </c:pt>
                <c:pt idx="10">
                  <c:v>44.385385410171</c:v>
                </c:pt>
                <c:pt idx="11">
                  <c:v>45.2125555980945</c:v>
                </c:pt>
                <c:pt idx="12">
                  <c:v>46.0420352848988</c:v>
                </c:pt>
                <c:pt idx="13">
                  <c:v>46.874990933035</c:v>
                </c:pt>
                <c:pt idx="14">
                  <c:v>47.7068743264464</c:v>
                </c:pt>
                <c:pt idx="15">
                  <c:v>48.5323612230417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北京8省!$A$25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北京8省!$B$25:$Q$25</c:f>
              <c:numCache>
                <c:formatCode>General</c:formatCode>
                <c:ptCount val="16"/>
                <c:pt idx="0">
                  <c:v>39</c:v>
                </c:pt>
                <c:pt idx="1">
                  <c:v>42.5598342968489</c:v>
                </c:pt>
                <c:pt idx="2">
                  <c:v>42.2671271404523</c:v>
                </c:pt>
                <c:pt idx="3">
                  <c:v>41.4464048156419</c:v>
                </c:pt>
                <c:pt idx="4">
                  <c:v>40.8178443821072</c:v>
                </c:pt>
                <c:pt idx="5">
                  <c:v>42.9508947325942</c:v>
                </c:pt>
                <c:pt idx="6">
                  <c:v>43.0915209860376</c:v>
                </c:pt>
                <c:pt idx="7">
                  <c:v>40.4873116812373</c:v>
                </c:pt>
                <c:pt idx="8">
                  <c:v>41.6799294597247</c:v>
                </c:pt>
                <c:pt idx="9">
                  <c:v>43.8561059828473</c:v>
                </c:pt>
                <c:pt idx="10">
                  <c:v>44.8722534230159</c:v>
                </c:pt>
                <c:pt idx="11">
                  <c:v>45.8522585608158</c:v>
                </c:pt>
                <c:pt idx="12">
                  <c:v>46.8299348069126</c:v>
                </c:pt>
                <c:pt idx="13">
                  <c:v>47.8036130101098</c:v>
                </c:pt>
                <c:pt idx="14">
                  <c:v>48.7665217736474</c:v>
                </c:pt>
                <c:pt idx="15">
                  <c:v>49.7117664189769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北京8省!$A$18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北京8省!$B$18:$Q$18</c:f>
              <c:numCache>
                <c:formatCode>General</c:formatCode>
                <c:ptCount val="16"/>
                <c:pt idx="0">
                  <c:v>48</c:v>
                </c:pt>
                <c:pt idx="1">
                  <c:v>57</c:v>
                </c:pt>
                <c:pt idx="2">
                  <c:v>49</c:v>
                </c:pt>
                <c:pt idx="3">
                  <c:v>53</c:v>
                </c:pt>
                <c:pt idx="4">
                  <c:v>50</c:v>
                </c:pt>
                <c:pt idx="5">
                  <c:v>48</c:v>
                </c:pt>
                <c:pt idx="6">
                  <c:v>57</c:v>
                </c:pt>
                <c:pt idx="7">
                  <c:v>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北京8省!$A$19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北京8省!$B$19:$Q$19</c:f>
              <c:numCache>
                <c:formatCode>General</c:formatCode>
                <c:ptCount val="16"/>
                <c:pt idx="0">
                  <c:v>48</c:v>
                </c:pt>
                <c:pt idx="1">
                  <c:v>52.2182558043619</c:v>
                </c:pt>
                <c:pt idx="2">
                  <c:v>52.4075683795315</c:v>
                </c:pt>
                <c:pt idx="3">
                  <c:v>53.8337348118871</c:v>
                </c:pt>
                <c:pt idx="4">
                  <c:v>53.0738481981336</c:v>
                </c:pt>
                <c:pt idx="5">
                  <c:v>50.212690346921</c:v>
                </c:pt>
                <c:pt idx="6">
                  <c:v>52.2209964233178</c:v>
                </c:pt>
                <c:pt idx="7">
                  <c:v>45.5080661437752</c:v>
                </c:pt>
                <c:pt idx="8">
                  <c:v>44.4530872949378</c:v>
                </c:pt>
                <c:pt idx="9">
                  <c:v>53.3701749436881</c:v>
                </c:pt>
                <c:pt idx="10">
                  <c:v>53.0906912266718</c:v>
                </c:pt>
                <c:pt idx="11">
                  <c:v>52.7277008985604</c:v>
                </c:pt>
                <c:pt idx="12">
                  <c:v>52.2977980049608</c:v>
                </c:pt>
                <c:pt idx="13">
                  <c:v>51.8136745200197</c:v>
                </c:pt>
                <c:pt idx="14">
                  <c:v>51.2857309998057</c:v>
                </c:pt>
                <c:pt idx="15">
                  <c:v>50.7225163017533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北京8省!$A$20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北京8省!$B$20:$Q$20</c:f>
              <c:numCache>
                <c:formatCode>General</c:formatCode>
                <c:ptCount val="16"/>
                <c:pt idx="0">
                  <c:v>48</c:v>
                </c:pt>
                <c:pt idx="1">
                  <c:v>52.2182558043619</c:v>
                </c:pt>
                <c:pt idx="2">
                  <c:v>52.4075683795315</c:v>
                </c:pt>
                <c:pt idx="3">
                  <c:v>53.8337348118871</c:v>
                </c:pt>
                <c:pt idx="4">
                  <c:v>53.0738481981336</c:v>
                </c:pt>
                <c:pt idx="5">
                  <c:v>50.212690346921</c:v>
                </c:pt>
                <c:pt idx="6">
                  <c:v>52.2209964233178</c:v>
                </c:pt>
                <c:pt idx="7">
                  <c:v>45.5080661437752</c:v>
                </c:pt>
                <c:pt idx="8">
                  <c:v>44.3480164622689</c:v>
                </c:pt>
                <c:pt idx="9">
                  <c:v>53.2950247377516</c:v>
                </c:pt>
                <c:pt idx="10">
                  <c:v>53.3225743071309</c:v>
                </c:pt>
                <c:pt idx="11">
                  <c:v>53.3334113866622</c:v>
                </c:pt>
                <c:pt idx="12">
                  <c:v>53.3304073334876</c:v>
                </c:pt>
                <c:pt idx="13">
                  <c:v>53.3144236963632</c:v>
                </c:pt>
                <c:pt idx="14">
                  <c:v>53.2859730519372</c:v>
                </c:pt>
                <c:pt idx="15">
                  <c:v>53.2454702247603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北京8省!$A$21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北京8省!$B$1:$Q$1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北京8省!$B$21:$Q$21</c:f>
              <c:numCache>
                <c:formatCode>General</c:formatCode>
                <c:ptCount val="16"/>
                <c:pt idx="0">
                  <c:v>48</c:v>
                </c:pt>
                <c:pt idx="1">
                  <c:v>52.2182558043619</c:v>
                </c:pt>
                <c:pt idx="2">
                  <c:v>52.4075683795315</c:v>
                </c:pt>
                <c:pt idx="3">
                  <c:v>53.8337348118871</c:v>
                </c:pt>
                <c:pt idx="4">
                  <c:v>53.0738481981336</c:v>
                </c:pt>
                <c:pt idx="5">
                  <c:v>50.212690346921</c:v>
                </c:pt>
                <c:pt idx="6">
                  <c:v>52.2209964233178</c:v>
                </c:pt>
                <c:pt idx="7">
                  <c:v>45.5080661437752</c:v>
                </c:pt>
                <c:pt idx="8">
                  <c:v>44.7939238470496</c:v>
                </c:pt>
                <c:pt idx="9">
                  <c:v>54.3508076796031</c:v>
                </c:pt>
                <c:pt idx="10">
                  <c:v>54.70915246683</c:v>
                </c:pt>
                <c:pt idx="11">
                  <c:v>55.0540722003774</c:v>
                </c:pt>
                <c:pt idx="12">
                  <c:v>55.3841997999629</c:v>
                </c:pt>
                <c:pt idx="13">
                  <c:v>55.6972487654849</c:v>
                </c:pt>
                <c:pt idx="14">
                  <c:v>55.9913938653124</c:v>
                </c:pt>
                <c:pt idx="15">
                  <c:v>56.2653077343155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内蒙古10省!$A$2</c:f>
              <c:strCache>
                <c:ptCount val="1"/>
                <c:pt idx="0">
                  <c:v>天津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内蒙古10省!$B$2:$Q$2</c:f>
              <c:numCache>
                <c:formatCode>General</c:formatCode>
                <c:ptCount val="16"/>
                <c:pt idx="0">
                  <c:v>45.8</c:v>
                </c:pt>
                <c:pt idx="1">
                  <c:v>51</c:v>
                </c:pt>
                <c:pt idx="2">
                  <c:v>49.8</c:v>
                </c:pt>
                <c:pt idx="3">
                  <c:v>55.5</c:v>
                </c:pt>
                <c:pt idx="4">
                  <c:v>48.7</c:v>
                </c:pt>
                <c:pt idx="5">
                  <c:v>51.6</c:v>
                </c:pt>
                <c:pt idx="6">
                  <c:v>57.7</c:v>
                </c:pt>
                <c:pt idx="7">
                  <c:v>53.7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内蒙古10省!$B$3:$Q$3</c:f>
              <c:numCache>
                <c:formatCode>General</c:formatCode>
                <c:ptCount val="16"/>
                <c:pt idx="0">
                  <c:v>45.8</c:v>
                </c:pt>
                <c:pt idx="1">
                  <c:v>48.5969741391141</c:v>
                </c:pt>
                <c:pt idx="2">
                  <c:v>53.3309287331604</c:v>
                </c:pt>
                <c:pt idx="3">
                  <c:v>52.6564659560206</c:v>
                </c:pt>
                <c:pt idx="4">
                  <c:v>50.855121633979</c:v>
                </c:pt>
                <c:pt idx="5">
                  <c:v>53.4129474583675</c:v>
                </c:pt>
                <c:pt idx="6">
                  <c:v>55.6047094414841</c:v>
                </c:pt>
                <c:pt idx="7">
                  <c:v>56.3264817696276</c:v>
                </c:pt>
                <c:pt idx="8">
                  <c:v>55.8686715714358</c:v>
                </c:pt>
                <c:pt idx="9">
                  <c:v>51.9614194486856</c:v>
                </c:pt>
                <c:pt idx="10">
                  <c:v>50.1963305630556</c:v>
                </c:pt>
                <c:pt idx="11">
                  <c:v>48.4808685584625</c:v>
                </c:pt>
                <c:pt idx="12">
                  <c:v>46.6557611552337</c:v>
                </c:pt>
                <c:pt idx="13">
                  <c:v>44.6743666380245</c:v>
                </c:pt>
                <c:pt idx="14">
                  <c:v>42.5140333261369</c:v>
                </c:pt>
                <c:pt idx="15">
                  <c:v>40.1585951816983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内蒙古10省!$B$4:$Q$4</c:f>
              <c:numCache>
                <c:formatCode>General</c:formatCode>
                <c:ptCount val="16"/>
                <c:pt idx="0">
                  <c:v>45.8</c:v>
                </c:pt>
                <c:pt idx="1">
                  <c:v>48.5969741391141</c:v>
                </c:pt>
                <c:pt idx="2">
                  <c:v>53.3309287331604</c:v>
                </c:pt>
                <c:pt idx="3">
                  <c:v>52.6564659560206</c:v>
                </c:pt>
                <c:pt idx="4">
                  <c:v>50.855121633979</c:v>
                </c:pt>
                <c:pt idx="5">
                  <c:v>53.4129474583675</c:v>
                </c:pt>
                <c:pt idx="6">
                  <c:v>55.6047094414841</c:v>
                </c:pt>
                <c:pt idx="7">
                  <c:v>56.3264817696276</c:v>
                </c:pt>
                <c:pt idx="8">
                  <c:v>55.7708920467322</c:v>
                </c:pt>
                <c:pt idx="9">
                  <c:v>51.5996437925758</c:v>
                </c:pt>
                <c:pt idx="10">
                  <c:v>49.4738698178892</c:v>
                </c:pt>
                <c:pt idx="11">
                  <c:v>47.350465933133</c:v>
                </c:pt>
                <c:pt idx="12">
                  <c:v>45.08512512846</c:v>
                </c:pt>
                <c:pt idx="13">
                  <c:v>42.6414855517598</c:v>
                </c:pt>
                <c:pt idx="14">
                  <c:v>40.005597340285</c:v>
                </c:pt>
                <c:pt idx="15">
                  <c:v>37.1694929783695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内蒙古10省!$B$5:$Q$5</c:f>
              <c:numCache>
                <c:formatCode>General</c:formatCode>
                <c:ptCount val="16"/>
                <c:pt idx="0">
                  <c:v>45.8</c:v>
                </c:pt>
                <c:pt idx="1">
                  <c:v>48.5969741391141</c:v>
                </c:pt>
                <c:pt idx="2">
                  <c:v>53.3309287331604</c:v>
                </c:pt>
                <c:pt idx="3">
                  <c:v>52.6564659560206</c:v>
                </c:pt>
                <c:pt idx="4">
                  <c:v>50.855121633979</c:v>
                </c:pt>
                <c:pt idx="5">
                  <c:v>53.4129474583675</c:v>
                </c:pt>
                <c:pt idx="6">
                  <c:v>55.6047094414841</c:v>
                </c:pt>
                <c:pt idx="7">
                  <c:v>56.3264817696276</c:v>
                </c:pt>
                <c:pt idx="8">
                  <c:v>55.9127924418076</c:v>
                </c:pt>
                <c:pt idx="9">
                  <c:v>52.1855186694071</c:v>
                </c:pt>
                <c:pt idx="10">
                  <c:v>50.8056484548742</c:v>
                </c:pt>
                <c:pt idx="11">
                  <c:v>49.7089532387738</c:v>
                </c:pt>
                <c:pt idx="12">
                  <c:v>48.7460054787884</c:v>
                </c:pt>
                <c:pt idx="13">
                  <c:v>47.8757672976141</c:v>
                </c:pt>
                <c:pt idx="14">
                  <c:v>47.0802009688855</c:v>
                </c:pt>
                <c:pt idx="15">
                  <c:v>46.3483483525253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内蒙古10省!$A$6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内蒙古10省!$B$6:$Q$6</c:f>
              <c:numCache>
                <c:formatCode>General</c:formatCode>
                <c:ptCount val="16"/>
                <c:pt idx="0">
                  <c:v>71.4</c:v>
                </c:pt>
                <c:pt idx="1">
                  <c:v>77.4</c:v>
                </c:pt>
                <c:pt idx="2">
                  <c:v>60.5</c:v>
                </c:pt>
                <c:pt idx="3">
                  <c:v>78.4</c:v>
                </c:pt>
                <c:pt idx="4">
                  <c:v>57.9</c:v>
                </c:pt>
                <c:pt idx="5">
                  <c:v>59.3</c:v>
                </c:pt>
                <c:pt idx="6">
                  <c:v>77.9</c:v>
                </c:pt>
                <c:pt idx="7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内蒙古10省!$B$7:$Q$7</c:f>
              <c:numCache>
                <c:formatCode>General</c:formatCode>
                <c:ptCount val="16"/>
                <c:pt idx="0">
                  <c:v>71.4</c:v>
                </c:pt>
                <c:pt idx="1">
                  <c:v>73.558524482012</c:v>
                </c:pt>
                <c:pt idx="2">
                  <c:v>69.7885210272707</c:v>
                </c:pt>
                <c:pt idx="3">
                  <c:v>63.8648328364955</c:v>
                </c:pt>
                <c:pt idx="4">
                  <c:v>63.9235513146657</c:v>
                </c:pt>
                <c:pt idx="5">
                  <c:v>65.8781110940068</c:v>
                </c:pt>
                <c:pt idx="6">
                  <c:v>71.5675816694832</c:v>
                </c:pt>
                <c:pt idx="7">
                  <c:v>66.3077657386074</c:v>
                </c:pt>
                <c:pt idx="8">
                  <c:v>60.962638298671</c:v>
                </c:pt>
                <c:pt idx="9">
                  <c:v>64.9162747872826</c:v>
                </c:pt>
                <c:pt idx="10">
                  <c:v>63.1110262208439</c:v>
                </c:pt>
                <c:pt idx="11">
                  <c:v>61.0672184030626</c:v>
                </c:pt>
                <c:pt idx="12">
                  <c:v>58.9628597270588</c:v>
                </c:pt>
                <c:pt idx="13">
                  <c:v>56.8511453376644</c:v>
                </c:pt>
                <c:pt idx="14">
                  <c:v>54.7577953369396</c:v>
                </c:pt>
                <c:pt idx="15">
                  <c:v>52.6981635285838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内蒙古10省!$B$8:$Q$8</c:f>
              <c:numCache>
                <c:formatCode>General</c:formatCode>
                <c:ptCount val="16"/>
                <c:pt idx="0">
                  <c:v>71.4</c:v>
                </c:pt>
                <c:pt idx="1">
                  <c:v>73.558524482012</c:v>
                </c:pt>
                <c:pt idx="2">
                  <c:v>69.7885210272707</c:v>
                </c:pt>
                <c:pt idx="3">
                  <c:v>63.8648328364955</c:v>
                </c:pt>
                <c:pt idx="4">
                  <c:v>63.9235513146657</c:v>
                </c:pt>
                <c:pt idx="5">
                  <c:v>65.8781110940068</c:v>
                </c:pt>
                <c:pt idx="6">
                  <c:v>71.5675816694832</c:v>
                </c:pt>
                <c:pt idx="7">
                  <c:v>66.3077657386074</c:v>
                </c:pt>
                <c:pt idx="8">
                  <c:v>67.0275707975653</c:v>
                </c:pt>
                <c:pt idx="9">
                  <c:v>77.5853666223467</c:v>
                </c:pt>
                <c:pt idx="10">
                  <c:v>76.2838560815764</c:v>
                </c:pt>
                <c:pt idx="11">
                  <c:v>73.8190381298401</c:v>
                </c:pt>
                <c:pt idx="12">
                  <c:v>70.7080265534538</c:v>
                </c:pt>
                <c:pt idx="13">
                  <c:v>67.2032242097706</c:v>
                </c:pt>
                <c:pt idx="14">
                  <c:v>63.4818405239902</c:v>
                </c:pt>
                <c:pt idx="15">
                  <c:v>59.6778414636845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内蒙古10省!$B$9:$Q$9</c:f>
              <c:numCache>
                <c:formatCode>General</c:formatCode>
                <c:ptCount val="16"/>
                <c:pt idx="0">
                  <c:v>71.4</c:v>
                </c:pt>
                <c:pt idx="1">
                  <c:v>73.558524482012</c:v>
                </c:pt>
                <c:pt idx="2">
                  <c:v>69.7885210272707</c:v>
                </c:pt>
                <c:pt idx="3">
                  <c:v>63.8648328364955</c:v>
                </c:pt>
                <c:pt idx="4">
                  <c:v>63.9235513146657</c:v>
                </c:pt>
                <c:pt idx="5">
                  <c:v>65.8781110940068</c:v>
                </c:pt>
                <c:pt idx="6">
                  <c:v>71.5675816694832</c:v>
                </c:pt>
                <c:pt idx="7">
                  <c:v>66.3077657386074</c:v>
                </c:pt>
                <c:pt idx="8">
                  <c:v>67.0421371667629</c:v>
                </c:pt>
                <c:pt idx="9">
                  <c:v>77.7151689568611</c:v>
                </c:pt>
                <c:pt idx="10">
                  <c:v>76.6338616823364</c:v>
                </c:pt>
                <c:pt idx="11">
                  <c:v>74.4134269287671</c:v>
                </c:pt>
                <c:pt idx="12">
                  <c:v>71.5475566302716</c:v>
                </c:pt>
                <c:pt idx="13">
                  <c:v>68.271802321481</c:v>
                </c:pt>
                <c:pt idx="14">
                  <c:v>64.7519598003635</c:v>
                </c:pt>
                <c:pt idx="15">
                  <c:v>61.1152330427461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重庆4省!$A$89</c:f>
              <c:strCache>
                <c:ptCount val="1"/>
                <c:pt idx="0">
                  <c:v>重庆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重庆4省!$B$89:$Q$89</c:f>
              <c:numCache>
                <c:formatCode>General</c:formatCode>
                <c:ptCount val="16"/>
                <c:pt idx="0">
                  <c:v>25.8</c:v>
                </c:pt>
                <c:pt idx="1">
                  <c:v>25.5</c:v>
                </c:pt>
                <c:pt idx="2">
                  <c:v>25.4</c:v>
                </c:pt>
                <c:pt idx="3">
                  <c:v>25.4</c:v>
                </c:pt>
                <c:pt idx="4">
                  <c:v>25.2</c:v>
                </c:pt>
                <c:pt idx="5">
                  <c:v>29</c:v>
                </c:pt>
                <c:pt idx="6">
                  <c:v>28.7</c:v>
                </c:pt>
                <c:pt idx="7">
                  <c:v>27.5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重庆4省!$A$90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重庆4省!$B$90:$Q$90</c:f>
              <c:numCache>
                <c:formatCode>General</c:formatCode>
                <c:ptCount val="16"/>
                <c:pt idx="0">
                  <c:v>25.8</c:v>
                </c:pt>
                <c:pt idx="1">
                  <c:v>25.0609096657514</c:v>
                </c:pt>
                <c:pt idx="2">
                  <c:v>25.2974931251823</c:v>
                </c:pt>
                <c:pt idx="3">
                  <c:v>25.8837676573874</c:v>
                </c:pt>
                <c:pt idx="4">
                  <c:v>26.6810719154925</c:v>
                </c:pt>
                <c:pt idx="5">
                  <c:v>27.6407962201975</c:v>
                </c:pt>
                <c:pt idx="6">
                  <c:v>28.7433556021824</c:v>
                </c:pt>
                <c:pt idx="7">
                  <c:v>29.9815306739021</c:v>
                </c:pt>
                <c:pt idx="8">
                  <c:v>31.3544429924796</c:v>
                </c:pt>
                <c:pt idx="9">
                  <c:v>32.8649723018196</c:v>
                </c:pt>
                <c:pt idx="10">
                  <c:v>34.5185201502193</c:v>
                </c:pt>
                <c:pt idx="11">
                  <c:v>36.3223754976733</c:v>
                </c:pt>
                <c:pt idx="12">
                  <c:v>38.2853783251489</c:v>
                </c:pt>
                <c:pt idx="13">
                  <c:v>40.41774350389</c:v>
                </c:pt>
                <c:pt idx="14">
                  <c:v>42.7309772913748</c:v>
                </c:pt>
                <c:pt idx="15">
                  <c:v>45.2378510802837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重庆4省!$A$91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重庆4省!$B$91:$Q$91</c:f>
              <c:numCache>
                <c:formatCode>General</c:formatCode>
                <c:ptCount val="16"/>
                <c:pt idx="0">
                  <c:v>25.8</c:v>
                </c:pt>
                <c:pt idx="1">
                  <c:v>25.1919416105136</c:v>
                </c:pt>
                <c:pt idx="2">
                  <c:v>25.3999999999975</c:v>
                </c:pt>
                <c:pt idx="3">
                  <c:v>25.9346796392664</c:v>
                </c:pt>
                <c:pt idx="4">
                  <c:v>26.6914958904312</c:v>
                </c:pt>
                <c:pt idx="5">
                  <c:v>27.6394199691591</c:v>
                </c:pt>
                <c:pt idx="6">
                  <c:v>28.7722972924553</c:v>
                </c:pt>
                <c:pt idx="7">
                  <c:v>30.0955888628655</c:v>
                </c:pt>
                <c:pt idx="8">
                  <c:v>31.62167846688</c:v>
                </c:pt>
                <c:pt idx="9">
                  <c:v>33.3679906864637</c:v>
                </c:pt>
                <c:pt idx="10">
                  <c:v>35.3562344017417</c:v>
                </c:pt>
                <c:pt idx="11">
                  <c:v>37.6121724704286</c:v>
                </c:pt>
                <c:pt idx="12">
                  <c:v>40.1656744305474</c:v>
                </c:pt>
                <c:pt idx="13">
                  <c:v>43.0509444790628</c:v>
                </c:pt>
                <c:pt idx="14">
                  <c:v>46.3068746898952</c:v>
                </c:pt>
                <c:pt idx="15">
                  <c:v>49.9775004911789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重庆4省!$A$92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重庆4省!$B$1:$Q$1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重庆4省!$B$92:$Q$92</c:f>
              <c:numCache>
                <c:formatCode>General</c:formatCode>
                <c:ptCount val="16"/>
                <c:pt idx="0">
                  <c:v>25.8</c:v>
                </c:pt>
                <c:pt idx="1">
                  <c:v>25.3842593419308</c:v>
                </c:pt>
                <c:pt idx="2">
                  <c:v>25.5920647117426</c:v>
                </c:pt>
                <c:pt idx="3">
                  <c:v>26.0870509930422</c:v>
                </c:pt>
                <c:pt idx="4">
                  <c:v>26.8066404380435</c:v>
                </c:pt>
                <c:pt idx="5">
                  <c:v>27.7439376856761</c:v>
                </c:pt>
                <c:pt idx="6">
                  <c:v>28.9135883145012</c:v>
                </c:pt>
                <c:pt idx="7">
                  <c:v>30.3429058232278</c:v>
                </c:pt>
                <c:pt idx="8">
                  <c:v>32.0692945386749</c:v>
                </c:pt>
                <c:pt idx="9">
                  <c:v>34.1398697919888</c:v>
                </c:pt>
                <c:pt idx="10">
                  <c:v>36.612089876373</c:v>
                </c:pt>
                <c:pt idx="11">
                  <c:v>39.5550012074712</c:v>
                </c:pt>
                <c:pt idx="12">
                  <c:v>43.0509623760117</c:v>
                </c:pt>
                <c:pt idx="13">
                  <c:v>47.1978190860837</c:v>
                </c:pt>
                <c:pt idx="14">
                  <c:v>52.1115534700753</c:v>
                </c:pt>
                <c:pt idx="15">
                  <c:v>57.9294622173672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内蒙古10省!$A$10</c:f>
              <c:strCache>
                <c:ptCount val="1"/>
                <c:pt idx="0">
                  <c:v>内蒙古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内蒙古10省!$B$10:$Q$10</c:f>
              <c:numCache>
                <c:formatCode>General</c:formatCode>
                <c:ptCount val="16"/>
                <c:pt idx="0">
                  <c:v>73</c:v>
                </c:pt>
                <c:pt idx="1">
                  <c:v>90.9</c:v>
                </c:pt>
                <c:pt idx="2">
                  <c:v>74</c:v>
                </c:pt>
                <c:pt idx="3">
                  <c:v>73</c:v>
                </c:pt>
                <c:pt idx="4">
                  <c:v>72</c:v>
                </c:pt>
                <c:pt idx="5">
                  <c:v>73.9</c:v>
                </c:pt>
                <c:pt idx="6">
                  <c:v>76</c:v>
                </c:pt>
                <c:pt idx="7">
                  <c:v>82.7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内蒙古10省!$B$11:$Q$11</c:f>
              <c:numCache>
                <c:formatCode>General</c:formatCode>
                <c:ptCount val="16"/>
                <c:pt idx="0">
                  <c:v>73</c:v>
                </c:pt>
                <c:pt idx="1">
                  <c:v>79.6652070947948</c:v>
                </c:pt>
                <c:pt idx="2">
                  <c:v>80.3022396797157</c:v>
                </c:pt>
                <c:pt idx="3">
                  <c:v>77.7183475878723</c:v>
                </c:pt>
                <c:pt idx="4">
                  <c:v>74.3121211257791</c:v>
                </c:pt>
                <c:pt idx="5">
                  <c:v>70.8124736041673</c:v>
                </c:pt>
                <c:pt idx="6">
                  <c:v>67.4430498150029</c:v>
                </c:pt>
                <c:pt idx="7">
                  <c:v>64.9351375193195</c:v>
                </c:pt>
                <c:pt idx="8">
                  <c:v>62.5387362212235</c:v>
                </c:pt>
                <c:pt idx="9">
                  <c:v>59.6817097212713</c:v>
                </c:pt>
                <c:pt idx="10">
                  <c:v>57.3741176232208</c:v>
                </c:pt>
                <c:pt idx="11">
                  <c:v>55.4324967337761</c:v>
                </c:pt>
                <c:pt idx="12">
                  <c:v>53.7625411771035</c:v>
                </c:pt>
                <c:pt idx="13">
                  <c:v>52.3036919857736</c:v>
                </c:pt>
                <c:pt idx="14">
                  <c:v>51.0137917719458</c:v>
                </c:pt>
                <c:pt idx="15">
                  <c:v>49.8620534505557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内蒙古10省!$B$12:$Q$12</c:f>
              <c:numCache>
                <c:formatCode>General</c:formatCode>
                <c:ptCount val="16"/>
                <c:pt idx="0">
                  <c:v>73</c:v>
                </c:pt>
                <c:pt idx="1">
                  <c:v>79.6652070947948</c:v>
                </c:pt>
                <c:pt idx="2">
                  <c:v>80.3022396797157</c:v>
                </c:pt>
                <c:pt idx="3">
                  <c:v>77.7183475878723</c:v>
                </c:pt>
                <c:pt idx="4">
                  <c:v>74.3121211257791</c:v>
                </c:pt>
                <c:pt idx="5">
                  <c:v>70.8124736041673</c:v>
                </c:pt>
                <c:pt idx="6">
                  <c:v>67.4430498150029</c:v>
                </c:pt>
                <c:pt idx="7">
                  <c:v>64.9351375193195</c:v>
                </c:pt>
                <c:pt idx="8">
                  <c:v>62.4614847003444</c:v>
                </c:pt>
                <c:pt idx="9">
                  <c:v>59.4597486298893</c:v>
                </c:pt>
                <c:pt idx="10">
                  <c:v>57.0221721526487</c:v>
                </c:pt>
                <c:pt idx="11">
                  <c:v>54.9596140527314</c:v>
                </c:pt>
                <c:pt idx="12">
                  <c:v>53.1768755209137</c:v>
                </c:pt>
                <c:pt idx="13">
                  <c:v>51.6133424194087</c:v>
                </c:pt>
                <c:pt idx="14">
                  <c:v>50.2268326077719</c:v>
                </c:pt>
                <c:pt idx="15">
                  <c:v>48.986372743361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内蒙古10省!$B$13:$Q$13</c:f>
              <c:numCache>
                <c:formatCode>General</c:formatCode>
                <c:ptCount val="16"/>
                <c:pt idx="0">
                  <c:v>73</c:v>
                </c:pt>
                <c:pt idx="1">
                  <c:v>79.6652070947948</c:v>
                </c:pt>
                <c:pt idx="2">
                  <c:v>80.3022396797157</c:v>
                </c:pt>
                <c:pt idx="3">
                  <c:v>77.7183475878723</c:v>
                </c:pt>
                <c:pt idx="4">
                  <c:v>74.3121211257791</c:v>
                </c:pt>
                <c:pt idx="5">
                  <c:v>70.8124736041673</c:v>
                </c:pt>
                <c:pt idx="6">
                  <c:v>67.4430498150029</c:v>
                </c:pt>
                <c:pt idx="7">
                  <c:v>64.9351375193195</c:v>
                </c:pt>
                <c:pt idx="8">
                  <c:v>62.3723201960531</c:v>
                </c:pt>
                <c:pt idx="9">
                  <c:v>59.2030534764501</c:v>
                </c:pt>
                <c:pt idx="10">
                  <c:v>56.6140900535246</c:v>
                </c:pt>
                <c:pt idx="11">
                  <c:v>54.4100195992652</c:v>
                </c:pt>
                <c:pt idx="12">
                  <c:v>52.4948499102762</c:v>
                </c:pt>
                <c:pt idx="13">
                  <c:v>50.8081085587402</c:v>
                </c:pt>
                <c:pt idx="14">
                  <c:v>49.3077538711041</c:v>
                </c:pt>
                <c:pt idx="15">
                  <c:v>47.9627275088555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内蒙古10省!$A$14</c:f>
              <c:strCache>
                <c:ptCount val="1"/>
                <c:pt idx="0">
                  <c:v>辽宁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内蒙古10省!$B$14:$Q$14</c:f>
              <c:numCache>
                <c:formatCode>General</c:formatCode>
                <c:ptCount val="16"/>
                <c:pt idx="0">
                  <c:v>64</c:v>
                </c:pt>
                <c:pt idx="1">
                  <c:v>68</c:v>
                </c:pt>
                <c:pt idx="2">
                  <c:v>59</c:v>
                </c:pt>
                <c:pt idx="3">
                  <c:v>70</c:v>
                </c:pt>
                <c:pt idx="4">
                  <c:v>63.8</c:v>
                </c:pt>
                <c:pt idx="5">
                  <c:v>61</c:v>
                </c:pt>
                <c:pt idx="6">
                  <c:v>57</c:v>
                </c:pt>
                <c:pt idx="7">
                  <c:v>57.3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内蒙古10省!$B$15:$Q$15</c:f>
              <c:numCache>
                <c:formatCode>General</c:formatCode>
                <c:ptCount val="16"/>
                <c:pt idx="0">
                  <c:v>64</c:v>
                </c:pt>
                <c:pt idx="1">
                  <c:v>66.6186146969656</c:v>
                </c:pt>
                <c:pt idx="2">
                  <c:v>65.612031187126</c:v>
                </c:pt>
                <c:pt idx="3">
                  <c:v>65.409324577902</c:v>
                </c:pt>
                <c:pt idx="4">
                  <c:v>62.2218656368031</c:v>
                </c:pt>
                <c:pt idx="5">
                  <c:v>58.815672675819</c:v>
                </c:pt>
                <c:pt idx="6">
                  <c:v>59.2845597095737</c:v>
                </c:pt>
                <c:pt idx="7">
                  <c:v>62.8108860034113</c:v>
                </c:pt>
                <c:pt idx="8">
                  <c:v>62.9341489426196</c:v>
                </c:pt>
                <c:pt idx="9">
                  <c:v>60.42020648394</c:v>
                </c:pt>
                <c:pt idx="10">
                  <c:v>59.504575984293</c:v>
                </c:pt>
                <c:pt idx="11">
                  <c:v>58.876646172328</c:v>
                </c:pt>
                <c:pt idx="12">
                  <c:v>58.3727932193361</c:v>
                </c:pt>
                <c:pt idx="13">
                  <c:v>57.9388422181789</c:v>
                </c:pt>
                <c:pt idx="14">
                  <c:v>57.549902295451</c:v>
                </c:pt>
                <c:pt idx="15">
                  <c:v>57.1924384878755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内蒙古10省!$B$16:$Q$16</c:f>
              <c:numCache>
                <c:formatCode>General</c:formatCode>
                <c:ptCount val="16"/>
                <c:pt idx="0">
                  <c:v>64</c:v>
                </c:pt>
                <c:pt idx="1">
                  <c:v>66.6186146969656</c:v>
                </c:pt>
                <c:pt idx="2">
                  <c:v>65.612031187126</c:v>
                </c:pt>
                <c:pt idx="3">
                  <c:v>65.409324577902</c:v>
                </c:pt>
                <c:pt idx="4">
                  <c:v>62.2218656368031</c:v>
                </c:pt>
                <c:pt idx="5">
                  <c:v>58.815672675819</c:v>
                </c:pt>
                <c:pt idx="6">
                  <c:v>59.2845597095737</c:v>
                </c:pt>
                <c:pt idx="7">
                  <c:v>62.8108860034113</c:v>
                </c:pt>
                <c:pt idx="8">
                  <c:v>62.3659836717767</c:v>
                </c:pt>
                <c:pt idx="9">
                  <c:v>58.87567407005</c:v>
                </c:pt>
                <c:pt idx="10">
                  <c:v>57.1584796891799</c:v>
                </c:pt>
                <c:pt idx="11">
                  <c:v>55.7496219312756</c:v>
                </c:pt>
                <c:pt idx="12">
                  <c:v>54.4760315505372</c:v>
                </c:pt>
                <c:pt idx="13">
                  <c:v>53.2836145931835</c:v>
                </c:pt>
                <c:pt idx="14">
                  <c:v>52.1482438987096</c:v>
                </c:pt>
                <c:pt idx="15">
                  <c:v>51.0566551753265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内蒙古10省!$B$17:$Q$17</c:f>
              <c:numCache>
                <c:formatCode>General</c:formatCode>
                <c:ptCount val="16"/>
                <c:pt idx="0">
                  <c:v>64</c:v>
                </c:pt>
                <c:pt idx="1">
                  <c:v>66.6186146969656</c:v>
                </c:pt>
                <c:pt idx="2">
                  <c:v>65.612031187126</c:v>
                </c:pt>
                <c:pt idx="3">
                  <c:v>65.409324577902</c:v>
                </c:pt>
                <c:pt idx="4">
                  <c:v>62.2218656368031</c:v>
                </c:pt>
                <c:pt idx="5">
                  <c:v>58.815672675819</c:v>
                </c:pt>
                <c:pt idx="6">
                  <c:v>59.2845597095737</c:v>
                </c:pt>
                <c:pt idx="7">
                  <c:v>62.8108860034113</c:v>
                </c:pt>
                <c:pt idx="8">
                  <c:v>64.4520691885261</c:v>
                </c:pt>
                <c:pt idx="9">
                  <c:v>64.3612264658939</c:v>
                </c:pt>
                <c:pt idx="10">
                  <c:v>65.1749965189538</c:v>
                </c:pt>
                <c:pt idx="11">
                  <c:v>66.1685963456933</c:v>
                </c:pt>
                <c:pt idx="12">
                  <c:v>67.2445199010218</c:v>
                </c:pt>
                <c:pt idx="13">
                  <c:v>68.3628586795511</c:v>
                </c:pt>
                <c:pt idx="14">
                  <c:v>69.5000907293017</c:v>
                </c:pt>
                <c:pt idx="15">
                  <c:v>70.6401258880773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内蒙古10省!$A$18</c:f>
              <c:strCache>
                <c:ptCount val="1"/>
                <c:pt idx="0">
                  <c:v>上海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内蒙古10省!$B$18:$Q$18</c:f>
              <c:numCache>
                <c:formatCode>General</c:formatCode>
                <c:ptCount val="16"/>
                <c:pt idx="0">
                  <c:v>37</c:v>
                </c:pt>
                <c:pt idx="1">
                  <c:v>42.8</c:v>
                </c:pt>
                <c:pt idx="2">
                  <c:v>41.9</c:v>
                </c:pt>
                <c:pt idx="3">
                  <c:v>45.5</c:v>
                </c:pt>
                <c:pt idx="4">
                  <c:v>46</c:v>
                </c:pt>
                <c:pt idx="5">
                  <c:v>47.1</c:v>
                </c:pt>
                <c:pt idx="6">
                  <c:v>43.7</c:v>
                </c:pt>
                <c:pt idx="7">
                  <c:v>49.9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内蒙古10省!$A$19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内蒙古10省!$B$19:$Q$19</c:f>
              <c:numCache>
                <c:formatCode>General</c:formatCode>
                <c:ptCount val="16"/>
                <c:pt idx="0">
                  <c:v>37</c:v>
                </c:pt>
                <c:pt idx="1">
                  <c:v>41.7404274924552</c:v>
                </c:pt>
                <c:pt idx="2">
                  <c:v>43.7091383184375</c:v>
                </c:pt>
                <c:pt idx="3">
                  <c:v>45.4241693979689</c:v>
                </c:pt>
                <c:pt idx="4">
                  <c:v>45.9380599491608</c:v>
                </c:pt>
                <c:pt idx="5">
                  <c:v>45.4433663455946</c:v>
                </c:pt>
                <c:pt idx="6">
                  <c:v>44.7419728544912</c:v>
                </c:pt>
                <c:pt idx="7">
                  <c:v>46.4656173997859</c:v>
                </c:pt>
                <c:pt idx="8">
                  <c:v>46.3543789745144</c:v>
                </c:pt>
                <c:pt idx="9">
                  <c:v>44.6251785650092</c:v>
                </c:pt>
                <c:pt idx="10">
                  <c:v>44.3223863172695</c:v>
                </c:pt>
                <c:pt idx="11">
                  <c:v>44.00921853775</c:v>
                </c:pt>
                <c:pt idx="12">
                  <c:v>43.6955803844978</c:v>
                </c:pt>
                <c:pt idx="13">
                  <c:v>43.3886114857071</c:v>
                </c:pt>
                <c:pt idx="14">
                  <c:v>43.0934567297508</c:v>
                </c:pt>
                <c:pt idx="15">
                  <c:v>42.8137955302391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内蒙古10省!$A$20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内蒙古10省!$B$20:$Q$20</c:f>
              <c:numCache>
                <c:formatCode>General</c:formatCode>
                <c:ptCount val="16"/>
                <c:pt idx="0">
                  <c:v>37</c:v>
                </c:pt>
                <c:pt idx="1">
                  <c:v>41.7404274924552</c:v>
                </c:pt>
                <c:pt idx="2">
                  <c:v>43.7091383184375</c:v>
                </c:pt>
                <c:pt idx="3">
                  <c:v>45.4241693979689</c:v>
                </c:pt>
                <c:pt idx="4">
                  <c:v>45.9380599491608</c:v>
                </c:pt>
                <c:pt idx="5">
                  <c:v>45.4433663455946</c:v>
                </c:pt>
                <c:pt idx="6">
                  <c:v>44.7419728544912</c:v>
                </c:pt>
                <c:pt idx="7">
                  <c:v>46.4656173997859</c:v>
                </c:pt>
                <c:pt idx="8">
                  <c:v>46.1583273714292</c:v>
                </c:pt>
                <c:pt idx="9">
                  <c:v>44.1727203800061</c:v>
                </c:pt>
                <c:pt idx="10">
                  <c:v>43.7602043202315</c:v>
                </c:pt>
                <c:pt idx="11">
                  <c:v>43.3607240053391</c:v>
                </c:pt>
                <c:pt idx="12">
                  <c:v>42.9859618148482</c:v>
                </c:pt>
                <c:pt idx="13">
                  <c:v>42.6430191619883</c:v>
                </c:pt>
                <c:pt idx="14">
                  <c:v>42.33584468841</c:v>
                </c:pt>
                <c:pt idx="15">
                  <c:v>42.0662240963861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内蒙古10省!$A$21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内蒙古10省!$B$21:$Q$21</c:f>
              <c:numCache>
                <c:formatCode>General</c:formatCode>
                <c:ptCount val="16"/>
                <c:pt idx="0">
                  <c:v>37</c:v>
                </c:pt>
                <c:pt idx="1">
                  <c:v>41.7404274924552</c:v>
                </c:pt>
                <c:pt idx="2">
                  <c:v>43.7091383184375</c:v>
                </c:pt>
                <c:pt idx="3">
                  <c:v>45.4241693979689</c:v>
                </c:pt>
                <c:pt idx="4">
                  <c:v>45.9380599491608</c:v>
                </c:pt>
                <c:pt idx="5">
                  <c:v>45.4433663455946</c:v>
                </c:pt>
                <c:pt idx="6">
                  <c:v>44.7419728544912</c:v>
                </c:pt>
                <c:pt idx="7">
                  <c:v>46.4656173997859</c:v>
                </c:pt>
                <c:pt idx="8">
                  <c:v>46.1701288728067</c:v>
                </c:pt>
                <c:pt idx="9">
                  <c:v>44.1946893126832</c:v>
                </c:pt>
                <c:pt idx="10">
                  <c:v>43.7748009790698</c:v>
                </c:pt>
                <c:pt idx="11">
                  <c:v>43.359842332633</c:v>
                </c:pt>
                <c:pt idx="12">
                  <c:v>42.9619444038658</c:v>
                </c:pt>
                <c:pt idx="13">
                  <c:v>42.5890338386988</c:v>
                </c:pt>
                <c:pt idx="14">
                  <c:v>42.246073230662</c:v>
                </c:pt>
                <c:pt idx="15">
                  <c:v>41.9359250464406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内蒙古10省!$A$38</c:f>
              <c:strCache>
                <c:ptCount val="1"/>
                <c:pt idx="0">
                  <c:v>甘肃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内蒙古10省!$B$38:$Q$38</c:f>
              <c:numCache>
                <c:formatCode>General</c:formatCode>
                <c:ptCount val="16"/>
                <c:pt idx="0">
                  <c:v>64</c:v>
                </c:pt>
                <c:pt idx="1">
                  <c:v>69</c:v>
                </c:pt>
                <c:pt idx="2">
                  <c:v>62</c:v>
                </c:pt>
                <c:pt idx="3">
                  <c:v>61</c:v>
                </c:pt>
                <c:pt idx="4">
                  <c:v>59</c:v>
                </c:pt>
                <c:pt idx="5">
                  <c:v>56</c:v>
                </c:pt>
                <c:pt idx="6">
                  <c:v>64</c:v>
                </c:pt>
                <c:pt idx="7">
                  <c:v>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内蒙古10省!$A$39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内蒙古10省!$B$39:$Q$39</c:f>
              <c:numCache>
                <c:formatCode>General</c:formatCode>
                <c:ptCount val="16"/>
                <c:pt idx="0">
                  <c:v>64</c:v>
                </c:pt>
                <c:pt idx="1">
                  <c:v>68.0575110483818</c:v>
                </c:pt>
                <c:pt idx="2">
                  <c:v>62.3104320475933</c:v>
                </c:pt>
                <c:pt idx="3">
                  <c:v>59.1452658365803</c:v>
                </c:pt>
                <c:pt idx="4">
                  <c:v>60.8908274307348</c:v>
                </c:pt>
                <c:pt idx="5">
                  <c:v>61.0459638630721</c:v>
                </c:pt>
                <c:pt idx="6">
                  <c:v>59.832690018297</c:v>
                </c:pt>
                <c:pt idx="7">
                  <c:v>54.8003723639416</c:v>
                </c:pt>
                <c:pt idx="8">
                  <c:v>54.5502662544672</c:v>
                </c:pt>
                <c:pt idx="9">
                  <c:v>60.3159447089451</c:v>
                </c:pt>
                <c:pt idx="10">
                  <c:v>61.037440308862</c:v>
                </c:pt>
                <c:pt idx="11">
                  <c:v>61.3442650900723</c:v>
                </c:pt>
                <c:pt idx="12">
                  <c:v>61.4526749086235</c:v>
                </c:pt>
                <c:pt idx="13">
                  <c:v>61.4263799373734</c:v>
                </c:pt>
                <c:pt idx="14">
                  <c:v>61.2965967575075</c:v>
                </c:pt>
                <c:pt idx="15">
                  <c:v>61.0830999170254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内蒙古10省!$A$40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内蒙古10省!$B$40:$Q$40</c:f>
              <c:numCache>
                <c:formatCode>General</c:formatCode>
                <c:ptCount val="16"/>
                <c:pt idx="0">
                  <c:v>64</c:v>
                </c:pt>
                <c:pt idx="1">
                  <c:v>68.0575110483818</c:v>
                </c:pt>
                <c:pt idx="2">
                  <c:v>62.3104320475933</c:v>
                </c:pt>
                <c:pt idx="3">
                  <c:v>59.1452658365803</c:v>
                </c:pt>
                <c:pt idx="4">
                  <c:v>60.8908274307348</c:v>
                </c:pt>
                <c:pt idx="5">
                  <c:v>61.0459638630721</c:v>
                </c:pt>
                <c:pt idx="6">
                  <c:v>59.832690018297</c:v>
                </c:pt>
                <c:pt idx="7">
                  <c:v>54.8003723639416</c:v>
                </c:pt>
                <c:pt idx="8">
                  <c:v>55.2777245810312</c:v>
                </c:pt>
                <c:pt idx="9">
                  <c:v>62.0916467370775</c:v>
                </c:pt>
                <c:pt idx="10">
                  <c:v>63.418656383651</c:v>
                </c:pt>
                <c:pt idx="11">
                  <c:v>64.2700602462517</c:v>
                </c:pt>
                <c:pt idx="12">
                  <c:v>64.8754358765747</c:v>
                </c:pt>
                <c:pt idx="13">
                  <c:v>65.3019998972274</c:v>
                </c:pt>
                <c:pt idx="14">
                  <c:v>65.583796234509</c:v>
                </c:pt>
                <c:pt idx="15">
                  <c:v>65.7436312930833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内蒙古10省!$A$41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内蒙古10省!$B$41:$Q$41</c:f>
              <c:numCache>
                <c:formatCode>General</c:formatCode>
                <c:ptCount val="16"/>
                <c:pt idx="0">
                  <c:v>64</c:v>
                </c:pt>
                <c:pt idx="1">
                  <c:v>68.0575110483818</c:v>
                </c:pt>
                <c:pt idx="2">
                  <c:v>62.3104320475933</c:v>
                </c:pt>
                <c:pt idx="3">
                  <c:v>59.1452658365803</c:v>
                </c:pt>
                <c:pt idx="4">
                  <c:v>60.8908274307348</c:v>
                </c:pt>
                <c:pt idx="5">
                  <c:v>61.0459638630721</c:v>
                </c:pt>
                <c:pt idx="6">
                  <c:v>59.832690018297</c:v>
                </c:pt>
                <c:pt idx="7">
                  <c:v>54.8003723639416</c:v>
                </c:pt>
                <c:pt idx="8">
                  <c:v>56.1049969012197</c:v>
                </c:pt>
                <c:pt idx="9">
                  <c:v>64.1398992521786</c:v>
                </c:pt>
                <c:pt idx="10">
                  <c:v>66.2195516821199</c:v>
                </c:pt>
                <c:pt idx="11">
                  <c:v>67.7629444384059</c:v>
                </c:pt>
                <c:pt idx="12">
                  <c:v>69.0086428341991</c:v>
                </c:pt>
                <c:pt idx="13">
                  <c:v>70.0240116256601</c:v>
                </c:pt>
                <c:pt idx="14">
                  <c:v>70.8439140155413</c:v>
                </c:pt>
                <c:pt idx="15">
                  <c:v>71.4932330631487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4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内蒙古10省!$A$34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内蒙古10省!$B$34:$Q$34</c:f>
              <c:numCache>
                <c:formatCode>General</c:formatCode>
                <c:ptCount val="16"/>
                <c:pt idx="0">
                  <c:v>59</c:v>
                </c:pt>
                <c:pt idx="1">
                  <c:v>61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62</c:v>
                </c:pt>
                <c:pt idx="7">
                  <c:v>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内蒙古10省!$A$35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内蒙古10省!$B$35:$Q$35</c:f>
              <c:numCache>
                <c:formatCode>General</c:formatCode>
                <c:ptCount val="16"/>
                <c:pt idx="0">
                  <c:v>59</c:v>
                </c:pt>
                <c:pt idx="1">
                  <c:v>60.5539663813832</c:v>
                </c:pt>
                <c:pt idx="2">
                  <c:v>58.8518019783909</c:v>
                </c:pt>
                <c:pt idx="3">
                  <c:v>58.2800388981587</c:v>
                </c:pt>
                <c:pt idx="4">
                  <c:v>59.8662906169199</c:v>
                </c:pt>
                <c:pt idx="5">
                  <c:v>60.8274620864878</c:v>
                </c:pt>
                <c:pt idx="6">
                  <c:v>59.8054289700389</c:v>
                </c:pt>
                <c:pt idx="7">
                  <c:v>56.4886721938619</c:v>
                </c:pt>
                <c:pt idx="8">
                  <c:v>56.2071871188336</c:v>
                </c:pt>
                <c:pt idx="9">
                  <c:v>58.0756816153432</c:v>
                </c:pt>
                <c:pt idx="10">
                  <c:v>58.3181824515565</c:v>
                </c:pt>
                <c:pt idx="11">
                  <c:v>58.5111586265048</c:v>
                </c:pt>
                <c:pt idx="12">
                  <c:v>58.7130757990375</c:v>
                </c:pt>
                <c:pt idx="13">
                  <c:v>58.9325390089636</c:v>
                </c:pt>
                <c:pt idx="14">
                  <c:v>59.1691522548909</c:v>
                </c:pt>
                <c:pt idx="15">
                  <c:v>59.4204593498006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内蒙古10省!$A$36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内蒙古10省!$B$36:$Q$36</c:f>
              <c:numCache>
                <c:formatCode>General</c:formatCode>
                <c:ptCount val="16"/>
                <c:pt idx="0">
                  <c:v>59</c:v>
                </c:pt>
                <c:pt idx="1">
                  <c:v>60.5539663813832</c:v>
                </c:pt>
                <c:pt idx="2">
                  <c:v>58.8518019783909</c:v>
                </c:pt>
                <c:pt idx="3">
                  <c:v>58.2800388981587</c:v>
                </c:pt>
                <c:pt idx="4">
                  <c:v>59.8662906169199</c:v>
                </c:pt>
                <c:pt idx="5">
                  <c:v>60.8274620864878</c:v>
                </c:pt>
                <c:pt idx="6">
                  <c:v>59.8054289700389</c:v>
                </c:pt>
                <c:pt idx="7">
                  <c:v>56.4886721938619</c:v>
                </c:pt>
                <c:pt idx="8">
                  <c:v>56.9032573764354</c:v>
                </c:pt>
                <c:pt idx="9">
                  <c:v>59.6184789018532</c:v>
                </c:pt>
                <c:pt idx="10">
                  <c:v>60.1100039042989</c:v>
                </c:pt>
                <c:pt idx="11">
                  <c:v>60.4739110438583</c:v>
                </c:pt>
                <c:pt idx="12">
                  <c:v>60.8045867704182</c:v>
                </c:pt>
                <c:pt idx="13">
                  <c:v>61.1253478939122</c:v>
                </c:pt>
                <c:pt idx="14">
                  <c:v>61.4446026422415</c:v>
                </c:pt>
                <c:pt idx="15">
                  <c:v>61.7659647767583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内蒙古10省!$A$37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内蒙古10省!$B$37:$Q$37</c:f>
              <c:numCache>
                <c:formatCode>General</c:formatCode>
                <c:ptCount val="16"/>
                <c:pt idx="0">
                  <c:v>59</c:v>
                </c:pt>
                <c:pt idx="1">
                  <c:v>60.5539663813832</c:v>
                </c:pt>
                <c:pt idx="2">
                  <c:v>58.8518019783909</c:v>
                </c:pt>
                <c:pt idx="3">
                  <c:v>58.2800388981587</c:v>
                </c:pt>
                <c:pt idx="4">
                  <c:v>59.8662906169199</c:v>
                </c:pt>
                <c:pt idx="5">
                  <c:v>60.8274620864878</c:v>
                </c:pt>
                <c:pt idx="6">
                  <c:v>59.8054289700389</c:v>
                </c:pt>
                <c:pt idx="7">
                  <c:v>56.4886721938619</c:v>
                </c:pt>
                <c:pt idx="8">
                  <c:v>57.2652024438789</c:v>
                </c:pt>
                <c:pt idx="9">
                  <c:v>60.5506239300069</c:v>
                </c:pt>
                <c:pt idx="10">
                  <c:v>61.4683994361617</c:v>
                </c:pt>
                <c:pt idx="11">
                  <c:v>62.281967549404</c:v>
                </c:pt>
                <c:pt idx="12">
                  <c:v>63.0890577737723</c:v>
                </c:pt>
                <c:pt idx="13">
                  <c:v>63.9112252083896</c:v>
                </c:pt>
                <c:pt idx="14">
                  <c:v>64.7545233298725</c:v>
                </c:pt>
                <c:pt idx="15">
                  <c:v>65.6203209577106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内蒙古10省!$A$30</c:f>
              <c:strCache>
                <c:ptCount val="1"/>
                <c:pt idx="0">
                  <c:v>海南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内蒙古10省!$B$30:$Q$30</c:f>
              <c:numCache>
                <c:formatCode>General</c:formatCode>
                <c:ptCount val="16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35</c:v>
                </c:pt>
                <c:pt idx="7">
                  <c:v>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内蒙古10省!$A$31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内蒙古10省!$B$31:$Q$31</c:f>
              <c:numCache>
                <c:formatCode>General</c:formatCode>
                <c:ptCount val="16"/>
                <c:pt idx="0">
                  <c:v>31</c:v>
                </c:pt>
                <c:pt idx="1">
                  <c:v>33.2070891079105</c:v>
                </c:pt>
                <c:pt idx="2">
                  <c:v>31.1732169622984</c:v>
                </c:pt>
                <c:pt idx="3">
                  <c:v>29.7441276047842</c:v>
                </c:pt>
                <c:pt idx="4">
                  <c:v>31.9230363234545</c:v>
                </c:pt>
                <c:pt idx="5">
                  <c:v>33.9305766531907</c:v>
                </c:pt>
                <c:pt idx="6">
                  <c:v>33.1424066669171</c:v>
                </c:pt>
                <c:pt idx="7">
                  <c:v>34.0542300236336</c:v>
                </c:pt>
                <c:pt idx="8">
                  <c:v>34.4958360420552</c:v>
                </c:pt>
                <c:pt idx="9">
                  <c:v>35.4949799172566</c:v>
                </c:pt>
                <c:pt idx="10">
                  <c:v>35.5855245505672</c:v>
                </c:pt>
                <c:pt idx="11">
                  <c:v>35.4377639752416</c:v>
                </c:pt>
                <c:pt idx="12">
                  <c:v>35.0973793567362</c:v>
                </c:pt>
                <c:pt idx="13">
                  <c:v>34.5946711243931</c:v>
                </c:pt>
                <c:pt idx="14">
                  <c:v>33.9554764205292</c:v>
                </c:pt>
                <c:pt idx="15">
                  <c:v>33.2027483176731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内蒙古10省!$A$32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内蒙古10省!$B$32:$Q$32</c:f>
              <c:numCache>
                <c:formatCode>General</c:formatCode>
                <c:ptCount val="16"/>
                <c:pt idx="0">
                  <c:v>31</c:v>
                </c:pt>
                <c:pt idx="1">
                  <c:v>33.2070891079105</c:v>
                </c:pt>
                <c:pt idx="2">
                  <c:v>31.1732169622984</c:v>
                </c:pt>
                <c:pt idx="3">
                  <c:v>29.7441276047842</c:v>
                </c:pt>
                <c:pt idx="4">
                  <c:v>31.9230363234545</c:v>
                </c:pt>
                <c:pt idx="5">
                  <c:v>33.9305766531907</c:v>
                </c:pt>
                <c:pt idx="6">
                  <c:v>33.1424066669171</c:v>
                </c:pt>
                <c:pt idx="7">
                  <c:v>34.0542300236336</c:v>
                </c:pt>
                <c:pt idx="8">
                  <c:v>34.5726261049069</c:v>
                </c:pt>
                <c:pt idx="9">
                  <c:v>35.6954798620328</c:v>
                </c:pt>
                <c:pt idx="10">
                  <c:v>35.8818660686073</c:v>
                </c:pt>
                <c:pt idx="11">
                  <c:v>35.8331523511052</c:v>
                </c:pt>
                <c:pt idx="12">
                  <c:v>35.5930694613149</c:v>
                </c:pt>
                <c:pt idx="13">
                  <c:v>35.1897751710933</c:v>
                </c:pt>
                <c:pt idx="14">
                  <c:v>34.6473324054345</c:v>
                </c:pt>
                <c:pt idx="15">
                  <c:v>33.9873192496033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内蒙古10省!$A$33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内蒙古10省!$B$33:$Q$33</c:f>
              <c:numCache>
                <c:formatCode>General</c:formatCode>
                <c:ptCount val="16"/>
                <c:pt idx="0">
                  <c:v>31</c:v>
                </c:pt>
                <c:pt idx="1">
                  <c:v>33.2070891079105</c:v>
                </c:pt>
                <c:pt idx="2">
                  <c:v>31.1732169622984</c:v>
                </c:pt>
                <c:pt idx="3">
                  <c:v>29.7441276047842</c:v>
                </c:pt>
                <c:pt idx="4">
                  <c:v>31.9230363234545</c:v>
                </c:pt>
                <c:pt idx="5">
                  <c:v>33.9305766531907</c:v>
                </c:pt>
                <c:pt idx="6">
                  <c:v>33.1424066669171</c:v>
                </c:pt>
                <c:pt idx="7">
                  <c:v>34.0542300236336</c:v>
                </c:pt>
                <c:pt idx="8">
                  <c:v>34.6587694964972</c:v>
                </c:pt>
                <c:pt idx="9">
                  <c:v>35.9215583476489</c:v>
                </c:pt>
                <c:pt idx="10">
                  <c:v>36.2183499422369</c:v>
                </c:pt>
                <c:pt idx="11">
                  <c:v>36.284734536822</c:v>
                </c:pt>
                <c:pt idx="12">
                  <c:v>36.1621394259076</c:v>
                </c:pt>
                <c:pt idx="13">
                  <c:v>35.8761897226891</c:v>
                </c:pt>
                <c:pt idx="14">
                  <c:v>35.4488159545433</c:v>
                </c:pt>
                <c:pt idx="15">
                  <c:v>34.8999061471078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内蒙古10省!$A$26</c:f>
              <c:strCache>
                <c:ptCount val="1"/>
                <c:pt idx="0">
                  <c:v>广西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内蒙古10省!$B$26:$Q$26</c:f>
              <c:numCache>
                <c:formatCode>General</c:formatCode>
                <c:ptCount val="16"/>
                <c:pt idx="0">
                  <c:v>37</c:v>
                </c:pt>
                <c:pt idx="1">
                  <c:v>39</c:v>
                </c:pt>
                <c:pt idx="2">
                  <c:v>38</c:v>
                </c:pt>
                <c:pt idx="3">
                  <c:v>40</c:v>
                </c:pt>
                <c:pt idx="4">
                  <c:v>38</c:v>
                </c:pt>
                <c:pt idx="5">
                  <c:v>41</c:v>
                </c:pt>
                <c:pt idx="6">
                  <c:v>41</c:v>
                </c:pt>
                <c:pt idx="7">
                  <c:v>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内蒙古10省!$A$27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内蒙古10省!$B$27:$Q$27</c:f>
              <c:numCache>
                <c:formatCode>General</c:formatCode>
                <c:ptCount val="16"/>
                <c:pt idx="0">
                  <c:v>37</c:v>
                </c:pt>
                <c:pt idx="1">
                  <c:v>38.8895758839237</c:v>
                </c:pt>
                <c:pt idx="2">
                  <c:v>38.652502763421</c:v>
                </c:pt>
                <c:pt idx="3">
                  <c:v>38.5968570899548</c:v>
                </c:pt>
                <c:pt idx="4">
                  <c:v>39.2621418652013</c:v>
                </c:pt>
                <c:pt idx="5">
                  <c:v>40.594468188016</c:v>
                </c:pt>
                <c:pt idx="6">
                  <c:v>40.9999999926816</c:v>
                </c:pt>
                <c:pt idx="7">
                  <c:v>40.9537496847296</c:v>
                </c:pt>
                <c:pt idx="8">
                  <c:v>41.5283312247609</c:v>
                </c:pt>
                <c:pt idx="9">
                  <c:v>42.3280825613238</c:v>
                </c:pt>
                <c:pt idx="10">
                  <c:v>42.9392379996713</c:v>
                </c:pt>
                <c:pt idx="11">
                  <c:v>43.5398521134695</c:v>
                </c:pt>
                <c:pt idx="12">
                  <c:v>44.1375085245599</c:v>
                </c:pt>
                <c:pt idx="13">
                  <c:v>44.7347459123252</c:v>
                </c:pt>
                <c:pt idx="14">
                  <c:v>45.3332281490341</c:v>
                </c:pt>
                <c:pt idx="15">
                  <c:v>45.9343439178537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内蒙古10省!$A$28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内蒙古10省!$B$28:$Q$28</c:f>
              <c:numCache>
                <c:formatCode>General</c:formatCode>
                <c:ptCount val="16"/>
                <c:pt idx="0">
                  <c:v>37</c:v>
                </c:pt>
                <c:pt idx="1">
                  <c:v>38.8895758839237</c:v>
                </c:pt>
                <c:pt idx="2">
                  <c:v>38.652502763421</c:v>
                </c:pt>
                <c:pt idx="3">
                  <c:v>38.5968570899548</c:v>
                </c:pt>
                <c:pt idx="4">
                  <c:v>39.2621418652013</c:v>
                </c:pt>
                <c:pt idx="5">
                  <c:v>40.594468188016</c:v>
                </c:pt>
                <c:pt idx="6">
                  <c:v>40.9999999926816</c:v>
                </c:pt>
                <c:pt idx="7">
                  <c:v>40.9537496847296</c:v>
                </c:pt>
                <c:pt idx="8">
                  <c:v>41.5366197976286</c:v>
                </c:pt>
                <c:pt idx="9">
                  <c:v>42.3567470461721</c:v>
                </c:pt>
                <c:pt idx="10">
                  <c:v>42.9944515551967</c:v>
                </c:pt>
                <c:pt idx="11">
                  <c:v>43.6257157403424</c:v>
                </c:pt>
                <c:pt idx="12">
                  <c:v>44.2569743215526</c:v>
                </c:pt>
                <c:pt idx="13">
                  <c:v>44.8898653187457</c:v>
                </c:pt>
                <c:pt idx="14">
                  <c:v>45.5253361466747</c:v>
                </c:pt>
                <c:pt idx="15">
                  <c:v>46.1642106434043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内蒙古10省!$A$29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内蒙古10省!$B$29:$Q$29</c:f>
              <c:numCache>
                <c:formatCode>General</c:formatCode>
                <c:ptCount val="16"/>
                <c:pt idx="0">
                  <c:v>37</c:v>
                </c:pt>
                <c:pt idx="1">
                  <c:v>38.8895758839237</c:v>
                </c:pt>
                <c:pt idx="2">
                  <c:v>38.652502763421</c:v>
                </c:pt>
                <c:pt idx="3">
                  <c:v>38.5968570899548</c:v>
                </c:pt>
                <c:pt idx="4">
                  <c:v>39.2621418652013</c:v>
                </c:pt>
                <c:pt idx="5">
                  <c:v>40.594468188016</c:v>
                </c:pt>
                <c:pt idx="6">
                  <c:v>40.9999999926816</c:v>
                </c:pt>
                <c:pt idx="7">
                  <c:v>40.9537496847296</c:v>
                </c:pt>
                <c:pt idx="8">
                  <c:v>41.5354844292431</c:v>
                </c:pt>
                <c:pt idx="9">
                  <c:v>42.365768984879</c:v>
                </c:pt>
                <c:pt idx="10">
                  <c:v>43.0303405166712</c:v>
                </c:pt>
                <c:pt idx="11">
                  <c:v>43.6960490580516</c:v>
                </c:pt>
                <c:pt idx="12">
                  <c:v>44.3676778388101</c:v>
                </c:pt>
                <c:pt idx="13">
                  <c:v>45.0456548679043</c:v>
                </c:pt>
                <c:pt idx="14">
                  <c:v>45.7299222224489</c:v>
                </c:pt>
                <c:pt idx="15">
                  <c:v>46.4204522175135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内蒙古10省!$A$22</c:f>
              <c:strCache>
                <c:ptCount val="1"/>
                <c:pt idx="0">
                  <c:v>江西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内蒙古10省!$B$22:$Q$22</c:f>
              <c:numCache>
                <c:formatCode>General</c:formatCode>
                <c:ptCount val="16"/>
                <c:pt idx="0">
                  <c:v>40</c:v>
                </c:pt>
                <c:pt idx="1">
                  <c:v>47</c:v>
                </c:pt>
                <c:pt idx="2">
                  <c:v>41</c:v>
                </c:pt>
                <c:pt idx="3">
                  <c:v>45</c:v>
                </c:pt>
                <c:pt idx="4">
                  <c:v>40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内蒙古10省!$A$23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内蒙古10省!$B$23:$Q$23</c:f>
              <c:numCache>
                <c:formatCode>General</c:formatCode>
                <c:ptCount val="16"/>
                <c:pt idx="0">
                  <c:v>40</c:v>
                </c:pt>
                <c:pt idx="1">
                  <c:v>46.1761873945101</c:v>
                </c:pt>
                <c:pt idx="2">
                  <c:v>43.5165406056077</c:v>
                </c:pt>
                <c:pt idx="3">
                  <c:v>42.000510270453</c:v>
                </c:pt>
                <c:pt idx="4">
                  <c:v>41.4456522160933</c:v>
                </c:pt>
                <c:pt idx="5">
                  <c:v>43.0989274054401</c:v>
                </c:pt>
                <c:pt idx="6">
                  <c:v>44.2572876239489</c:v>
                </c:pt>
                <c:pt idx="7">
                  <c:v>36.3804704521181</c:v>
                </c:pt>
                <c:pt idx="8">
                  <c:v>36.7107818872334</c:v>
                </c:pt>
                <c:pt idx="9">
                  <c:v>46.347607648637</c:v>
                </c:pt>
                <c:pt idx="10">
                  <c:v>49.775163417677</c:v>
                </c:pt>
                <c:pt idx="11">
                  <c:v>53.5917441699401</c:v>
                </c:pt>
                <c:pt idx="12">
                  <c:v>58.0146717107727</c:v>
                </c:pt>
                <c:pt idx="13">
                  <c:v>63.1380727282691</c:v>
                </c:pt>
                <c:pt idx="14">
                  <c:v>69.0403199952461</c:v>
                </c:pt>
                <c:pt idx="15">
                  <c:v>75.8024422138644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内蒙古10省!$A$24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内蒙古10省!$B$24:$Q$24</c:f>
              <c:numCache>
                <c:formatCode>General</c:formatCode>
                <c:ptCount val="16"/>
                <c:pt idx="0">
                  <c:v>40</c:v>
                </c:pt>
                <c:pt idx="1">
                  <c:v>46.1761873945101</c:v>
                </c:pt>
                <c:pt idx="2">
                  <c:v>43.5165406056077</c:v>
                </c:pt>
                <c:pt idx="3">
                  <c:v>42.000510270453</c:v>
                </c:pt>
                <c:pt idx="4">
                  <c:v>41.4456522160933</c:v>
                </c:pt>
                <c:pt idx="5">
                  <c:v>43.0989274054401</c:v>
                </c:pt>
                <c:pt idx="6">
                  <c:v>44.2572876239489</c:v>
                </c:pt>
                <c:pt idx="7">
                  <c:v>36.3804704521181</c:v>
                </c:pt>
                <c:pt idx="8">
                  <c:v>36.2554530232779</c:v>
                </c:pt>
                <c:pt idx="9">
                  <c:v>45.0787879244975</c:v>
                </c:pt>
                <c:pt idx="10">
                  <c:v>47.7122802357953</c:v>
                </c:pt>
                <c:pt idx="11">
                  <c:v>50.5731051685842</c:v>
                </c:pt>
                <c:pt idx="12">
                  <c:v>53.8682025324667</c:v>
                </c:pt>
                <c:pt idx="13">
                  <c:v>57.682724284309</c:v>
                </c:pt>
                <c:pt idx="14">
                  <c:v>62.0842951784335</c:v>
                </c:pt>
                <c:pt idx="15">
                  <c:v>67.1407228684416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内蒙古10省!$A$25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内蒙古10省!$B$1:$Q$1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内蒙古10省!$B$25:$Q$25</c:f>
              <c:numCache>
                <c:formatCode>General</c:formatCode>
                <c:ptCount val="16"/>
                <c:pt idx="0">
                  <c:v>40</c:v>
                </c:pt>
                <c:pt idx="1">
                  <c:v>46.1761873945101</c:v>
                </c:pt>
                <c:pt idx="2">
                  <c:v>43.5165406056077</c:v>
                </c:pt>
                <c:pt idx="3">
                  <c:v>42.000510270453</c:v>
                </c:pt>
                <c:pt idx="4">
                  <c:v>41.4456522160933</c:v>
                </c:pt>
                <c:pt idx="5">
                  <c:v>43.0989274054401</c:v>
                </c:pt>
                <c:pt idx="6">
                  <c:v>44.2572876239489</c:v>
                </c:pt>
                <c:pt idx="7">
                  <c:v>36.3804704521181</c:v>
                </c:pt>
                <c:pt idx="8">
                  <c:v>35.8431179405607</c:v>
                </c:pt>
                <c:pt idx="9">
                  <c:v>43.8758935437835</c:v>
                </c:pt>
                <c:pt idx="10">
                  <c:v>45.6384998086111</c:v>
                </c:pt>
                <c:pt idx="11">
                  <c:v>47.3843624693471</c:v>
                </c:pt>
                <c:pt idx="12">
                  <c:v>49.291183092766</c:v>
                </c:pt>
                <c:pt idx="13">
                  <c:v>51.4149619998449</c:v>
                </c:pt>
                <c:pt idx="14">
                  <c:v>53.7914678272847</c:v>
                </c:pt>
                <c:pt idx="15">
                  <c:v>56.4530649123196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黑龙江8省!$A$10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黑龙江8省!$B$10:$Q$10</c:f>
              <c:numCache>
                <c:formatCode>General</c:formatCode>
                <c:ptCount val="16"/>
                <c:pt idx="0">
                  <c:v>43</c:v>
                </c:pt>
                <c:pt idx="1">
                  <c:v>53</c:v>
                </c:pt>
                <c:pt idx="2">
                  <c:v>42</c:v>
                </c:pt>
                <c:pt idx="3">
                  <c:v>51</c:v>
                </c:pt>
                <c:pt idx="4">
                  <c:v>45</c:v>
                </c:pt>
                <c:pt idx="5">
                  <c:v>50</c:v>
                </c:pt>
                <c:pt idx="6">
                  <c:v>51</c:v>
                </c:pt>
                <c:pt idx="7">
                  <c:v>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黑龙江8省!$A$11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黑龙江8省!$B$11:$Q$11</c:f>
              <c:numCache>
                <c:formatCode>General</c:formatCode>
                <c:ptCount val="16"/>
                <c:pt idx="0">
                  <c:v>43</c:v>
                </c:pt>
                <c:pt idx="1">
                  <c:v>51.8505237162005</c:v>
                </c:pt>
                <c:pt idx="2">
                  <c:v>46.4407141457065</c:v>
                </c:pt>
                <c:pt idx="3">
                  <c:v>45.5477732708729</c:v>
                </c:pt>
                <c:pt idx="4">
                  <c:v>47.1731625217747</c:v>
                </c:pt>
                <c:pt idx="5">
                  <c:v>49.9456234474919</c:v>
                </c:pt>
                <c:pt idx="6">
                  <c:v>50.9999999990837</c:v>
                </c:pt>
                <c:pt idx="7">
                  <c:v>31.5560975961201</c:v>
                </c:pt>
                <c:pt idx="8">
                  <c:v>31.6664235885798</c:v>
                </c:pt>
                <c:pt idx="9">
                  <c:v>50.4043209736846</c:v>
                </c:pt>
                <c:pt idx="10">
                  <c:v>50.3631260218374</c:v>
                </c:pt>
                <c:pt idx="11">
                  <c:v>49.996778238257</c:v>
                </c:pt>
                <c:pt idx="12">
                  <c:v>49.4731730721168</c:v>
                </c:pt>
                <c:pt idx="13">
                  <c:v>48.8471039235803</c:v>
                </c:pt>
                <c:pt idx="14">
                  <c:v>48.1480970413388</c:v>
                </c:pt>
                <c:pt idx="15">
                  <c:v>47.3955463956359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黑龙江8省!$A$12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黑龙江8省!$B$12:$Q$12</c:f>
              <c:numCache>
                <c:formatCode>General</c:formatCode>
                <c:ptCount val="16"/>
                <c:pt idx="0">
                  <c:v>43</c:v>
                </c:pt>
                <c:pt idx="1">
                  <c:v>51.8505237162005</c:v>
                </c:pt>
                <c:pt idx="2">
                  <c:v>46.4407141457065</c:v>
                </c:pt>
                <c:pt idx="3">
                  <c:v>45.5477732708729</c:v>
                </c:pt>
                <c:pt idx="4">
                  <c:v>47.1731625217747</c:v>
                </c:pt>
                <c:pt idx="5">
                  <c:v>49.9456234474919</c:v>
                </c:pt>
                <c:pt idx="6">
                  <c:v>50.9999999990837</c:v>
                </c:pt>
                <c:pt idx="7">
                  <c:v>31.5560975961201</c:v>
                </c:pt>
                <c:pt idx="8">
                  <c:v>33.6530175798583</c:v>
                </c:pt>
                <c:pt idx="9">
                  <c:v>54.8655500800099</c:v>
                </c:pt>
                <c:pt idx="10">
                  <c:v>55.7183733447057</c:v>
                </c:pt>
                <c:pt idx="11">
                  <c:v>56.0976714892023</c:v>
                </c:pt>
                <c:pt idx="12">
                  <c:v>56.1969161100299</c:v>
                </c:pt>
                <c:pt idx="13">
                  <c:v>56.0891365515688</c:v>
                </c:pt>
                <c:pt idx="14">
                  <c:v>55.819537344549</c:v>
                </c:pt>
                <c:pt idx="15">
                  <c:v>55.420929471805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黑龙江8省!$A$13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黑龙江8省!$B$13:$Q$13</c:f>
              <c:numCache>
                <c:formatCode>General</c:formatCode>
                <c:ptCount val="16"/>
                <c:pt idx="0">
                  <c:v>43</c:v>
                </c:pt>
                <c:pt idx="1">
                  <c:v>51.8505237162005</c:v>
                </c:pt>
                <c:pt idx="2">
                  <c:v>46.4407141457065</c:v>
                </c:pt>
                <c:pt idx="3">
                  <c:v>45.5477732708729</c:v>
                </c:pt>
                <c:pt idx="4">
                  <c:v>47.1731625217747</c:v>
                </c:pt>
                <c:pt idx="5">
                  <c:v>49.9456234474919</c:v>
                </c:pt>
                <c:pt idx="6">
                  <c:v>50.9999999990837</c:v>
                </c:pt>
                <c:pt idx="7">
                  <c:v>31.5560975961201</c:v>
                </c:pt>
                <c:pt idx="8">
                  <c:v>34.7278559271683</c:v>
                </c:pt>
                <c:pt idx="9">
                  <c:v>57.3547056834149</c:v>
                </c:pt>
                <c:pt idx="10">
                  <c:v>58.8427975428073</c:v>
                </c:pt>
                <c:pt idx="11">
                  <c:v>59.7728016714015</c:v>
                </c:pt>
                <c:pt idx="12">
                  <c:v>60.3435868893234</c:v>
                </c:pt>
                <c:pt idx="13">
                  <c:v>60.6343454372745</c:v>
                </c:pt>
                <c:pt idx="14">
                  <c:v>60.6978472693088</c:v>
                </c:pt>
                <c:pt idx="15">
                  <c:v>60.5748148800142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黑龙江8省!$A$6</c:f>
              <c:strCache>
                <c:ptCount val="1"/>
                <c:pt idx="0">
                  <c:v>浙江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黑龙江8省!$B$6:$Q$6</c:f>
              <c:numCache>
                <c:formatCode>General</c:formatCode>
                <c:ptCount val="16"/>
                <c:pt idx="0">
                  <c:v>43</c:v>
                </c:pt>
                <c:pt idx="1">
                  <c:v>49</c:v>
                </c:pt>
                <c:pt idx="2">
                  <c:v>45</c:v>
                </c:pt>
                <c:pt idx="3">
                  <c:v>44</c:v>
                </c:pt>
                <c:pt idx="4">
                  <c:v>41</c:v>
                </c:pt>
                <c:pt idx="5">
                  <c:v>48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黑龙江8省!$B$7:$Q$7</c:f>
              <c:numCache>
                <c:formatCode>General</c:formatCode>
                <c:ptCount val="16"/>
                <c:pt idx="0">
                  <c:v>43</c:v>
                </c:pt>
                <c:pt idx="1">
                  <c:v>48.3361212759869</c:v>
                </c:pt>
                <c:pt idx="2">
                  <c:v>44.5630540458784</c:v>
                </c:pt>
                <c:pt idx="3">
                  <c:v>43.0645649481511</c:v>
                </c:pt>
                <c:pt idx="4">
                  <c:v>45.7100576069553</c:v>
                </c:pt>
                <c:pt idx="5">
                  <c:v>46.2092861157759</c:v>
                </c:pt>
                <c:pt idx="6">
                  <c:v>44.230673422482</c:v>
                </c:pt>
                <c:pt idx="7">
                  <c:v>42.9060117400694</c:v>
                </c:pt>
                <c:pt idx="8">
                  <c:v>42.2857732392243</c:v>
                </c:pt>
                <c:pt idx="9">
                  <c:v>42.3564101940309</c:v>
                </c:pt>
                <c:pt idx="10">
                  <c:v>42.0620557707621</c:v>
                </c:pt>
                <c:pt idx="11">
                  <c:v>41.7507819684993</c:v>
                </c:pt>
                <c:pt idx="12">
                  <c:v>41.4363568939843</c:v>
                </c:pt>
                <c:pt idx="13">
                  <c:v>41.1207320462191</c:v>
                </c:pt>
                <c:pt idx="14">
                  <c:v>40.804282922358</c:v>
                </c:pt>
                <c:pt idx="15">
                  <c:v>40.4871799367094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黑龙江8省!$B$8:$Q$8</c:f>
              <c:numCache>
                <c:formatCode>General</c:formatCode>
                <c:ptCount val="16"/>
                <c:pt idx="0">
                  <c:v>43</c:v>
                </c:pt>
                <c:pt idx="1">
                  <c:v>48.3361212759869</c:v>
                </c:pt>
                <c:pt idx="2">
                  <c:v>44.5630540458784</c:v>
                </c:pt>
                <c:pt idx="3">
                  <c:v>43.0645649481511</c:v>
                </c:pt>
                <c:pt idx="4">
                  <c:v>45.7100576069553</c:v>
                </c:pt>
                <c:pt idx="5">
                  <c:v>46.2092861157759</c:v>
                </c:pt>
                <c:pt idx="6">
                  <c:v>44.230673422482</c:v>
                </c:pt>
                <c:pt idx="7">
                  <c:v>42.9060117400694</c:v>
                </c:pt>
                <c:pt idx="8">
                  <c:v>43.1179323591693</c:v>
                </c:pt>
                <c:pt idx="9">
                  <c:v>44.3091133199712</c:v>
                </c:pt>
                <c:pt idx="10">
                  <c:v>44.5315368065488</c:v>
                </c:pt>
                <c:pt idx="11">
                  <c:v>44.6472201548886</c:v>
                </c:pt>
                <c:pt idx="12">
                  <c:v>44.7094574273578</c:v>
                </c:pt>
                <c:pt idx="13">
                  <c:v>44.7341523246358</c:v>
                </c:pt>
                <c:pt idx="14">
                  <c:v>44.7290822931437</c:v>
                </c:pt>
                <c:pt idx="15">
                  <c:v>44.6991771799951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黑龙江8省!$B$9:$Q$9</c:f>
              <c:numCache>
                <c:formatCode>General</c:formatCode>
                <c:ptCount val="16"/>
                <c:pt idx="0">
                  <c:v>43</c:v>
                </c:pt>
                <c:pt idx="1">
                  <c:v>48.3361212759869</c:v>
                </c:pt>
                <c:pt idx="2">
                  <c:v>44.5630540458784</c:v>
                </c:pt>
                <c:pt idx="3">
                  <c:v>43.0645649481511</c:v>
                </c:pt>
                <c:pt idx="4">
                  <c:v>45.7100576069553</c:v>
                </c:pt>
                <c:pt idx="5">
                  <c:v>46.2092861157759</c:v>
                </c:pt>
                <c:pt idx="6">
                  <c:v>44.230673422482</c:v>
                </c:pt>
                <c:pt idx="7">
                  <c:v>42.9060117400694</c:v>
                </c:pt>
                <c:pt idx="8">
                  <c:v>43.9442179166884</c:v>
                </c:pt>
                <c:pt idx="9">
                  <c:v>46.3441331603901</c:v>
                </c:pt>
                <c:pt idx="10">
                  <c:v>47.2865514933667</c:v>
                </c:pt>
                <c:pt idx="11">
                  <c:v>48.0509363121046</c:v>
                </c:pt>
                <c:pt idx="12">
                  <c:v>48.7133352280366</c:v>
                </c:pt>
                <c:pt idx="13">
                  <c:v>49.2960001169283</c:v>
                </c:pt>
                <c:pt idx="14">
                  <c:v>49.8105060794881</c:v>
                </c:pt>
                <c:pt idx="15">
                  <c:v>50.2650375915419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'重庆4省 (已处理)'!$A$2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(已处理)'!$B$2:$Q$2</c:f>
              <c:numCache>
                <c:formatCode>General</c:formatCode>
                <c:ptCount val="16"/>
                <c:pt idx="0">
                  <c:v>60</c:v>
                </c:pt>
                <c:pt idx="1">
                  <c:v>59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71.5</c:v>
                </c:pt>
                <c:pt idx="7">
                  <c:v>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'重庆4省 (已处理)'!$A$3</c:f>
              <c:strCache>
                <c:ptCount val="1"/>
                <c:pt idx="0">
                  <c:v>缓解情景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(已处理)'!$B$3:$Q$3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70.3307900365951</c:v>
                </c:pt>
                <c:pt idx="9">
                  <c:v>72.4000553815565</c:v>
                </c:pt>
                <c:pt idx="10">
                  <c:v>72.961325734293</c:v>
                </c:pt>
                <c:pt idx="11">
                  <c:v>72.9446330339137</c:v>
                </c:pt>
                <c:pt idx="12">
                  <c:v>72.5341738118345</c:v>
                </c:pt>
                <c:pt idx="13">
                  <c:v>71.8322309476212</c:v>
                </c:pt>
                <c:pt idx="14">
                  <c:v>70.9122948778112</c:v>
                </c:pt>
                <c:pt idx="15">
                  <c:v>69.8314098516317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'重庆4省 (已处理)'!$A$4</c:f>
              <c:strCache>
                <c:ptCount val="1"/>
                <c:pt idx="0">
                  <c:v>自然情景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(已处理)'!$B$4:$Q$4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69.9211459767299</c:v>
                </c:pt>
                <c:pt idx="9">
                  <c:v>71.6110417562522</c:v>
                </c:pt>
                <c:pt idx="10">
                  <c:v>72.4155195731276</c:v>
                </c:pt>
                <c:pt idx="11">
                  <c:v>72.9547626516675</c:v>
                </c:pt>
                <c:pt idx="12">
                  <c:v>73.3270657855121</c:v>
                </c:pt>
                <c:pt idx="13">
                  <c:v>73.5749651193001</c:v>
                </c:pt>
                <c:pt idx="14">
                  <c:v>73.7237171305451</c:v>
                </c:pt>
                <c:pt idx="15">
                  <c:v>73.7906262832162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'重庆4省 (已处理)'!$A$5</c:f>
              <c:strCache>
                <c:ptCount val="1"/>
                <c:pt idx="0">
                  <c:v>挑战情景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'重庆4省 (已处理)'!$B$1:$Q$1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'重庆4省 (已处理)'!$B$5:$Q$5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70.2530238768341</c:v>
                </c:pt>
                <c:pt idx="9">
                  <c:v>72.4860201076787</c:v>
                </c:pt>
                <c:pt idx="10">
                  <c:v>73.6939455767017</c:v>
                </c:pt>
                <c:pt idx="11">
                  <c:v>74.606147855158</c:v>
                </c:pt>
                <c:pt idx="12">
                  <c:v>75.3286776528501</c:v>
                </c:pt>
                <c:pt idx="13">
                  <c:v>75.9034566542005</c:v>
                </c:pt>
                <c:pt idx="14">
                  <c:v>76.3540436288582</c:v>
                </c:pt>
                <c:pt idx="15">
                  <c:v>76.6963558178687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7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黑龙江8省!$A$2</c:f>
              <c:strCache>
                <c:ptCount val="1"/>
                <c:pt idx="0">
                  <c:v>黑龙江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黑龙江8省!$B$2:$Q$2</c:f>
              <c:numCache>
                <c:formatCode>General</c:formatCode>
                <c:ptCount val="16"/>
                <c:pt idx="0">
                  <c:v>81</c:v>
                </c:pt>
                <c:pt idx="1">
                  <c:v>87.2</c:v>
                </c:pt>
                <c:pt idx="2">
                  <c:v>74</c:v>
                </c:pt>
                <c:pt idx="3">
                  <c:v>81</c:v>
                </c:pt>
                <c:pt idx="4">
                  <c:v>77</c:v>
                </c:pt>
                <c:pt idx="5">
                  <c:v>82.9</c:v>
                </c:pt>
                <c:pt idx="6">
                  <c:v>83</c:v>
                </c:pt>
                <c:pt idx="7">
                  <c:v>76.3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黑龙江8省!$B$3:$Q$3</c:f>
              <c:numCache>
                <c:formatCode>General</c:formatCode>
                <c:ptCount val="16"/>
                <c:pt idx="0">
                  <c:v>81</c:v>
                </c:pt>
                <c:pt idx="1">
                  <c:v>82.5636470193182</c:v>
                </c:pt>
                <c:pt idx="2">
                  <c:v>79.3479660948291</c:v>
                </c:pt>
                <c:pt idx="3">
                  <c:v>78.3343405870118</c:v>
                </c:pt>
                <c:pt idx="4">
                  <c:v>81.7654865600547</c:v>
                </c:pt>
                <c:pt idx="5">
                  <c:v>83.3388280377548</c:v>
                </c:pt>
                <c:pt idx="6">
                  <c:v>79.7249456302317</c:v>
                </c:pt>
                <c:pt idx="7">
                  <c:v>78.6136015159251</c:v>
                </c:pt>
                <c:pt idx="8">
                  <c:v>80.4364125071323</c:v>
                </c:pt>
                <c:pt idx="9">
                  <c:v>81.2717492119618</c:v>
                </c:pt>
                <c:pt idx="10">
                  <c:v>81.5047394324773</c:v>
                </c:pt>
                <c:pt idx="11">
                  <c:v>81.7030633234406</c:v>
                </c:pt>
                <c:pt idx="12">
                  <c:v>81.8681938639978</c:v>
                </c:pt>
                <c:pt idx="13">
                  <c:v>81.9992617919358</c:v>
                </c:pt>
                <c:pt idx="14">
                  <c:v>82.0955225418331</c:v>
                </c:pt>
                <c:pt idx="15">
                  <c:v>82.1566148593599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黑龙江8省!$B$4:$Q$4</c:f>
              <c:numCache>
                <c:formatCode>General</c:formatCode>
                <c:ptCount val="16"/>
                <c:pt idx="0">
                  <c:v>81</c:v>
                </c:pt>
                <c:pt idx="1">
                  <c:v>82.5636470193182</c:v>
                </c:pt>
                <c:pt idx="2">
                  <c:v>79.3479660948291</c:v>
                </c:pt>
                <c:pt idx="3">
                  <c:v>78.3343405870118</c:v>
                </c:pt>
                <c:pt idx="4">
                  <c:v>81.7654865600547</c:v>
                </c:pt>
                <c:pt idx="5">
                  <c:v>83.3388280377548</c:v>
                </c:pt>
                <c:pt idx="6">
                  <c:v>79.7249456302317</c:v>
                </c:pt>
                <c:pt idx="7">
                  <c:v>78.6136015159251</c:v>
                </c:pt>
                <c:pt idx="8">
                  <c:v>80.8463068985578</c:v>
                </c:pt>
                <c:pt idx="9">
                  <c:v>82.2480465768665</c:v>
                </c:pt>
                <c:pt idx="10">
                  <c:v>82.7904464625358</c:v>
                </c:pt>
                <c:pt idx="11">
                  <c:v>83.2896341215894</c:v>
                </c:pt>
                <c:pt idx="12">
                  <c:v>83.7441983248601</c:v>
                </c:pt>
                <c:pt idx="13">
                  <c:v>84.1505713157423</c:v>
                </c:pt>
                <c:pt idx="14">
                  <c:v>84.5060904795046</c:v>
                </c:pt>
                <c:pt idx="15">
                  <c:v>84.8091397288978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黑龙江8省!$B$5:$Q$5</c:f>
              <c:numCache>
                <c:formatCode>General</c:formatCode>
                <c:ptCount val="16"/>
                <c:pt idx="0">
                  <c:v>81</c:v>
                </c:pt>
                <c:pt idx="1">
                  <c:v>82.5636470193182</c:v>
                </c:pt>
                <c:pt idx="2">
                  <c:v>79.3479660948291</c:v>
                </c:pt>
                <c:pt idx="3">
                  <c:v>78.3343405870118</c:v>
                </c:pt>
                <c:pt idx="4">
                  <c:v>81.7654865600547</c:v>
                </c:pt>
                <c:pt idx="5">
                  <c:v>83.3388280377548</c:v>
                </c:pt>
                <c:pt idx="6">
                  <c:v>79.7249456302317</c:v>
                </c:pt>
                <c:pt idx="7">
                  <c:v>78.6136015159251</c:v>
                </c:pt>
                <c:pt idx="8">
                  <c:v>81.4573022584419</c:v>
                </c:pt>
                <c:pt idx="9">
                  <c:v>83.7008634422293</c:v>
                </c:pt>
                <c:pt idx="10">
                  <c:v>84.6950959182078</c:v>
                </c:pt>
                <c:pt idx="11">
                  <c:v>85.6241398955485</c:v>
                </c:pt>
                <c:pt idx="12">
                  <c:v>86.4818635362704</c:v>
                </c:pt>
                <c:pt idx="13">
                  <c:v>87.2607352755642</c:v>
                </c:pt>
                <c:pt idx="14">
                  <c:v>87.955621367975</c:v>
                </c:pt>
                <c:pt idx="15">
                  <c:v>88.563646888364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7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黑龙江8省!$A$14</c:f>
              <c:strCache>
                <c:ptCount val="1"/>
                <c:pt idx="0">
                  <c:v>福建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黑龙江8省!$B$14:$Q$14</c:f>
              <c:numCache>
                <c:formatCode>General</c:formatCode>
                <c:ptCount val="16"/>
                <c:pt idx="0">
                  <c:v>37</c:v>
                </c:pt>
                <c:pt idx="1">
                  <c:v>44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黑龙江8省!$A$15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黑龙江8省!$B$15:$Q$15</c:f>
              <c:numCache>
                <c:formatCode>General</c:formatCode>
                <c:ptCount val="16"/>
                <c:pt idx="0">
                  <c:v>37</c:v>
                </c:pt>
                <c:pt idx="1">
                  <c:v>38.6509695017671</c:v>
                </c:pt>
                <c:pt idx="2">
                  <c:v>39.4774843643926</c:v>
                </c:pt>
                <c:pt idx="3">
                  <c:v>39.9477047951292</c:v>
                </c:pt>
                <c:pt idx="4">
                  <c:v>34.991067246541</c:v>
                </c:pt>
                <c:pt idx="5">
                  <c:v>37.4989517752745</c:v>
                </c:pt>
                <c:pt idx="6">
                  <c:v>42.2952974073101</c:v>
                </c:pt>
                <c:pt idx="7">
                  <c:v>39.3693143834592</c:v>
                </c:pt>
                <c:pt idx="8">
                  <c:v>39.2776522731836</c:v>
                </c:pt>
                <c:pt idx="9">
                  <c:v>41.7369332279947</c:v>
                </c:pt>
                <c:pt idx="10">
                  <c:v>41.8005860451919</c:v>
                </c:pt>
                <c:pt idx="11">
                  <c:v>41.4010013661856</c:v>
                </c:pt>
                <c:pt idx="12">
                  <c:v>40.7466715204255</c:v>
                </c:pt>
                <c:pt idx="13">
                  <c:v>39.9222846346904</c:v>
                </c:pt>
                <c:pt idx="14">
                  <c:v>38.9780687175466</c:v>
                </c:pt>
                <c:pt idx="15">
                  <c:v>37.9489581287124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黑龙江8省!$A$16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黑龙江8省!$B$16:$Q$16</c:f>
              <c:numCache>
                <c:formatCode>General</c:formatCode>
                <c:ptCount val="16"/>
                <c:pt idx="0">
                  <c:v>37</c:v>
                </c:pt>
                <c:pt idx="1">
                  <c:v>38.6509695017671</c:v>
                </c:pt>
                <c:pt idx="2">
                  <c:v>39.4774843643926</c:v>
                </c:pt>
                <c:pt idx="3">
                  <c:v>39.9477047951292</c:v>
                </c:pt>
                <c:pt idx="4">
                  <c:v>34.991067246541</c:v>
                </c:pt>
                <c:pt idx="5">
                  <c:v>37.4989517752745</c:v>
                </c:pt>
                <c:pt idx="6">
                  <c:v>42.2952974073101</c:v>
                </c:pt>
                <c:pt idx="7">
                  <c:v>39.3693143834592</c:v>
                </c:pt>
                <c:pt idx="8">
                  <c:v>39.7275232490429</c:v>
                </c:pt>
                <c:pt idx="9">
                  <c:v>42.9362919871348</c:v>
                </c:pt>
                <c:pt idx="10">
                  <c:v>43.6032899030053</c:v>
                </c:pt>
                <c:pt idx="11">
                  <c:v>43.8189815170502</c:v>
                </c:pt>
                <c:pt idx="12">
                  <c:v>43.7917379228895</c:v>
                </c:pt>
                <c:pt idx="13">
                  <c:v>43.5979684705023</c:v>
                </c:pt>
                <c:pt idx="14">
                  <c:v>43.2795325545548</c:v>
                </c:pt>
                <c:pt idx="15">
                  <c:v>42.8642583777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黑龙江8省!$A$17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黑龙江8省!$B$17:$Q$17</c:f>
              <c:numCache>
                <c:formatCode>General</c:formatCode>
                <c:ptCount val="16"/>
                <c:pt idx="0">
                  <c:v>37</c:v>
                </c:pt>
                <c:pt idx="1">
                  <c:v>38.6509695017671</c:v>
                </c:pt>
                <c:pt idx="2">
                  <c:v>39.4774843643926</c:v>
                </c:pt>
                <c:pt idx="3">
                  <c:v>39.9477047951292</c:v>
                </c:pt>
                <c:pt idx="4">
                  <c:v>34.991067246541</c:v>
                </c:pt>
                <c:pt idx="5">
                  <c:v>37.4989517752745</c:v>
                </c:pt>
                <c:pt idx="6">
                  <c:v>42.2952974073101</c:v>
                </c:pt>
                <c:pt idx="7">
                  <c:v>39.3693143834592</c:v>
                </c:pt>
                <c:pt idx="8">
                  <c:v>40.3319941039206</c:v>
                </c:pt>
                <c:pt idx="9">
                  <c:v>44.5911215668439</c:v>
                </c:pt>
                <c:pt idx="10">
                  <c:v>46.1830829792084</c:v>
                </c:pt>
                <c:pt idx="11">
                  <c:v>47.3942938136967</c:v>
                </c:pt>
                <c:pt idx="12">
                  <c:v>48.4318292449117</c:v>
                </c:pt>
                <c:pt idx="13">
                  <c:v>49.3601138242056</c:v>
                </c:pt>
                <c:pt idx="14">
                  <c:v>50.2084565463553</c:v>
                </c:pt>
                <c:pt idx="15">
                  <c:v>50.9933868394498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黑龙江8省!$A$18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黑龙江8省!$B$18:$Q$18</c:f>
              <c:numCache>
                <c:formatCode>General</c:formatCode>
                <c:ptCount val="16"/>
                <c:pt idx="0">
                  <c:v>38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黑龙江8省!$A$19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黑龙江8省!$B$19:$Q$19</c:f>
              <c:numCache>
                <c:formatCode>General</c:formatCode>
                <c:ptCount val="16"/>
                <c:pt idx="0">
                  <c:v>38</c:v>
                </c:pt>
                <c:pt idx="1">
                  <c:v>42.9392362907047</c:v>
                </c:pt>
                <c:pt idx="2">
                  <c:v>39.9999999999999</c:v>
                </c:pt>
                <c:pt idx="3">
                  <c:v>38.6604864612457</c:v>
                </c:pt>
                <c:pt idx="4">
                  <c:v>38.3863254430104</c:v>
                </c:pt>
                <c:pt idx="5">
                  <c:v>38.3162448660643</c:v>
                </c:pt>
                <c:pt idx="6">
                  <c:v>38.5974002012352</c:v>
                </c:pt>
                <c:pt idx="7">
                  <c:v>39.5357797617357</c:v>
                </c:pt>
                <c:pt idx="8">
                  <c:v>40.4190440588867</c:v>
                </c:pt>
                <c:pt idx="9">
                  <c:v>41.2830703530256</c:v>
                </c:pt>
                <c:pt idx="10">
                  <c:v>42.4399126501434</c:v>
                </c:pt>
                <c:pt idx="11">
                  <c:v>43.7690727627548</c:v>
                </c:pt>
                <c:pt idx="12">
                  <c:v>45.2546891415901</c:v>
                </c:pt>
                <c:pt idx="13">
                  <c:v>46.8913959286275</c:v>
                </c:pt>
                <c:pt idx="14">
                  <c:v>48.6778634622315</c:v>
                </c:pt>
                <c:pt idx="15">
                  <c:v>50.6151085710049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黑龙江8省!$A$20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黑龙江8省!$B$20:$Q$20</c:f>
              <c:numCache>
                <c:formatCode>General</c:formatCode>
                <c:ptCount val="16"/>
                <c:pt idx="0">
                  <c:v>38</c:v>
                </c:pt>
                <c:pt idx="1">
                  <c:v>42.9392362907047</c:v>
                </c:pt>
                <c:pt idx="2">
                  <c:v>39.9999999999999</c:v>
                </c:pt>
                <c:pt idx="3">
                  <c:v>38.6604864612457</c:v>
                </c:pt>
                <c:pt idx="4">
                  <c:v>38.3863254430104</c:v>
                </c:pt>
                <c:pt idx="5">
                  <c:v>38.3162448660643</c:v>
                </c:pt>
                <c:pt idx="6">
                  <c:v>38.5974002012352</c:v>
                </c:pt>
                <c:pt idx="7">
                  <c:v>39.5357797617357</c:v>
                </c:pt>
                <c:pt idx="8">
                  <c:v>40.5467739721113</c:v>
                </c:pt>
                <c:pt idx="9">
                  <c:v>41.6246137053252</c:v>
                </c:pt>
                <c:pt idx="10">
                  <c:v>42.9539874918269</c:v>
                </c:pt>
                <c:pt idx="11">
                  <c:v>44.4590477113119</c:v>
                </c:pt>
                <c:pt idx="12">
                  <c:v>46.1269870606059</c:v>
                </c:pt>
                <c:pt idx="13">
                  <c:v>47.9529824541894</c:v>
                </c:pt>
                <c:pt idx="14">
                  <c:v>49.9359721208896</c:v>
                </c:pt>
                <c:pt idx="15">
                  <c:v>52.0773097625646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黑龙江8省!$A$21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黑龙江8省!$B$21:$Q$21</c:f>
              <c:numCache>
                <c:formatCode>General</c:formatCode>
                <c:ptCount val="16"/>
                <c:pt idx="0">
                  <c:v>38</c:v>
                </c:pt>
                <c:pt idx="1">
                  <c:v>42.9392362907047</c:v>
                </c:pt>
                <c:pt idx="2">
                  <c:v>39.9999999999999</c:v>
                </c:pt>
                <c:pt idx="3">
                  <c:v>38.6604864612457</c:v>
                </c:pt>
                <c:pt idx="4">
                  <c:v>38.3863254430104</c:v>
                </c:pt>
                <c:pt idx="5">
                  <c:v>38.3162448660643</c:v>
                </c:pt>
                <c:pt idx="6">
                  <c:v>38.5974002012352</c:v>
                </c:pt>
                <c:pt idx="7">
                  <c:v>39.5357797617357</c:v>
                </c:pt>
                <c:pt idx="8">
                  <c:v>40.6356997104132</c:v>
                </c:pt>
                <c:pt idx="9">
                  <c:v>41.8667551971066</c:v>
                </c:pt>
                <c:pt idx="10">
                  <c:v>43.3268976080422</c:v>
                </c:pt>
                <c:pt idx="11">
                  <c:v>44.9683819150473</c:v>
                </c:pt>
                <c:pt idx="12">
                  <c:v>46.7796207923355</c:v>
                </c:pt>
                <c:pt idx="13">
                  <c:v>48.7555811532103</c:v>
                </c:pt>
                <c:pt idx="14">
                  <c:v>50.8949813074577</c:v>
                </c:pt>
                <c:pt idx="15">
                  <c:v>53.1991361408573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黑龙江8省!$A$22</c:f>
              <c:strCache>
                <c:ptCount val="1"/>
                <c:pt idx="0">
                  <c:v>云南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黑龙江8省!$B$22:$Q$22</c:f>
              <c:numCache>
                <c:formatCode>General</c:formatCode>
                <c:ptCount val="16"/>
                <c:pt idx="0">
                  <c:v>45</c:v>
                </c:pt>
                <c:pt idx="1">
                  <c:v>50</c:v>
                </c:pt>
                <c:pt idx="2">
                  <c:v>46</c:v>
                </c:pt>
                <c:pt idx="3">
                  <c:v>41</c:v>
                </c:pt>
                <c:pt idx="4">
                  <c:v>44</c:v>
                </c:pt>
                <c:pt idx="5">
                  <c:v>47</c:v>
                </c:pt>
                <c:pt idx="6">
                  <c:v>46</c:v>
                </c:pt>
                <c:pt idx="7">
                  <c:v>47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黑龙江8省!$A$23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黑龙江8省!$B$23:$Q$23</c:f>
              <c:numCache>
                <c:formatCode>General</c:formatCode>
                <c:ptCount val="16"/>
                <c:pt idx="0">
                  <c:v>45</c:v>
                </c:pt>
                <c:pt idx="1">
                  <c:v>50.3277796105851</c:v>
                </c:pt>
                <c:pt idx="2">
                  <c:v>44.1698929044129</c:v>
                </c:pt>
                <c:pt idx="3">
                  <c:v>42.0488992090663</c:v>
                </c:pt>
                <c:pt idx="4">
                  <c:v>43.999999814491</c:v>
                </c:pt>
                <c:pt idx="5">
                  <c:v>45.3961764450174</c:v>
                </c:pt>
                <c:pt idx="6">
                  <c:v>45.9998756340756</c:v>
                </c:pt>
                <c:pt idx="7">
                  <c:v>49.2361968680602</c:v>
                </c:pt>
                <c:pt idx="8">
                  <c:v>52.1856894673934</c:v>
                </c:pt>
                <c:pt idx="9">
                  <c:v>53.9503840988449</c:v>
                </c:pt>
                <c:pt idx="10">
                  <c:v>56.9029604294607</c:v>
                </c:pt>
                <c:pt idx="11">
                  <c:v>60.1798898195267</c:v>
                </c:pt>
                <c:pt idx="12">
                  <c:v>63.6675120625702</c:v>
                </c:pt>
                <c:pt idx="13">
                  <c:v>67.2729900947949</c:v>
                </c:pt>
                <c:pt idx="14">
                  <c:v>70.8880909518017</c:v>
                </c:pt>
                <c:pt idx="15">
                  <c:v>74.3756516534399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黑龙江8省!$A$24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黑龙江8省!$B$24:$Q$24</c:f>
              <c:numCache>
                <c:formatCode>General</c:formatCode>
                <c:ptCount val="16"/>
                <c:pt idx="0">
                  <c:v>45</c:v>
                </c:pt>
                <c:pt idx="1">
                  <c:v>50.3277796105851</c:v>
                </c:pt>
                <c:pt idx="2">
                  <c:v>44.1698929044129</c:v>
                </c:pt>
                <c:pt idx="3">
                  <c:v>42.0488992090663</c:v>
                </c:pt>
                <c:pt idx="4">
                  <c:v>43.999999814491</c:v>
                </c:pt>
                <c:pt idx="5">
                  <c:v>45.3961764450174</c:v>
                </c:pt>
                <c:pt idx="6">
                  <c:v>45.9998756340756</c:v>
                </c:pt>
                <c:pt idx="7">
                  <c:v>49.2361968680602</c:v>
                </c:pt>
                <c:pt idx="8">
                  <c:v>52.1382960159158</c:v>
                </c:pt>
                <c:pt idx="9">
                  <c:v>53.7687870478375</c:v>
                </c:pt>
                <c:pt idx="10">
                  <c:v>56.4888270757424</c:v>
                </c:pt>
                <c:pt idx="11">
                  <c:v>59.3923819445082</c:v>
                </c:pt>
                <c:pt idx="12">
                  <c:v>62.3128019352776</c:v>
                </c:pt>
                <c:pt idx="13">
                  <c:v>65.08842282316</c:v>
                </c:pt>
                <c:pt idx="14">
                  <c:v>67.5221245179999</c:v>
                </c:pt>
                <c:pt idx="15">
                  <c:v>69.3625315395199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黑龙江8省!$A$25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黑龙江8省!$B$25:$Q$25</c:f>
              <c:numCache>
                <c:formatCode>General</c:formatCode>
                <c:ptCount val="16"/>
                <c:pt idx="0">
                  <c:v>45</c:v>
                </c:pt>
                <c:pt idx="1">
                  <c:v>50.3277796105851</c:v>
                </c:pt>
                <c:pt idx="2">
                  <c:v>44.1698929044129</c:v>
                </c:pt>
                <c:pt idx="3">
                  <c:v>42.0488992090663</c:v>
                </c:pt>
                <c:pt idx="4">
                  <c:v>43.999999814491</c:v>
                </c:pt>
                <c:pt idx="5">
                  <c:v>45.3961764450174</c:v>
                </c:pt>
                <c:pt idx="6">
                  <c:v>45.9998756340756</c:v>
                </c:pt>
                <c:pt idx="7">
                  <c:v>49.2361968680602</c:v>
                </c:pt>
                <c:pt idx="8">
                  <c:v>52.0588655450744</c:v>
                </c:pt>
                <c:pt idx="9">
                  <c:v>53.449672826844</c:v>
                </c:pt>
                <c:pt idx="10">
                  <c:v>55.7329368593698</c:v>
                </c:pt>
                <c:pt idx="11">
                  <c:v>57.9192689535268</c:v>
                </c:pt>
                <c:pt idx="12">
                  <c:v>59.7304846560836</c:v>
                </c:pt>
                <c:pt idx="13">
                  <c:v>60.8576851227944</c:v>
                </c:pt>
                <c:pt idx="14">
                  <c:v>60.9110379269937</c:v>
                </c:pt>
                <c:pt idx="15">
                  <c:v>59.3884730123878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38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黑龙江8省!$A$26</c:f>
              <c:strCache>
                <c:ptCount val="1"/>
                <c:pt idx="0">
                  <c:v>宁夏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黑龙江8省!$B$26:$Q$26</c:f>
              <c:numCache>
                <c:formatCode>General</c:formatCode>
                <c:ptCount val="16"/>
                <c:pt idx="0">
                  <c:v>55</c:v>
                </c:pt>
                <c:pt idx="1">
                  <c:v>60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65</c:v>
                </c:pt>
                <c:pt idx="7">
                  <c:v>56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黑龙江8省!$A$27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黑龙江8省!$B$27:$Q$27</c:f>
              <c:numCache>
                <c:formatCode>General</c:formatCode>
                <c:ptCount val="16"/>
                <c:pt idx="0">
                  <c:v>55</c:v>
                </c:pt>
                <c:pt idx="1">
                  <c:v>55.2870228966426</c:v>
                </c:pt>
                <c:pt idx="2">
                  <c:v>60.0519916287937</c:v>
                </c:pt>
                <c:pt idx="3">
                  <c:v>58.9952467940285</c:v>
                </c:pt>
                <c:pt idx="4">
                  <c:v>55.7537090581768</c:v>
                </c:pt>
                <c:pt idx="5">
                  <c:v>58.5354977477576</c:v>
                </c:pt>
                <c:pt idx="6">
                  <c:v>60.7827092162285</c:v>
                </c:pt>
                <c:pt idx="7">
                  <c:v>59.1166172782844</c:v>
                </c:pt>
                <c:pt idx="8">
                  <c:v>58.4872050613501</c:v>
                </c:pt>
                <c:pt idx="9">
                  <c:v>58.2029990189228</c:v>
                </c:pt>
                <c:pt idx="10">
                  <c:v>57.839785893188</c:v>
                </c:pt>
                <c:pt idx="11">
                  <c:v>57.4507229802149</c:v>
                </c:pt>
                <c:pt idx="12">
                  <c:v>57.0360013763163</c:v>
                </c:pt>
                <c:pt idx="13">
                  <c:v>56.5960706050192</c:v>
                </c:pt>
                <c:pt idx="14">
                  <c:v>56.1318936565925</c:v>
                </c:pt>
                <c:pt idx="15">
                  <c:v>55.6447501499284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黑龙江8省!$A$28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黑龙江8省!$B$28:$Q$28</c:f>
              <c:numCache>
                <c:formatCode>General</c:formatCode>
                <c:ptCount val="16"/>
                <c:pt idx="0">
                  <c:v>55</c:v>
                </c:pt>
                <c:pt idx="1">
                  <c:v>55.2870228966426</c:v>
                </c:pt>
                <c:pt idx="2">
                  <c:v>60.0519916287937</c:v>
                </c:pt>
                <c:pt idx="3">
                  <c:v>58.9952467940285</c:v>
                </c:pt>
                <c:pt idx="4">
                  <c:v>55.7537090581768</c:v>
                </c:pt>
                <c:pt idx="5">
                  <c:v>58.5354977477576</c:v>
                </c:pt>
                <c:pt idx="6">
                  <c:v>60.7827092162285</c:v>
                </c:pt>
                <c:pt idx="7">
                  <c:v>59.1166172782844</c:v>
                </c:pt>
                <c:pt idx="8">
                  <c:v>59.2492411723861</c:v>
                </c:pt>
                <c:pt idx="9">
                  <c:v>60.0441484476463</c:v>
                </c:pt>
                <c:pt idx="10">
                  <c:v>60.2593954226307</c:v>
                </c:pt>
                <c:pt idx="11">
                  <c:v>60.3570809622839</c:v>
                </c:pt>
                <c:pt idx="12">
                  <c:v>60.3611764117154</c:v>
                </c:pt>
                <c:pt idx="13">
                  <c:v>60.2780494942473</c:v>
                </c:pt>
                <c:pt idx="14">
                  <c:v>60.1120819913623</c:v>
                </c:pt>
                <c:pt idx="15">
                  <c:v>59.8679301171415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黑龙江8省!$A$29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黑龙江8省!$B$29:$Q$29</c:f>
              <c:numCache>
                <c:formatCode>General</c:formatCode>
                <c:ptCount val="16"/>
                <c:pt idx="0">
                  <c:v>55</c:v>
                </c:pt>
                <c:pt idx="1">
                  <c:v>55.2870228966426</c:v>
                </c:pt>
                <c:pt idx="2">
                  <c:v>60.0519916287937</c:v>
                </c:pt>
                <c:pt idx="3">
                  <c:v>58.9952467940285</c:v>
                </c:pt>
                <c:pt idx="4">
                  <c:v>55.7537090581768</c:v>
                </c:pt>
                <c:pt idx="5">
                  <c:v>58.5354977477576</c:v>
                </c:pt>
                <c:pt idx="6">
                  <c:v>60.7827092162285</c:v>
                </c:pt>
                <c:pt idx="7">
                  <c:v>59.1166172782844</c:v>
                </c:pt>
                <c:pt idx="8">
                  <c:v>60.99141819779</c:v>
                </c:pt>
                <c:pt idx="9">
                  <c:v>64.2434837811991</c:v>
                </c:pt>
                <c:pt idx="10">
                  <c:v>65.7492489751855</c:v>
                </c:pt>
                <c:pt idx="11">
                  <c:v>66.9028901275474</c:v>
                </c:pt>
                <c:pt idx="12">
                  <c:v>67.782464252387</c:v>
                </c:pt>
                <c:pt idx="13">
                  <c:v>68.4092933694797</c:v>
                </c:pt>
                <c:pt idx="14">
                  <c:v>68.7980701592338</c:v>
                </c:pt>
                <c:pt idx="15">
                  <c:v>68.9642844471242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5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黑龙江8省!$A$30</c:f>
              <c:strCache>
                <c:ptCount val="1"/>
                <c:pt idx="0">
                  <c:v>新疆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黑龙江8省!$B$30:$Q$30</c:f>
              <c:numCache>
                <c:formatCode>General</c:formatCode>
                <c:ptCount val="16"/>
                <c:pt idx="0">
                  <c:v>76</c:v>
                </c:pt>
                <c:pt idx="1">
                  <c:v>75</c:v>
                </c:pt>
                <c:pt idx="2">
                  <c:v>71</c:v>
                </c:pt>
                <c:pt idx="3">
                  <c:v>82</c:v>
                </c:pt>
                <c:pt idx="4">
                  <c:v>80</c:v>
                </c:pt>
                <c:pt idx="5">
                  <c:v>66</c:v>
                </c:pt>
                <c:pt idx="6">
                  <c:v>80</c:v>
                </c:pt>
                <c:pt idx="7">
                  <c:v>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黑龙江8省!$A$31</c:f>
              <c:strCache>
                <c:ptCount val="1"/>
                <c:pt idx="0">
                  <c:v>低等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黑龙江8省!$B$31:$Q$31</c:f>
              <c:numCache>
                <c:formatCode>General</c:formatCode>
                <c:ptCount val="16"/>
                <c:pt idx="0">
                  <c:v>76</c:v>
                </c:pt>
                <c:pt idx="1">
                  <c:v>70.7244272841291</c:v>
                </c:pt>
                <c:pt idx="2">
                  <c:v>77.767187061457</c:v>
                </c:pt>
                <c:pt idx="3">
                  <c:v>79.1634268320883</c:v>
                </c:pt>
                <c:pt idx="4">
                  <c:v>76.867128363354</c:v>
                </c:pt>
                <c:pt idx="5">
                  <c:v>74.357273068088</c:v>
                </c:pt>
                <c:pt idx="6">
                  <c:v>75.6676796598759</c:v>
                </c:pt>
                <c:pt idx="7">
                  <c:v>79.5092188134712</c:v>
                </c:pt>
                <c:pt idx="8">
                  <c:v>79.782672266444</c:v>
                </c:pt>
                <c:pt idx="9">
                  <c:v>77.2302099144408</c:v>
                </c:pt>
                <c:pt idx="10">
                  <c:v>77.3060212923441</c:v>
                </c:pt>
                <c:pt idx="11">
                  <c:v>77.7013807458686</c:v>
                </c:pt>
                <c:pt idx="12">
                  <c:v>78.2185945714664</c:v>
                </c:pt>
                <c:pt idx="13">
                  <c:v>78.7755864994345</c:v>
                </c:pt>
                <c:pt idx="14">
                  <c:v>79.3230992591356</c:v>
                </c:pt>
                <c:pt idx="15">
                  <c:v>79.8280686234798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黑龙江8省!$A$32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黑龙江8省!$B$32:$Q$32</c:f>
              <c:numCache>
                <c:formatCode>General</c:formatCode>
                <c:ptCount val="16"/>
                <c:pt idx="0">
                  <c:v>76</c:v>
                </c:pt>
                <c:pt idx="1">
                  <c:v>70.7244272841291</c:v>
                </c:pt>
                <c:pt idx="2">
                  <c:v>77.767187061457</c:v>
                </c:pt>
                <c:pt idx="3">
                  <c:v>79.1634268320883</c:v>
                </c:pt>
                <c:pt idx="4">
                  <c:v>76.867128363354</c:v>
                </c:pt>
                <c:pt idx="5">
                  <c:v>74.357273068088</c:v>
                </c:pt>
                <c:pt idx="6">
                  <c:v>75.6676796598759</c:v>
                </c:pt>
                <c:pt idx="7">
                  <c:v>79.5092188134712</c:v>
                </c:pt>
                <c:pt idx="8">
                  <c:v>80.0597786298858</c:v>
                </c:pt>
                <c:pt idx="9">
                  <c:v>77.9547421322325</c:v>
                </c:pt>
                <c:pt idx="10">
                  <c:v>78.3659701837608</c:v>
                </c:pt>
                <c:pt idx="11">
                  <c:v>79.087407611884</c:v>
                </c:pt>
                <c:pt idx="12">
                  <c:v>79.9204586933726</c:v>
                </c:pt>
                <c:pt idx="13">
                  <c:v>80.7791708457993</c:v>
                </c:pt>
                <c:pt idx="14">
                  <c:v>81.611059916207</c:v>
                </c:pt>
                <c:pt idx="15">
                  <c:v>82.3808324528364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黑龙江8省!$A$33</c:f>
              <c:strCache>
                <c:ptCount val="1"/>
                <c:pt idx="0">
                  <c:v>高等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黑龙江8省!$B$1:$Q$1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黑龙江8省!$B$33:$Q$33</c:f>
              <c:numCache>
                <c:formatCode>General</c:formatCode>
                <c:ptCount val="16"/>
                <c:pt idx="0">
                  <c:v>76</c:v>
                </c:pt>
                <c:pt idx="1">
                  <c:v>70.7244272841291</c:v>
                </c:pt>
                <c:pt idx="2">
                  <c:v>77.767187061457</c:v>
                </c:pt>
                <c:pt idx="3">
                  <c:v>79.1634268320883</c:v>
                </c:pt>
                <c:pt idx="4">
                  <c:v>76.867128363354</c:v>
                </c:pt>
                <c:pt idx="5">
                  <c:v>74.357273068088</c:v>
                </c:pt>
                <c:pt idx="6">
                  <c:v>75.6676796598759</c:v>
                </c:pt>
                <c:pt idx="7">
                  <c:v>79.5092188134712</c:v>
                </c:pt>
                <c:pt idx="8">
                  <c:v>80.5211085894069</c:v>
                </c:pt>
                <c:pt idx="9">
                  <c:v>79.155807257503</c:v>
                </c:pt>
                <c:pt idx="10">
                  <c:v>80.115153454526</c:v>
                </c:pt>
                <c:pt idx="11">
                  <c:v>81.3703174386455</c:v>
                </c:pt>
                <c:pt idx="12">
                  <c:v>82.7229516693008</c:v>
                </c:pt>
                <c:pt idx="13">
                  <c:v>84.0815183767931</c:v>
                </c:pt>
                <c:pt idx="14">
                  <c:v>85.3884749128146</c:v>
                </c:pt>
                <c:pt idx="15">
                  <c:v>86.6047487302353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0825437"/>
        <c:axId val="96535486"/>
      </c:lineChart>
      <c:catAx>
        <c:axId val="210825437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96535486"/>
        <c:crosses val="autoZero"/>
        <c:auto val="1"/>
        <c:lblAlgn val="ctr"/>
        <c:lblOffset val="100"/>
        <c:tickLblSkip val="2"/>
        <c:noMultiLvlLbl val="0"/>
      </c:catAx>
      <c:valAx>
        <c:axId val="96535486"/>
        <c:scaling>
          <c:orientation val="minMax"/>
          <c:min val="6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210825437"/>
        <c:crossesAt val="1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 Regular" panose="02020603050405020304" charset="0"/>
              <a:ea typeface="Times New Roman Regular" panose="02020603050405020304" charset="0"/>
              <a:cs typeface="Times New Roman Regular" panose="02020603050405020304" charset="0"/>
              <a:sym typeface="Times New Roman Regular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'GRA=0.5'!$A$2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'GRA=0.5'!$B$1:$Q$1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'GRA=0.5'!$B$2:$Q$2</c:f>
              <c:numCache>
                <c:formatCode>General</c:formatCode>
                <c:ptCount val="16"/>
                <c:pt idx="0">
                  <c:v>60</c:v>
                </c:pt>
                <c:pt idx="1">
                  <c:v>59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65</c:v>
                </c:pt>
                <c:pt idx="6">
                  <c:v>71.5</c:v>
                </c:pt>
                <c:pt idx="7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'GRA=0.5'!$A$3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'GRA=0.5'!$B$1:$Q$1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'GRA=0.5'!$B$3:$Q$3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70.3307900365951</c:v>
                </c:pt>
                <c:pt idx="9">
                  <c:v>72.4000553815565</c:v>
                </c:pt>
                <c:pt idx="10">
                  <c:v>72.961325734293</c:v>
                </c:pt>
                <c:pt idx="11">
                  <c:v>72.9446330339137</c:v>
                </c:pt>
                <c:pt idx="12">
                  <c:v>72.5341738118345</c:v>
                </c:pt>
                <c:pt idx="13">
                  <c:v>71.8322309476212</c:v>
                </c:pt>
                <c:pt idx="14">
                  <c:v>70.9122948778112</c:v>
                </c:pt>
                <c:pt idx="15">
                  <c:v>69.8314098516317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'GRA=0.5'!$A$4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'GRA=0.5'!$B$1:$Q$1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'GRA=0.5'!$B$4:$Q$4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69.9211459767299</c:v>
                </c:pt>
                <c:pt idx="9">
                  <c:v>71.6110417562522</c:v>
                </c:pt>
                <c:pt idx="10">
                  <c:v>72.4155195731276</c:v>
                </c:pt>
                <c:pt idx="11">
                  <c:v>72.9547626516675</c:v>
                </c:pt>
                <c:pt idx="12">
                  <c:v>73.3270657855121</c:v>
                </c:pt>
                <c:pt idx="13">
                  <c:v>73.5749651193001</c:v>
                </c:pt>
                <c:pt idx="14">
                  <c:v>73.7237171305451</c:v>
                </c:pt>
                <c:pt idx="15">
                  <c:v>73.7906262832162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'GRA=0.5'!$A$5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'GRA=0.5'!$B$1:$Q$1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'GRA=0.5'!$B$5:$Q$5</c:f>
              <c:numCache>
                <c:formatCode>General</c:formatCode>
                <c:ptCount val="16"/>
                <c:pt idx="0">
                  <c:v>60</c:v>
                </c:pt>
                <c:pt idx="1">
                  <c:v>59.3104802647203</c:v>
                </c:pt>
                <c:pt idx="2">
                  <c:v>60.7253004678643</c:v>
                </c:pt>
                <c:pt idx="3">
                  <c:v>64.2461348548365</c:v>
                </c:pt>
                <c:pt idx="4">
                  <c:v>65.9743450979974</c:v>
                </c:pt>
                <c:pt idx="5">
                  <c:v>67.5876555383407</c:v>
                </c:pt>
                <c:pt idx="6">
                  <c:v>69.6303102922961</c:v>
                </c:pt>
                <c:pt idx="7">
                  <c:v>69.163808289345</c:v>
                </c:pt>
                <c:pt idx="8">
                  <c:v>70.2530238768341</c:v>
                </c:pt>
                <c:pt idx="9">
                  <c:v>72.4860201076787</c:v>
                </c:pt>
                <c:pt idx="10">
                  <c:v>73.6939455767017</c:v>
                </c:pt>
                <c:pt idx="11">
                  <c:v>74.606147855158</c:v>
                </c:pt>
                <c:pt idx="12">
                  <c:v>75.3286776528501</c:v>
                </c:pt>
                <c:pt idx="13">
                  <c:v>75.9034566542005</c:v>
                </c:pt>
                <c:pt idx="14">
                  <c:v>76.3540436288582</c:v>
                </c:pt>
                <c:pt idx="15">
                  <c:v>76.6963558178687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030447"/>
        <c:axId val="519824561"/>
      </c:lineChart>
      <c:catAx>
        <c:axId val="11503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824561"/>
        <c:crosses val="autoZero"/>
        <c:auto val="1"/>
        <c:lblAlgn val="ctr"/>
        <c:lblOffset val="100"/>
        <c:noMultiLvlLbl val="0"/>
      </c:catAx>
      <c:valAx>
        <c:axId val="51982456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0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'GRA=0.5'!$B$6:$Q$6</c:f>
              <c:numCache>
                <c:formatCode>General</c:formatCode>
                <c:ptCount val="16"/>
                <c:pt idx="0">
                  <c:v>44</c:v>
                </c:pt>
                <c:pt idx="1">
                  <c:v>50</c:v>
                </c:pt>
                <c:pt idx="2">
                  <c:v>46</c:v>
                </c:pt>
                <c:pt idx="3">
                  <c:v>51</c:v>
                </c:pt>
                <c:pt idx="4">
                  <c:v>47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'GRA=0.5'!$B$7:$Q$7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53.1911586453354</c:v>
                </c:pt>
                <c:pt idx="9">
                  <c:v>52.7582537479993</c:v>
                </c:pt>
                <c:pt idx="10">
                  <c:v>52.7771701758872</c:v>
                </c:pt>
                <c:pt idx="11">
                  <c:v>53.0147233609272</c:v>
                </c:pt>
                <c:pt idx="12">
                  <c:v>53.3507600775617</c:v>
                </c:pt>
                <c:pt idx="13">
                  <c:v>53.7205092676444</c:v>
                </c:pt>
                <c:pt idx="14">
                  <c:v>54.0894447413799</c:v>
                </c:pt>
                <c:pt idx="15">
                  <c:v>54.439892348691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'GRA=0.5'!$B$8:$Q$8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53.2427153963369</c:v>
                </c:pt>
                <c:pt idx="9">
                  <c:v>52.933297354832</c:v>
                </c:pt>
                <c:pt idx="10">
                  <c:v>53.11440265409</c:v>
                </c:pt>
                <c:pt idx="11">
                  <c:v>53.5487238906388</c:v>
                </c:pt>
                <c:pt idx="12">
                  <c:v>54.1121461721262</c:v>
                </c:pt>
                <c:pt idx="13">
                  <c:v>54.7363679702626</c:v>
                </c:pt>
                <c:pt idx="14">
                  <c:v>55.3837986902884</c:v>
                </c:pt>
                <c:pt idx="15">
                  <c:v>56.0341345870383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'GRA=0.5'!$B$9:$Q$9</c:f>
              <c:numCache>
                <c:formatCode>General</c:formatCode>
                <c:ptCount val="16"/>
                <c:pt idx="0">
                  <c:v>44</c:v>
                </c:pt>
                <c:pt idx="1">
                  <c:v>48.2251316735436</c:v>
                </c:pt>
                <c:pt idx="2">
                  <c:v>46.7478084533296</c:v>
                </c:pt>
                <c:pt idx="3">
                  <c:v>46.8036842510108</c:v>
                </c:pt>
                <c:pt idx="4">
                  <c:v>47.183185976614</c:v>
                </c:pt>
                <c:pt idx="5">
                  <c:v>46.3299808715061</c:v>
                </c:pt>
                <c:pt idx="6">
                  <c:v>47.2035772327677</c:v>
                </c:pt>
                <c:pt idx="7">
                  <c:v>51.3321471940282</c:v>
                </c:pt>
                <c:pt idx="8">
                  <c:v>53.3145683072891</c:v>
                </c:pt>
                <c:pt idx="9">
                  <c:v>53.1663131426029</c:v>
                </c:pt>
                <c:pt idx="10">
                  <c:v>53.5431215262366</c:v>
                </c:pt>
                <c:pt idx="11">
                  <c:v>54.2062576601652</c:v>
                </c:pt>
                <c:pt idx="12">
                  <c:v>55.0293858269725</c:v>
                </c:pt>
                <c:pt idx="13">
                  <c:v>55.941934315067</c:v>
                </c:pt>
                <c:pt idx="14">
                  <c:v>56.9042279167487</c:v>
                </c:pt>
                <c:pt idx="15">
                  <c:v>57.8941379191797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8978111"/>
        <c:axId val="822367755"/>
      </c:lineChart>
      <c:catAx>
        <c:axId val="66897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367755"/>
        <c:crosses val="autoZero"/>
        <c:auto val="1"/>
        <c:lblAlgn val="ctr"/>
        <c:lblOffset val="100"/>
        <c:noMultiLvlLbl val="0"/>
      </c:catAx>
      <c:valAx>
        <c:axId val="8223677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9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454000188902"/>
          <c:y val="0.14211033691309"/>
          <c:w val="0.518889524899828"/>
          <c:h val="0.92515733968362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lt1"/>
            </a:solidFill>
            <a:ln w="12700" cap="flat" cmpd="sng" algn="ctr">
              <a:solidFill>
                <a:schemeClr val="accent5"/>
              </a:solidFill>
              <a:prstDash val="solid"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extrusionClr>
                <a:srgbClr val="FFFFFF"/>
              </a:extrusionClr>
              <a:contourClr>
                <a:srgbClr val="FFFFFF"/>
              </a:contourClr>
            </a:sp3d>
          </c:spPr>
          <c:marker>
            <c:symbol val="none"/>
          </c:marker>
          <c:dLbls>
            <c:delete val="1"/>
          </c:dLbls>
          <c:val>
            <c:numRef>
              <c:f>南丁格尔玫瑰图!$F$15:$F$374</c:f>
              <c:numCache>
                <c:formatCode>0.00_ </c:formatCode>
                <c:ptCount val="360"/>
                <c:pt idx="0">
                  <c:v>0</c:v>
                </c:pt>
                <c:pt idx="1">
                  <c:v>0.812669701374929</c:v>
                </c:pt>
                <c:pt idx="2">
                  <c:v>0.812669701374929</c:v>
                </c:pt>
                <c:pt idx="3">
                  <c:v>0.812669701374929</c:v>
                </c:pt>
                <c:pt idx="4">
                  <c:v>0.812669701374929</c:v>
                </c:pt>
                <c:pt idx="5">
                  <c:v>0.812669701374929</c:v>
                </c:pt>
                <c:pt idx="6">
                  <c:v>0.812669701374929</c:v>
                </c:pt>
                <c:pt idx="7">
                  <c:v>0.812669701374929</c:v>
                </c:pt>
                <c:pt idx="8">
                  <c:v>0.812669701374929</c:v>
                </c:pt>
                <c:pt idx="9">
                  <c:v>0.812669701374929</c:v>
                </c:pt>
                <c:pt idx="10">
                  <c:v>0.812669701374929</c:v>
                </c:pt>
                <c:pt idx="11">
                  <c:v>0.812669701374929</c:v>
                </c:pt>
                <c:pt idx="12">
                  <c:v>0</c:v>
                </c:pt>
                <c:pt idx="13">
                  <c:v>0.78156016900602</c:v>
                </c:pt>
                <c:pt idx="14">
                  <c:v>0.78156016900602</c:v>
                </c:pt>
                <c:pt idx="15">
                  <c:v>0.78156016900602</c:v>
                </c:pt>
                <c:pt idx="16">
                  <c:v>0.78156016900602</c:v>
                </c:pt>
                <c:pt idx="17">
                  <c:v>0.78156016900602</c:v>
                </c:pt>
                <c:pt idx="18">
                  <c:v>0.78156016900602</c:v>
                </c:pt>
                <c:pt idx="19">
                  <c:v>0.78156016900602</c:v>
                </c:pt>
                <c:pt idx="20">
                  <c:v>0.78156016900602</c:v>
                </c:pt>
                <c:pt idx="21">
                  <c:v>0.78156016900602</c:v>
                </c:pt>
                <c:pt idx="22">
                  <c:v>0.78156016900602</c:v>
                </c:pt>
                <c:pt idx="23">
                  <c:v>0.78156016900602</c:v>
                </c:pt>
                <c:pt idx="24">
                  <c:v>0</c:v>
                </c:pt>
                <c:pt idx="25">
                  <c:v>0.738700969533149</c:v>
                </c:pt>
                <c:pt idx="26">
                  <c:v>0.738700969533149</c:v>
                </c:pt>
                <c:pt idx="27">
                  <c:v>0.738700969533149</c:v>
                </c:pt>
                <c:pt idx="28">
                  <c:v>0.738700969533149</c:v>
                </c:pt>
                <c:pt idx="29">
                  <c:v>0.738700969533149</c:v>
                </c:pt>
                <c:pt idx="30">
                  <c:v>0.738700969533149</c:v>
                </c:pt>
                <c:pt idx="31">
                  <c:v>0.738700969533149</c:v>
                </c:pt>
                <c:pt idx="32">
                  <c:v>0.738700969533149</c:v>
                </c:pt>
                <c:pt idx="33">
                  <c:v>0.738700969533149</c:v>
                </c:pt>
                <c:pt idx="34">
                  <c:v>0.738700969533149</c:v>
                </c:pt>
                <c:pt idx="35">
                  <c:v>0.738700969533149</c:v>
                </c:pt>
                <c:pt idx="36">
                  <c:v>0</c:v>
                </c:pt>
                <c:pt idx="37">
                  <c:v>0.737727470898695</c:v>
                </c:pt>
                <c:pt idx="38">
                  <c:v>0.737727470898695</c:v>
                </c:pt>
                <c:pt idx="39">
                  <c:v>0.737727470898695</c:v>
                </c:pt>
                <c:pt idx="40">
                  <c:v>0.737727470898695</c:v>
                </c:pt>
                <c:pt idx="41">
                  <c:v>0.737727470898695</c:v>
                </c:pt>
                <c:pt idx="42">
                  <c:v>0.737727470898695</c:v>
                </c:pt>
                <c:pt idx="43">
                  <c:v>0.737727470898695</c:v>
                </c:pt>
                <c:pt idx="44">
                  <c:v>0.737727470898695</c:v>
                </c:pt>
                <c:pt idx="45">
                  <c:v>0.737727470898695</c:v>
                </c:pt>
                <c:pt idx="46">
                  <c:v>0.737727470898695</c:v>
                </c:pt>
                <c:pt idx="47">
                  <c:v>0.737727470898695</c:v>
                </c:pt>
                <c:pt idx="48">
                  <c:v>0</c:v>
                </c:pt>
                <c:pt idx="49">
                  <c:v>0.735643676425112</c:v>
                </c:pt>
                <c:pt idx="50">
                  <c:v>0.735643676425112</c:v>
                </c:pt>
                <c:pt idx="51">
                  <c:v>0.735643676425112</c:v>
                </c:pt>
                <c:pt idx="52">
                  <c:v>0.735643676425112</c:v>
                </c:pt>
                <c:pt idx="53">
                  <c:v>0.735643676425112</c:v>
                </c:pt>
                <c:pt idx="54">
                  <c:v>0.735643676425112</c:v>
                </c:pt>
                <c:pt idx="55">
                  <c:v>0.735643676425112</c:v>
                </c:pt>
                <c:pt idx="56">
                  <c:v>0.735643676425112</c:v>
                </c:pt>
                <c:pt idx="57">
                  <c:v>0.735643676425112</c:v>
                </c:pt>
                <c:pt idx="58">
                  <c:v>0.735643676425112</c:v>
                </c:pt>
                <c:pt idx="59">
                  <c:v>0.735643676425112</c:v>
                </c:pt>
                <c:pt idx="60">
                  <c:v>0</c:v>
                </c:pt>
                <c:pt idx="61">
                  <c:v>0.732907009445918</c:v>
                </c:pt>
                <c:pt idx="62">
                  <c:v>0.732907009445918</c:v>
                </c:pt>
                <c:pt idx="63">
                  <c:v>0.732907009445918</c:v>
                </c:pt>
                <c:pt idx="64">
                  <c:v>0.732907009445918</c:v>
                </c:pt>
                <c:pt idx="65">
                  <c:v>0.732907009445918</c:v>
                </c:pt>
                <c:pt idx="66">
                  <c:v>0.732907009445918</c:v>
                </c:pt>
                <c:pt idx="67">
                  <c:v>0.732907009445918</c:v>
                </c:pt>
                <c:pt idx="68">
                  <c:v>0.732907009445918</c:v>
                </c:pt>
                <c:pt idx="69">
                  <c:v>0.732907009445918</c:v>
                </c:pt>
                <c:pt idx="70">
                  <c:v>0.732907009445918</c:v>
                </c:pt>
                <c:pt idx="71">
                  <c:v>0.732907009445918</c:v>
                </c:pt>
                <c:pt idx="72">
                  <c:v>0</c:v>
                </c:pt>
                <c:pt idx="73">
                  <c:v>0.722909532249419</c:v>
                </c:pt>
                <c:pt idx="74">
                  <c:v>0.722909532249419</c:v>
                </c:pt>
                <c:pt idx="75">
                  <c:v>0.722909532249419</c:v>
                </c:pt>
                <c:pt idx="76">
                  <c:v>0.722909532249419</c:v>
                </c:pt>
                <c:pt idx="77">
                  <c:v>0.722909532249419</c:v>
                </c:pt>
                <c:pt idx="78">
                  <c:v>0.722909532249419</c:v>
                </c:pt>
                <c:pt idx="79">
                  <c:v>0.722909532249419</c:v>
                </c:pt>
                <c:pt idx="80">
                  <c:v>0.722909532249419</c:v>
                </c:pt>
                <c:pt idx="81">
                  <c:v>0.722909532249419</c:v>
                </c:pt>
                <c:pt idx="82">
                  <c:v>0.722909532249419</c:v>
                </c:pt>
                <c:pt idx="83">
                  <c:v>0.722909532249419</c:v>
                </c:pt>
                <c:pt idx="84">
                  <c:v>0</c:v>
                </c:pt>
                <c:pt idx="85">
                  <c:v>0.699383908460748</c:v>
                </c:pt>
                <c:pt idx="86">
                  <c:v>0.699383908460748</c:v>
                </c:pt>
                <c:pt idx="87">
                  <c:v>0.699383908460748</c:v>
                </c:pt>
                <c:pt idx="88">
                  <c:v>0.699383908460748</c:v>
                </c:pt>
                <c:pt idx="89">
                  <c:v>0.699383908460748</c:v>
                </c:pt>
                <c:pt idx="90">
                  <c:v>0.699383908460748</c:v>
                </c:pt>
                <c:pt idx="91">
                  <c:v>0.699383908460748</c:v>
                </c:pt>
                <c:pt idx="92">
                  <c:v>0.699383908460748</c:v>
                </c:pt>
                <c:pt idx="93">
                  <c:v>0.699383908460748</c:v>
                </c:pt>
                <c:pt idx="94">
                  <c:v>0.699383908460748</c:v>
                </c:pt>
                <c:pt idx="95">
                  <c:v>0.699383908460748</c:v>
                </c:pt>
                <c:pt idx="96">
                  <c:v>0</c:v>
                </c:pt>
                <c:pt idx="97">
                  <c:v>0.694471470805458</c:v>
                </c:pt>
                <c:pt idx="98">
                  <c:v>0.694471470805458</c:v>
                </c:pt>
                <c:pt idx="99">
                  <c:v>0.694471470805458</c:v>
                </c:pt>
                <c:pt idx="100">
                  <c:v>0.694471470805458</c:v>
                </c:pt>
                <c:pt idx="101">
                  <c:v>0.694471470805458</c:v>
                </c:pt>
                <c:pt idx="102">
                  <c:v>0.694471470805458</c:v>
                </c:pt>
                <c:pt idx="103">
                  <c:v>0.694471470805458</c:v>
                </c:pt>
                <c:pt idx="104">
                  <c:v>0.694471470805458</c:v>
                </c:pt>
                <c:pt idx="105">
                  <c:v>0.694471470805458</c:v>
                </c:pt>
                <c:pt idx="106">
                  <c:v>0.694471470805458</c:v>
                </c:pt>
                <c:pt idx="107">
                  <c:v>0.694471470805458</c:v>
                </c:pt>
                <c:pt idx="108">
                  <c:v>0</c:v>
                </c:pt>
                <c:pt idx="109">
                  <c:v>0.692743694756763</c:v>
                </c:pt>
                <c:pt idx="110">
                  <c:v>0.692743694756763</c:v>
                </c:pt>
                <c:pt idx="111">
                  <c:v>0.692743694756763</c:v>
                </c:pt>
                <c:pt idx="112">
                  <c:v>0.692743694756763</c:v>
                </c:pt>
                <c:pt idx="113">
                  <c:v>0.692743694756763</c:v>
                </c:pt>
                <c:pt idx="114">
                  <c:v>0.692743694756763</c:v>
                </c:pt>
                <c:pt idx="115">
                  <c:v>0.692743694756763</c:v>
                </c:pt>
                <c:pt idx="116">
                  <c:v>0.692743694756763</c:v>
                </c:pt>
                <c:pt idx="117">
                  <c:v>0.692743694756763</c:v>
                </c:pt>
                <c:pt idx="118">
                  <c:v>0.692743694756763</c:v>
                </c:pt>
                <c:pt idx="119">
                  <c:v>0.692743694756763</c:v>
                </c:pt>
                <c:pt idx="120">
                  <c:v>0</c:v>
                </c:pt>
                <c:pt idx="121">
                  <c:v>0.691715801038134</c:v>
                </c:pt>
                <c:pt idx="122">
                  <c:v>0.691715801038134</c:v>
                </c:pt>
                <c:pt idx="123">
                  <c:v>0.691715801038134</c:v>
                </c:pt>
                <c:pt idx="124">
                  <c:v>0.691715801038134</c:v>
                </c:pt>
                <c:pt idx="125">
                  <c:v>0.691715801038134</c:v>
                </c:pt>
                <c:pt idx="126">
                  <c:v>0.691715801038134</c:v>
                </c:pt>
                <c:pt idx="127">
                  <c:v>0.691715801038134</c:v>
                </c:pt>
                <c:pt idx="128">
                  <c:v>0.691715801038134</c:v>
                </c:pt>
                <c:pt idx="129">
                  <c:v>0.691715801038134</c:v>
                </c:pt>
                <c:pt idx="130">
                  <c:v>0.691715801038134</c:v>
                </c:pt>
                <c:pt idx="131">
                  <c:v>0.691715801038134</c:v>
                </c:pt>
                <c:pt idx="132">
                  <c:v>0</c:v>
                </c:pt>
                <c:pt idx="133">
                  <c:v>0.689365796537189</c:v>
                </c:pt>
                <c:pt idx="134">
                  <c:v>0.689365796537189</c:v>
                </c:pt>
                <c:pt idx="135">
                  <c:v>0.689365796537189</c:v>
                </c:pt>
                <c:pt idx="136">
                  <c:v>0.689365796537189</c:v>
                </c:pt>
                <c:pt idx="137">
                  <c:v>0.689365796537189</c:v>
                </c:pt>
                <c:pt idx="138">
                  <c:v>0.689365796537189</c:v>
                </c:pt>
                <c:pt idx="139">
                  <c:v>0.689365796537189</c:v>
                </c:pt>
                <c:pt idx="140">
                  <c:v>0.689365796537189</c:v>
                </c:pt>
                <c:pt idx="141">
                  <c:v>0.689365796537189</c:v>
                </c:pt>
                <c:pt idx="142">
                  <c:v>0.689365796537189</c:v>
                </c:pt>
                <c:pt idx="143">
                  <c:v>0.689365796537189</c:v>
                </c:pt>
                <c:pt idx="144">
                  <c:v>0</c:v>
                </c:pt>
                <c:pt idx="145">
                  <c:v>0.688705813634189</c:v>
                </c:pt>
                <c:pt idx="146">
                  <c:v>0.688705813634189</c:v>
                </c:pt>
                <c:pt idx="147">
                  <c:v>0.688705813634189</c:v>
                </c:pt>
                <c:pt idx="148">
                  <c:v>0.688705813634189</c:v>
                </c:pt>
                <c:pt idx="149">
                  <c:v>0.688705813634189</c:v>
                </c:pt>
                <c:pt idx="150">
                  <c:v>0.688705813634189</c:v>
                </c:pt>
                <c:pt idx="151">
                  <c:v>0.688705813634189</c:v>
                </c:pt>
                <c:pt idx="152">
                  <c:v>0.688705813634189</c:v>
                </c:pt>
                <c:pt idx="153">
                  <c:v>0.688705813634189</c:v>
                </c:pt>
                <c:pt idx="154">
                  <c:v>0.688705813634189</c:v>
                </c:pt>
                <c:pt idx="155">
                  <c:v>0.688705813634189</c:v>
                </c:pt>
                <c:pt idx="156">
                  <c:v>0</c:v>
                </c:pt>
                <c:pt idx="157">
                  <c:v>0.686291050792262</c:v>
                </c:pt>
                <c:pt idx="158">
                  <c:v>0.686291050792262</c:v>
                </c:pt>
                <c:pt idx="159">
                  <c:v>0.686291050792262</c:v>
                </c:pt>
                <c:pt idx="160">
                  <c:v>0.686291050792262</c:v>
                </c:pt>
                <c:pt idx="161">
                  <c:v>0.686291050792262</c:v>
                </c:pt>
                <c:pt idx="162">
                  <c:v>0.686291050792262</c:v>
                </c:pt>
                <c:pt idx="163">
                  <c:v>0.686291050792262</c:v>
                </c:pt>
                <c:pt idx="164">
                  <c:v>0.686291050792262</c:v>
                </c:pt>
                <c:pt idx="165">
                  <c:v>0.686291050792262</c:v>
                </c:pt>
                <c:pt idx="166">
                  <c:v>0.686291050792262</c:v>
                </c:pt>
                <c:pt idx="167">
                  <c:v>0.686291050792262</c:v>
                </c:pt>
                <c:pt idx="168">
                  <c:v>0</c:v>
                </c:pt>
                <c:pt idx="169">
                  <c:v>0.671618827541049</c:v>
                </c:pt>
                <c:pt idx="170">
                  <c:v>0.671618827541049</c:v>
                </c:pt>
                <c:pt idx="171">
                  <c:v>0.671618827541049</c:v>
                </c:pt>
                <c:pt idx="172">
                  <c:v>0.671618827541049</c:v>
                </c:pt>
                <c:pt idx="173">
                  <c:v>0.671618827541049</c:v>
                </c:pt>
                <c:pt idx="174">
                  <c:v>0.671618827541049</c:v>
                </c:pt>
                <c:pt idx="175">
                  <c:v>0.671618827541049</c:v>
                </c:pt>
                <c:pt idx="176">
                  <c:v>0.671618827541049</c:v>
                </c:pt>
                <c:pt idx="177">
                  <c:v>0.671618827541049</c:v>
                </c:pt>
                <c:pt idx="178">
                  <c:v>0.671618827541049</c:v>
                </c:pt>
                <c:pt idx="179">
                  <c:v>0.671618827541049</c:v>
                </c:pt>
                <c:pt idx="180">
                  <c:v>0</c:v>
                </c:pt>
                <c:pt idx="181">
                  <c:v>0.666871097106576</c:v>
                </c:pt>
                <c:pt idx="182">
                  <c:v>0.666871097106576</c:v>
                </c:pt>
                <c:pt idx="183">
                  <c:v>0.666871097106576</c:v>
                </c:pt>
                <c:pt idx="184">
                  <c:v>0.666871097106576</c:v>
                </c:pt>
                <c:pt idx="185">
                  <c:v>0.666871097106576</c:v>
                </c:pt>
                <c:pt idx="186">
                  <c:v>0.666871097106576</c:v>
                </c:pt>
                <c:pt idx="187">
                  <c:v>0.666871097106576</c:v>
                </c:pt>
                <c:pt idx="188">
                  <c:v>0.666871097106576</c:v>
                </c:pt>
                <c:pt idx="189">
                  <c:v>0.666871097106576</c:v>
                </c:pt>
                <c:pt idx="190">
                  <c:v>0.666871097106576</c:v>
                </c:pt>
                <c:pt idx="191">
                  <c:v>0.666871097106576</c:v>
                </c:pt>
                <c:pt idx="192">
                  <c:v>0</c:v>
                </c:pt>
                <c:pt idx="193">
                  <c:v>0.663803655660932</c:v>
                </c:pt>
                <c:pt idx="194">
                  <c:v>0.663803655660932</c:v>
                </c:pt>
                <c:pt idx="195">
                  <c:v>0.663803655660932</c:v>
                </c:pt>
                <c:pt idx="196">
                  <c:v>0.663803655660932</c:v>
                </c:pt>
                <c:pt idx="197">
                  <c:v>0.663803655660932</c:v>
                </c:pt>
                <c:pt idx="198">
                  <c:v>0.663803655660932</c:v>
                </c:pt>
                <c:pt idx="199">
                  <c:v>0.663803655660932</c:v>
                </c:pt>
                <c:pt idx="200">
                  <c:v>0.663803655660932</c:v>
                </c:pt>
                <c:pt idx="201">
                  <c:v>0.663803655660932</c:v>
                </c:pt>
                <c:pt idx="202">
                  <c:v>0.663803655660932</c:v>
                </c:pt>
                <c:pt idx="203">
                  <c:v>0.663803655660932</c:v>
                </c:pt>
                <c:pt idx="204">
                  <c:v>0</c:v>
                </c:pt>
                <c:pt idx="205">
                  <c:v>0.659312325894282</c:v>
                </c:pt>
                <c:pt idx="206">
                  <c:v>0.659312325894282</c:v>
                </c:pt>
                <c:pt idx="207">
                  <c:v>0.659312325894282</c:v>
                </c:pt>
                <c:pt idx="208">
                  <c:v>0.659312325894282</c:v>
                </c:pt>
                <c:pt idx="209">
                  <c:v>0.659312325894282</c:v>
                </c:pt>
                <c:pt idx="210">
                  <c:v>0.659312325894282</c:v>
                </c:pt>
                <c:pt idx="211">
                  <c:v>0.659312325894282</c:v>
                </c:pt>
                <c:pt idx="212">
                  <c:v>0.659312325894282</c:v>
                </c:pt>
                <c:pt idx="213">
                  <c:v>0.659312325894282</c:v>
                </c:pt>
                <c:pt idx="214">
                  <c:v>0.659312325894282</c:v>
                </c:pt>
                <c:pt idx="215">
                  <c:v>0.659312325894282</c:v>
                </c:pt>
                <c:pt idx="216">
                  <c:v>0</c:v>
                </c:pt>
                <c:pt idx="217">
                  <c:v>0.622762493032292</c:v>
                </c:pt>
                <c:pt idx="218">
                  <c:v>0.622762493032292</c:v>
                </c:pt>
                <c:pt idx="219">
                  <c:v>0.622762493032292</c:v>
                </c:pt>
                <c:pt idx="220">
                  <c:v>0.622762493032292</c:v>
                </c:pt>
                <c:pt idx="221">
                  <c:v>0.622762493032292</c:v>
                </c:pt>
                <c:pt idx="222">
                  <c:v>0.622762493032292</c:v>
                </c:pt>
                <c:pt idx="223">
                  <c:v>0.622762493032292</c:v>
                </c:pt>
                <c:pt idx="224">
                  <c:v>0.622762493032292</c:v>
                </c:pt>
                <c:pt idx="225">
                  <c:v>0.622762493032292</c:v>
                </c:pt>
                <c:pt idx="226">
                  <c:v>0.622762493032292</c:v>
                </c:pt>
                <c:pt idx="227">
                  <c:v>0.622762493032292</c:v>
                </c:pt>
                <c:pt idx="228">
                  <c:v>0</c:v>
                </c:pt>
                <c:pt idx="229">
                  <c:v>0.622301076010022</c:v>
                </c:pt>
                <c:pt idx="230">
                  <c:v>0.622301076010022</c:v>
                </c:pt>
                <c:pt idx="231">
                  <c:v>0.622301076010022</c:v>
                </c:pt>
                <c:pt idx="232">
                  <c:v>0.622301076010022</c:v>
                </c:pt>
                <c:pt idx="233">
                  <c:v>0.622301076010022</c:v>
                </c:pt>
                <c:pt idx="234">
                  <c:v>0.622301076010022</c:v>
                </c:pt>
                <c:pt idx="235">
                  <c:v>0.622301076010022</c:v>
                </c:pt>
                <c:pt idx="236">
                  <c:v>0.622301076010022</c:v>
                </c:pt>
                <c:pt idx="237">
                  <c:v>0.622301076010022</c:v>
                </c:pt>
                <c:pt idx="238">
                  <c:v>0.622301076010022</c:v>
                </c:pt>
                <c:pt idx="239">
                  <c:v>0.622301076010022</c:v>
                </c:pt>
                <c:pt idx="240">
                  <c:v>0</c:v>
                </c:pt>
                <c:pt idx="241">
                  <c:v>0.619510972435377</c:v>
                </c:pt>
                <c:pt idx="242">
                  <c:v>0.619510972435377</c:v>
                </c:pt>
                <c:pt idx="243">
                  <c:v>0.619510972435377</c:v>
                </c:pt>
                <c:pt idx="244">
                  <c:v>0.619510972435377</c:v>
                </c:pt>
                <c:pt idx="245">
                  <c:v>0.619510972435377</c:v>
                </c:pt>
                <c:pt idx="246">
                  <c:v>0.619510972435377</c:v>
                </c:pt>
                <c:pt idx="247">
                  <c:v>0.619510972435377</c:v>
                </c:pt>
                <c:pt idx="248">
                  <c:v>0.619510972435377</c:v>
                </c:pt>
                <c:pt idx="249">
                  <c:v>0.619510972435377</c:v>
                </c:pt>
                <c:pt idx="250">
                  <c:v>0.619510972435377</c:v>
                </c:pt>
                <c:pt idx="251">
                  <c:v>0.619510972435377</c:v>
                </c:pt>
                <c:pt idx="252">
                  <c:v>0</c:v>
                </c:pt>
                <c:pt idx="253">
                  <c:v>0.618410916277723</c:v>
                </c:pt>
                <c:pt idx="254">
                  <c:v>0.618410916277723</c:v>
                </c:pt>
                <c:pt idx="255">
                  <c:v>0.618410916277723</c:v>
                </c:pt>
                <c:pt idx="256">
                  <c:v>0.618410916277723</c:v>
                </c:pt>
                <c:pt idx="257">
                  <c:v>0.618410916277723</c:v>
                </c:pt>
                <c:pt idx="258">
                  <c:v>0.618410916277723</c:v>
                </c:pt>
                <c:pt idx="259">
                  <c:v>0.618410916277723</c:v>
                </c:pt>
                <c:pt idx="260">
                  <c:v>0.618410916277723</c:v>
                </c:pt>
                <c:pt idx="261">
                  <c:v>0.618410916277723</c:v>
                </c:pt>
                <c:pt idx="262">
                  <c:v>0.618410916277723</c:v>
                </c:pt>
                <c:pt idx="263">
                  <c:v>0.618410916277723</c:v>
                </c:pt>
                <c:pt idx="264">
                  <c:v>0</c:v>
                </c:pt>
                <c:pt idx="265">
                  <c:v>0.617753917242811</c:v>
                </c:pt>
                <c:pt idx="266">
                  <c:v>0.617753917242811</c:v>
                </c:pt>
                <c:pt idx="267">
                  <c:v>0.617753917242811</c:v>
                </c:pt>
                <c:pt idx="268">
                  <c:v>0.617753917242811</c:v>
                </c:pt>
                <c:pt idx="269">
                  <c:v>0.617753917242811</c:v>
                </c:pt>
                <c:pt idx="270">
                  <c:v>0.617753917242811</c:v>
                </c:pt>
                <c:pt idx="271">
                  <c:v>0.617753917242811</c:v>
                </c:pt>
                <c:pt idx="272">
                  <c:v>0.617753917242811</c:v>
                </c:pt>
                <c:pt idx="273">
                  <c:v>0.617753917242811</c:v>
                </c:pt>
                <c:pt idx="274">
                  <c:v>0.617753917242811</c:v>
                </c:pt>
                <c:pt idx="275">
                  <c:v>0.617753917242811</c:v>
                </c:pt>
                <c:pt idx="276">
                  <c:v>0</c:v>
                </c:pt>
                <c:pt idx="277">
                  <c:v>0.60894340162507</c:v>
                </c:pt>
                <c:pt idx="278">
                  <c:v>0.60894340162507</c:v>
                </c:pt>
                <c:pt idx="279">
                  <c:v>0.60894340162507</c:v>
                </c:pt>
                <c:pt idx="280">
                  <c:v>0.60894340162507</c:v>
                </c:pt>
                <c:pt idx="281">
                  <c:v>0.60894340162507</c:v>
                </c:pt>
                <c:pt idx="282">
                  <c:v>0.60894340162507</c:v>
                </c:pt>
                <c:pt idx="283">
                  <c:v>0.60894340162507</c:v>
                </c:pt>
                <c:pt idx="284">
                  <c:v>0.60894340162507</c:v>
                </c:pt>
                <c:pt idx="285">
                  <c:v>0.60894340162507</c:v>
                </c:pt>
                <c:pt idx="286">
                  <c:v>0.60894340162507</c:v>
                </c:pt>
                <c:pt idx="287">
                  <c:v>0.60894340162507</c:v>
                </c:pt>
                <c:pt idx="288">
                  <c:v>0</c:v>
                </c:pt>
                <c:pt idx="289">
                  <c:v>0.608448001336058</c:v>
                </c:pt>
                <c:pt idx="290">
                  <c:v>0.608448001336058</c:v>
                </c:pt>
                <c:pt idx="291">
                  <c:v>0.608448001336058</c:v>
                </c:pt>
                <c:pt idx="292">
                  <c:v>0.608448001336058</c:v>
                </c:pt>
                <c:pt idx="293">
                  <c:v>0.608448001336058</c:v>
                </c:pt>
                <c:pt idx="294">
                  <c:v>0.608448001336058</c:v>
                </c:pt>
                <c:pt idx="295">
                  <c:v>0.608448001336058</c:v>
                </c:pt>
                <c:pt idx="296">
                  <c:v>0.608448001336058</c:v>
                </c:pt>
                <c:pt idx="297">
                  <c:v>0.608448001336058</c:v>
                </c:pt>
                <c:pt idx="298">
                  <c:v>0.608448001336058</c:v>
                </c:pt>
                <c:pt idx="299">
                  <c:v>0.608448001336058</c:v>
                </c:pt>
                <c:pt idx="300">
                  <c:v>0</c:v>
                </c:pt>
                <c:pt idx="301">
                  <c:v>0.606020215194679</c:v>
                </c:pt>
                <c:pt idx="302">
                  <c:v>0.606020215194679</c:v>
                </c:pt>
                <c:pt idx="303">
                  <c:v>0.606020215194679</c:v>
                </c:pt>
                <c:pt idx="304">
                  <c:v>0.606020215194679</c:v>
                </c:pt>
                <c:pt idx="305">
                  <c:v>0.606020215194679</c:v>
                </c:pt>
                <c:pt idx="306">
                  <c:v>0.606020215194679</c:v>
                </c:pt>
                <c:pt idx="307">
                  <c:v>0.606020215194679</c:v>
                </c:pt>
                <c:pt idx="308">
                  <c:v>0.606020215194679</c:v>
                </c:pt>
                <c:pt idx="309">
                  <c:v>0.606020215194679</c:v>
                </c:pt>
                <c:pt idx="310">
                  <c:v>0.606020215194679</c:v>
                </c:pt>
                <c:pt idx="311">
                  <c:v>0.606020215194679</c:v>
                </c:pt>
                <c:pt idx="312">
                  <c:v>0</c:v>
                </c:pt>
                <c:pt idx="313">
                  <c:v>0.592139457233999</c:v>
                </c:pt>
                <c:pt idx="314">
                  <c:v>0.592139457233999</c:v>
                </c:pt>
                <c:pt idx="315">
                  <c:v>0.592139457233999</c:v>
                </c:pt>
                <c:pt idx="316">
                  <c:v>0.592139457233999</c:v>
                </c:pt>
                <c:pt idx="317">
                  <c:v>0.592139457233999</c:v>
                </c:pt>
                <c:pt idx="318">
                  <c:v>0.592139457233999</c:v>
                </c:pt>
                <c:pt idx="319">
                  <c:v>0.592139457233999</c:v>
                </c:pt>
                <c:pt idx="320">
                  <c:v>0.592139457233999</c:v>
                </c:pt>
                <c:pt idx="321">
                  <c:v>0.592139457233999</c:v>
                </c:pt>
                <c:pt idx="322">
                  <c:v>0.592139457233999</c:v>
                </c:pt>
                <c:pt idx="323">
                  <c:v>0.592139457233999</c:v>
                </c:pt>
                <c:pt idx="324">
                  <c:v>0</c:v>
                </c:pt>
                <c:pt idx="325">
                  <c:v>0.580903482153029</c:v>
                </c:pt>
                <c:pt idx="326">
                  <c:v>0.580903482153029</c:v>
                </c:pt>
                <c:pt idx="327">
                  <c:v>0.580903482153029</c:v>
                </c:pt>
                <c:pt idx="328">
                  <c:v>0.580903482153029</c:v>
                </c:pt>
                <c:pt idx="329">
                  <c:v>0.580903482153029</c:v>
                </c:pt>
                <c:pt idx="330">
                  <c:v>0.580903482153029</c:v>
                </c:pt>
                <c:pt idx="331">
                  <c:v>0.580903482153029</c:v>
                </c:pt>
                <c:pt idx="332">
                  <c:v>0.580903482153029</c:v>
                </c:pt>
                <c:pt idx="333">
                  <c:v>0.580903482153029</c:v>
                </c:pt>
                <c:pt idx="334">
                  <c:v>0.580903482153029</c:v>
                </c:pt>
                <c:pt idx="335">
                  <c:v>0.580903482153029</c:v>
                </c:pt>
                <c:pt idx="336">
                  <c:v>0</c:v>
                </c:pt>
                <c:pt idx="337">
                  <c:v>0.56205925670294</c:v>
                </c:pt>
                <c:pt idx="338">
                  <c:v>0.56205925670294</c:v>
                </c:pt>
                <c:pt idx="339">
                  <c:v>0.56205925670294</c:v>
                </c:pt>
                <c:pt idx="340">
                  <c:v>0.56205925670294</c:v>
                </c:pt>
                <c:pt idx="341">
                  <c:v>0.56205925670294</c:v>
                </c:pt>
                <c:pt idx="342">
                  <c:v>0.56205925670294</c:v>
                </c:pt>
                <c:pt idx="343">
                  <c:v>0.56205925670294</c:v>
                </c:pt>
                <c:pt idx="344">
                  <c:v>0.56205925670294</c:v>
                </c:pt>
                <c:pt idx="345">
                  <c:v>0.56205925670294</c:v>
                </c:pt>
                <c:pt idx="346">
                  <c:v>0.56205925670294</c:v>
                </c:pt>
                <c:pt idx="347">
                  <c:v>0.56205925670294</c:v>
                </c:pt>
                <c:pt idx="348">
                  <c:v>0</c:v>
                </c:pt>
                <c:pt idx="349">
                  <c:v>0.538601160635097</c:v>
                </c:pt>
                <c:pt idx="350">
                  <c:v>0.538601160635097</c:v>
                </c:pt>
                <c:pt idx="351">
                  <c:v>0.538601160635097</c:v>
                </c:pt>
                <c:pt idx="352">
                  <c:v>0.538601160635097</c:v>
                </c:pt>
                <c:pt idx="353">
                  <c:v>0.538601160635097</c:v>
                </c:pt>
                <c:pt idx="354">
                  <c:v>0.538601160635097</c:v>
                </c:pt>
                <c:pt idx="355">
                  <c:v>0.538601160635097</c:v>
                </c:pt>
                <c:pt idx="356">
                  <c:v>0.538601160635097</c:v>
                </c:pt>
                <c:pt idx="357">
                  <c:v>0.538601160635097</c:v>
                </c:pt>
                <c:pt idx="358">
                  <c:v>0.538601160635097</c:v>
                </c:pt>
                <c:pt idx="359">
                  <c:v>0.538601160635097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01028"/>
        <c:axId val="455846209"/>
      </c:radarChart>
      <c:catAx>
        <c:axId val="15320102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55846209"/>
        <c:crosses val="autoZero"/>
        <c:auto val="1"/>
        <c:lblAlgn val="ctr"/>
        <c:lblOffset val="100"/>
        <c:noMultiLvlLbl val="0"/>
      </c:catAx>
      <c:valAx>
        <c:axId val="455846209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532010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zh-CN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关联度计算!$B$75</c:f>
              <c:strCache>
                <c:ptCount val="1"/>
                <c:pt idx="0">
                  <c:v>Proportion</c:v>
                </c:pt>
              </c:strCache>
            </c:strRef>
          </c:tx>
          <c:spPr/>
          <c:explosion val="0"/>
          <c:dPt>
            <c:idx val="0"/>
            <c:bubble3D val="0"/>
            <c:explosion val="13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5"/>
            <c:spPr>
              <a:solidFill>
                <a:schemeClr val="accent3"/>
              </a:solidFill>
              <a:ln>
                <a:noFill/>
              </a:ln>
              <a:effectLst>
                <a:glow rad="101600">
                  <a:schemeClr val="accent1">
                    <a:alpha val="40000"/>
                  </a:schemeClr>
                </a:glow>
              </a:effectLst>
            </c:spPr>
          </c:dPt>
          <c:dPt>
            <c:idx val="2"/>
            <c:bubble3D val="0"/>
            <c:explosion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/>
                      </a:solidFill>
                      <a:latin typeface="Times New Roman Regular" panose="02020603050405020304" charset="0"/>
                      <a:ea typeface="Times New Roman Regular" panose="02020603050405020304" charset="0"/>
                      <a:cs typeface="Times New Roman Regular" panose="02020603050405020304" charset="0"/>
                      <a:sym typeface="Times New Roman Regular" panose="02020603050405020304" charset="0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Times New Roman Regular" panose="02020603050405020304" charset="0"/>
                    <a:ea typeface="Times New Roman Regular" panose="02020603050405020304" charset="0"/>
                    <a:cs typeface="Times New Roman Regular" panose="02020603050405020304" charset="0"/>
                    <a:sym typeface="Times New Roman Regular" panose="02020603050405020304" charset="0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关联度计算!$A$76:$A$78</c:f>
              <c:strCache>
                <c:ptCount val="3"/>
                <c:pt idx="0">
                  <c:v>[0.54, 0.60)</c:v>
                </c:pt>
                <c:pt idx="1">
                  <c:v>[0.60, 0.70)</c:v>
                </c:pt>
                <c:pt idx="2">
                  <c:v>[0.70, 0.81]</c:v>
                </c:pt>
              </c:strCache>
            </c:strRef>
          </c:cat>
          <c:val>
            <c:numRef>
              <c:f>关联度计算!$B$76:$B$78</c:f>
              <c:numCache>
                <c:formatCode>0.00%</c:formatCode>
                <c:ptCount val="3"/>
                <c:pt idx="0">
                  <c:v>0.133333333333333</c:v>
                </c:pt>
                <c:pt idx="1">
                  <c:v>0.6</c:v>
                </c:pt>
                <c:pt idx="2">
                  <c:v>0.266666666666667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 lang="zh-CN" b="1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7" Type="http://schemas.openxmlformats.org/officeDocument/2006/relationships/chart" Target="../charts/chart76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86.xml"/><Relationship Id="rId8" Type="http://schemas.openxmlformats.org/officeDocument/2006/relationships/chart" Target="../charts/chart85.xml"/><Relationship Id="rId7" Type="http://schemas.openxmlformats.org/officeDocument/2006/relationships/chart" Target="../charts/chart84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0" Type="http://schemas.openxmlformats.org/officeDocument/2006/relationships/chart" Target="../charts/chart87.xml"/><Relationship Id="rId1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7" Type="http://schemas.openxmlformats.org/officeDocument/2006/relationships/chart" Target="../charts/chart94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9.xml"/><Relationship Id="rId1" Type="http://schemas.openxmlformats.org/officeDocument/2006/relationships/chart" Target="../charts/chart9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7" Type="http://schemas.openxmlformats.org/officeDocument/2006/relationships/chart" Target="../charts/chart23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7" Type="http://schemas.openxmlformats.org/officeDocument/2006/relationships/chart" Target="../charts/chart31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1.xml"/><Relationship Id="rId8" Type="http://schemas.openxmlformats.org/officeDocument/2006/relationships/chart" Target="../charts/chart40.xml"/><Relationship Id="rId7" Type="http://schemas.openxmlformats.org/officeDocument/2006/relationships/chart" Target="../charts/chart39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0" Type="http://schemas.openxmlformats.org/officeDocument/2006/relationships/chart" Target="../charts/chart42.xml"/><Relationship Id="rId1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chart" Target="../charts/chart51.xml"/><Relationship Id="rId8" Type="http://schemas.openxmlformats.org/officeDocument/2006/relationships/chart" Target="../charts/chart50.xml"/><Relationship Id="rId7" Type="http://schemas.openxmlformats.org/officeDocument/2006/relationships/chart" Target="../charts/chart49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0" Type="http://schemas.openxmlformats.org/officeDocument/2006/relationships/chart" Target="../charts/chart52.xml"/><Relationship Id="rId1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7" Type="http://schemas.openxmlformats.org/officeDocument/2006/relationships/chart" Target="../charts/chart59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7" Type="http://schemas.openxmlformats.org/officeDocument/2006/relationships/chart" Target="../charts/chart67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101600</xdr:colOff>
      <xdr:row>18</xdr:row>
      <xdr:rowOff>64770</xdr:rowOff>
    </xdr:from>
    <xdr:to>
      <xdr:col>4</xdr:col>
      <xdr:colOff>776605</xdr:colOff>
      <xdr:row>35</xdr:row>
      <xdr:rowOff>48260</xdr:rowOff>
    </xdr:to>
    <xdr:graphicFrame>
      <xdr:nvGraphicFramePr>
        <xdr:cNvPr id="2" name="图表 1"/>
        <xdr:cNvGraphicFramePr/>
      </xdr:nvGraphicFramePr>
      <xdr:xfrm>
        <a:off x="101600" y="3895090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302260</xdr:colOff>
      <xdr:row>18</xdr:row>
      <xdr:rowOff>74295</xdr:rowOff>
    </xdr:from>
    <xdr:to>
      <xdr:col>9</xdr:col>
      <xdr:colOff>489585</xdr:colOff>
      <xdr:row>35</xdr:row>
      <xdr:rowOff>57785</xdr:rowOff>
    </xdr:to>
    <xdr:graphicFrame>
      <xdr:nvGraphicFramePr>
        <xdr:cNvPr id="3" name="图表 2"/>
        <xdr:cNvGraphicFramePr/>
      </xdr:nvGraphicFramePr>
      <xdr:xfrm>
        <a:off x="4325620" y="390461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852170</xdr:colOff>
      <xdr:row>18</xdr:row>
      <xdr:rowOff>94615</xdr:rowOff>
    </xdr:from>
    <xdr:to>
      <xdr:col>14</xdr:col>
      <xdr:colOff>186055</xdr:colOff>
      <xdr:row>35</xdr:row>
      <xdr:rowOff>78105</xdr:rowOff>
    </xdr:to>
    <xdr:graphicFrame>
      <xdr:nvGraphicFramePr>
        <xdr:cNvPr id="4" name="图表 3"/>
        <xdr:cNvGraphicFramePr/>
      </xdr:nvGraphicFramePr>
      <xdr:xfrm>
        <a:off x="8289290" y="392493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612140</xdr:colOff>
      <xdr:row>18</xdr:row>
      <xdr:rowOff>92075</xdr:rowOff>
    </xdr:from>
    <xdr:to>
      <xdr:col>18</xdr:col>
      <xdr:colOff>494665</xdr:colOff>
      <xdr:row>35</xdr:row>
      <xdr:rowOff>75565</xdr:rowOff>
    </xdr:to>
    <xdr:graphicFrame>
      <xdr:nvGraphicFramePr>
        <xdr:cNvPr id="5" name="图表 4"/>
        <xdr:cNvGraphicFramePr/>
      </xdr:nvGraphicFramePr>
      <xdr:xfrm>
        <a:off x="12316460" y="392239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</xdr:colOff>
      <xdr:row>93</xdr:row>
      <xdr:rowOff>163195</xdr:rowOff>
    </xdr:from>
    <xdr:to>
      <xdr:col>4</xdr:col>
      <xdr:colOff>675640</xdr:colOff>
      <xdr:row>110</xdr:row>
      <xdr:rowOff>116205</xdr:rowOff>
    </xdr:to>
    <xdr:graphicFrame>
      <xdr:nvGraphicFramePr>
        <xdr:cNvPr id="8" name="图表 7"/>
        <xdr:cNvGraphicFramePr/>
      </xdr:nvGraphicFramePr>
      <xdr:xfrm>
        <a:off x="635" y="1996503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141605</xdr:colOff>
      <xdr:row>93</xdr:row>
      <xdr:rowOff>189865</xdr:rowOff>
    </xdr:from>
    <xdr:to>
      <xdr:col>9</xdr:col>
      <xdr:colOff>572770</xdr:colOff>
      <xdr:row>110</xdr:row>
      <xdr:rowOff>142875</xdr:rowOff>
    </xdr:to>
    <xdr:graphicFrame>
      <xdr:nvGraphicFramePr>
        <xdr:cNvPr id="9" name="图表 8"/>
        <xdr:cNvGraphicFramePr/>
      </xdr:nvGraphicFramePr>
      <xdr:xfrm>
        <a:off x="4164965" y="1999170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</xdr:colOff>
      <xdr:row>93</xdr:row>
      <xdr:rowOff>174625</xdr:rowOff>
    </xdr:from>
    <xdr:to>
      <xdr:col>14</xdr:col>
      <xdr:colOff>455930</xdr:colOff>
      <xdr:row>110</xdr:row>
      <xdr:rowOff>127635</xdr:rowOff>
    </xdr:to>
    <xdr:graphicFrame>
      <xdr:nvGraphicFramePr>
        <xdr:cNvPr id="10" name="图表 9"/>
        <xdr:cNvGraphicFramePr/>
      </xdr:nvGraphicFramePr>
      <xdr:xfrm>
        <a:off x="8315325" y="1997646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838200</xdr:colOff>
      <xdr:row>93</xdr:row>
      <xdr:rowOff>188595</xdr:rowOff>
    </xdr:from>
    <xdr:to>
      <xdr:col>19</xdr:col>
      <xdr:colOff>354965</xdr:colOff>
      <xdr:row>110</xdr:row>
      <xdr:rowOff>141605</xdr:rowOff>
    </xdr:to>
    <xdr:graphicFrame>
      <xdr:nvGraphicFramePr>
        <xdr:cNvPr id="11" name="图表 10"/>
        <xdr:cNvGraphicFramePr/>
      </xdr:nvGraphicFramePr>
      <xdr:xfrm>
        <a:off x="12542520" y="1999043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298450</xdr:colOff>
      <xdr:row>79</xdr:row>
      <xdr:rowOff>113665</xdr:rowOff>
    </xdr:from>
    <xdr:to>
      <xdr:col>3</xdr:col>
      <xdr:colOff>485775</xdr:colOff>
      <xdr:row>90</xdr:row>
      <xdr:rowOff>183515</xdr:rowOff>
    </xdr:to>
    <xdr:graphicFrame>
      <xdr:nvGraphicFramePr>
        <xdr:cNvPr id="4" name="图表 3"/>
        <xdr:cNvGraphicFramePr/>
      </xdr:nvGraphicFramePr>
      <xdr:xfrm>
        <a:off x="298450" y="16969105"/>
        <a:ext cx="2591435" cy="2416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33020</xdr:colOff>
      <xdr:row>34</xdr:row>
      <xdr:rowOff>170815</xdr:rowOff>
    </xdr:from>
    <xdr:to>
      <xdr:col>4</xdr:col>
      <xdr:colOff>708025</xdr:colOff>
      <xdr:row>51</xdr:row>
      <xdr:rowOff>123825</xdr:rowOff>
    </xdr:to>
    <xdr:graphicFrame>
      <xdr:nvGraphicFramePr>
        <xdr:cNvPr id="2" name="图表 1"/>
        <xdr:cNvGraphicFramePr/>
      </xdr:nvGraphicFramePr>
      <xdr:xfrm>
        <a:off x="33020" y="742505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</xdr:colOff>
      <xdr:row>35</xdr:row>
      <xdr:rowOff>20320</xdr:rowOff>
    </xdr:from>
    <xdr:to>
      <xdr:col>9</xdr:col>
      <xdr:colOff>251460</xdr:colOff>
      <xdr:row>51</xdr:row>
      <xdr:rowOff>186690</xdr:rowOff>
    </xdr:to>
    <xdr:graphicFrame>
      <xdr:nvGraphicFramePr>
        <xdr:cNvPr id="3" name="图表 2"/>
        <xdr:cNvGraphicFramePr/>
      </xdr:nvGraphicFramePr>
      <xdr:xfrm>
        <a:off x="3843655" y="74879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35</xdr:row>
      <xdr:rowOff>19685</xdr:rowOff>
    </xdr:from>
    <xdr:to>
      <xdr:col>14</xdr:col>
      <xdr:colOff>64135</xdr:colOff>
      <xdr:row>51</xdr:row>
      <xdr:rowOff>186055</xdr:rowOff>
    </xdr:to>
    <xdr:graphicFrame>
      <xdr:nvGraphicFramePr>
        <xdr:cNvPr id="4" name="图表 3"/>
        <xdr:cNvGraphicFramePr/>
      </xdr:nvGraphicFramePr>
      <xdr:xfrm>
        <a:off x="7923530" y="74872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497205</xdr:colOff>
      <xdr:row>35</xdr:row>
      <xdr:rowOff>19050</xdr:rowOff>
    </xdr:from>
    <xdr:to>
      <xdr:col>18</xdr:col>
      <xdr:colOff>379730</xdr:colOff>
      <xdr:row>51</xdr:row>
      <xdr:rowOff>185420</xdr:rowOff>
    </xdr:to>
    <xdr:graphicFrame>
      <xdr:nvGraphicFramePr>
        <xdr:cNvPr id="5" name="图表 4"/>
        <xdr:cNvGraphicFramePr/>
      </xdr:nvGraphicFramePr>
      <xdr:xfrm>
        <a:off x="11957685" y="748665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539115</xdr:colOff>
      <xdr:row>53</xdr:row>
      <xdr:rowOff>187325</xdr:rowOff>
    </xdr:from>
    <xdr:to>
      <xdr:col>18</xdr:col>
      <xdr:colOff>421640</xdr:colOff>
      <xdr:row>70</xdr:row>
      <xdr:rowOff>140335</xdr:rowOff>
    </xdr:to>
    <xdr:graphicFrame>
      <xdr:nvGraphicFramePr>
        <xdr:cNvPr id="6" name="图表 5"/>
        <xdr:cNvGraphicFramePr/>
      </xdr:nvGraphicFramePr>
      <xdr:xfrm>
        <a:off x="11999595" y="1149540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739775</xdr:colOff>
      <xdr:row>54</xdr:row>
      <xdr:rowOff>58420</xdr:rowOff>
    </xdr:from>
    <xdr:to>
      <xdr:col>14</xdr:col>
      <xdr:colOff>73660</xdr:colOff>
      <xdr:row>71</xdr:row>
      <xdr:rowOff>11430</xdr:rowOff>
    </xdr:to>
    <xdr:graphicFrame>
      <xdr:nvGraphicFramePr>
        <xdr:cNvPr id="7" name="图表 6"/>
        <xdr:cNvGraphicFramePr/>
      </xdr:nvGraphicFramePr>
      <xdr:xfrm>
        <a:off x="7933055" y="115798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65405</xdr:colOff>
      <xdr:row>54</xdr:row>
      <xdr:rowOff>185420</xdr:rowOff>
    </xdr:from>
    <xdr:to>
      <xdr:col>9</xdr:col>
      <xdr:colOff>252730</xdr:colOff>
      <xdr:row>71</xdr:row>
      <xdr:rowOff>138430</xdr:rowOff>
    </xdr:to>
    <xdr:graphicFrame>
      <xdr:nvGraphicFramePr>
        <xdr:cNvPr id="8" name="图表 7"/>
        <xdr:cNvGraphicFramePr/>
      </xdr:nvGraphicFramePr>
      <xdr:xfrm>
        <a:off x="3844925" y="117068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22225</xdr:colOff>
      <xdr:row>55</xdr:row>
      <xdr:rowOff>24130</xdr:rowOff>
    </xdr:from>
    <xdr:to>
      <xdr:col>4</xdr:col>
      <xdr:colOff>697230</xdr:colOff>
      <xdr:row>71</xdr:row>
      <xdr:rowOff>190500</xdr:rowOff>
    </xdr:to>
    <xdr:graphicFrame>
      <xdr:nvGraphicFramePr>
        <xdr:cNvPr id="9" name="图表 8"/>
        <xdr:cNvGraphicFramePr/>
      </xdr:nvGraphicFramePr>
      <xdr:xfrm>
        <a:off x="22225" y="117589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37465</xdr:colOff>
      <xdr:row>42</xdr:row>
      <xdr:rowOff>32385</xdr:rowOff>
    </xdr:from>
    <xdr:to>
      <xdr:col>4</xdr:col>
      <xdr:colOff>712470</xdr:colOff>
      <xdr:row>58</xdr:row>
      <xdr:rowOff>198755</xdr:rowOff>
    </xdr:to>
    <xdr:graphicFrame>
      <xdr:nvGraphicFramePr>
        <xdr:cNvPr id="3" name="图表 2"/>
        <xdr:cNvGraphicFramePr/>
      </xdr:nvGraphicFramePr>
      <xdr:xfrm>
        <a:off x="37465" y="895286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90170</xdr:colOff>
      <xdr:row>42</xdr:row>
      <xdr:rowOff>53340</xdr:rowOff>
    </xdr:from>
    <xdr:to>
      <xdr:col>9</xdr:col>
      <xdr:colOff>277495</xdr:colOff>
      <xdr:row>59</xdr:row>
      <xdr:rowOff>6350</xdr:rowOff>
    </xdr:to>
    <xdr:graphicFrame>
      <xdr:nvGraphicFramePr>
        <xdr:cNvPr id="4" name="图表 3"/>
        <xdr:cNvGraphicFramePr/>
      </xdr:nvGraphicFramePr>
      <xdr:xfrm>
        <a:off x="3869690" y="89738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681990</xdr:colOff>
      <xdr:row>42</xdr:row>
      <xdr:rowOff>53340</xdr:rowOff>
    </xdr:from>
    <xdr:to>
      <xdr:col>14</xdr:col>
      <xdr:colOff>15875</xdr:colOff>
      <xdr:row>59</xdr:row>
      <xdr:rowOff>6350</xdr:rowOff>
    </xdr:to>
    <xdr:graphicFrame>
      <xdr:nvGraphicFramePr>
        <xdr:cNvPr id="5" name="图表 4"/>
        <xdr:cNvGraphicFramePr/>
      </xdr:nvGraphicFramePr>
      <xdr:xfrm>
        <a:off x="7875270" y="89738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42</xdr:row>
      <xdr:rowOff>81280</xdr:rowOff>
    </xdr:from>
    <xdr:to>
      <xdr:col>18</xdr:col>
      <xdr:colOff>327025</xdr:colOff>
      <xdr:row>59</xdr:row>
      <xdr:rowOff>34290</xdr:rowOff>
    </xdr:to>
    <xdr:graphicFrame>
      <xdr:nvGraphicFramePr>
        <xdr:cNvPr id="6" name="图表 5"/>
        <xdr:cNvGraphicFramePr/>
      </xdr:nvGraphicFramePr>
      <xdr:xfrm>
        <a:off x="11904980" y="90017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289560</xdr:colOff>
      <xdr:row>42</xdr:row>
      <xdr:rowOff>43180</xdr:rowOff>
    </xdr:from>
    <xdr:to>
      <xdr:col>24</xdr:col>
      <xdr:colOff>354965</xdr:colOff>
      <xdr:row>58</xdr:row>
      <xdr:rowOff>209550</xdr:rowOff>
    </xdr:to>
    <xdr:graphicFrame>
      <xdr:nvGraphicFramePr>
        <xdr:cNvPr id="7" name="图表 6"/>
        <xdr:cNvGraphicFramePr/>
      </xdr:nvGraphicFramePr>
      <xdr:xfrm>
        <a:off x="16078200" y="89636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350520</xdr:colOff>
      <xdr:row>60</xdr:row>
      <xdr:rowOff>54610</xdr:rowOff>
    </xdr:from>
    <xdr:to>
      <xdr:col>24</xdr:col>
      <xdr:colOff>415925</xdr:colOff>
      <xdr:row>77</xdr:row>
      <xdr:rowOff>7620</xdr:rowOff>
    </xdr:to>
    <xdr:graphicFrame>
      <xdr:nvGraphicFramePr>
        <xdr:cNvPr id="8" name="图表 7"/>
        <xdr:cNvGraphicFramePr/>
      </xdr:nvGraphicFramePr>
      <xdr:xfrm>
        <a:off x="16139160" y="1281557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542925</xdr:colOff>
      <xdr:row>60</xdr:row>
      <xdr:rowOff>132080</xdr:rowOff>
    </xdr:from>
    <xdr:to>
      <xdr:col>18</xdr:col>
      <xdr:colOff>425450</xdr:colOff>
      <xdr:row>77</xdr:row>
      <xdr:rowOff>85090</xdr:rowOff>
    </xdr:to>
    <xdr:graphicFrame>
      <xdr:nvGraphicFramePr>
        <xdr:cNvPr id="9" name="图表 8"/>
        <xdr:cNvGraphicFramePr/>
      </xdr:nvGraphicFramePr>
      <xdr:xfrm>
        <a:off x="12003405" y="1289304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802005</xdr:colOff>
      <xdr:row>61</xdr:row>
      <xdr:rowOff>29210</xdr:rowOff>
    </xdr:from>
    <xdr:to>
      <xdr:col>14</xdr:col>
      <xdr:colOff>135890</xdr:colOff>
      <xdr:row>77</xdr:row>
      <xdr:rowOff>195580</xdr:rowOff>
    </xdr:to>
    <xdr:graphicFrame>
      <xdr:nvGraphicFramePr>
        <xdr:cNvPr id="10" name="图表 9"/>
        <xdr:cNvGraphicFramePr/>
      </xdr:nvGraphicFramePr>
      <xdr:xfrm>
        <a:off x="7995285" y="130035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41910</xdr:colOff>
      <xdr:row>61</xdr:row>
      <xdr:rowOff>90170</xdr:rowOff>
    </xdr:from>
    <xdr:to>
      <xdr:col>9</xdr:col>
      <xdr:colOff>229235</xdr:colOff>
      <xdr:row>78</xdr:row>
      <xdr:rowOff>43180</xdr:rowOff>
    </xdr:to>
    <xdr:graphicFrame>
      <xdr:nvGraphicFramePr>
        <xdr:cNvPr id="11" name="图表 10"/>
        <xdr:cNvGraphicFramePr/>
      </xdr:nvGraphicFramePr>
      <xdr:xfrm>
        <a:off x="3821430" y="130644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69850</xdr:colOff>
      <xdr:row>61</xdr:row>
      <xdr:rowOff>151130</xdr:rowOff>
    </xdr:from>
    <xdr:to>
      <xdr:col>4</xdr:col>
      <xdr:colOff>744855</xdr:colOff>
      <xdr:row>78</xdr:row>
      <xdr:rowOff>104140</xdr:rowOff>
    </xdr:to>
    <xdr:graphicFrame>
      <xdr:nvGraphicFramePr>
        <xdr:cNvPr id="12" name="图表 11"/>
        <xdr:cNvGraphicFramePr/>
      </xdr:nvGraphicFramePr>
      <xdr:xfrm>
        <a:off x="69850" y="1312545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473075</xdr:colOff>
      <xdr:row>34</xdr:row>
      <xdr:rowOff>125730</xdr:rowOff>
    </xdr:from>
    <xdr:to>
      <xdr:col>13</xdr:col>
      <xdr:colOff>660400</xdr:colOff>
      <xdr:row>51</xdr:row>
      <xdr:rowOff>78740</xdr:rowOff>
    </xdr:to>
    <xdr:graphicFrame>
      <xdr:nvGraphicFramePr>
        <xdr:cNvPr id="6" name="图表 5"/>
        <xdr:cNvGraphicFramePr/>
      </xdr:nvGraphicFramePr>
      <xdr:xfrm>
        <a:off x="7666355" y="737997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</xdr:colOff>
      <xdr:row>34</xdr:row>
      <xdr:rowOff>144145</xdr:rowOff>
    </xdr:from>
    <xdr:to>
      <xdr:col>9</xdr:col>
      <xdr:colOff>195580</xdr:colOff>
      <xdr:row>51</xdr:row>
      <xdr:rowOff>97155</xdr:rowOff>
    </xdr:to>
    <xdr:graphicFrame>
      <xdr:nvGraphicFramePr>
        <xdr:cNvPr id="7" name="图表 6"/>
        <xdr:cNvGraphicFramePr/>
      </xdr:nvGraphicFramePr>
      <xdr:xfrm>
        <a:off x="3787775" y="73983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34</xdr:row>
      <xdr:rowOff>120650</xdr:rowOff>
    </xdr:from>
    <xdr:to>
      <xdr:col>4</xdr:col>
      <xdr:colOff>697865</xdr:colOff>
      <xdr:row>51</xdr:row>
      <xdr:rowOff>73660</xdr:rowOff>
    </xdr:to>
    <xdr:graphicFrame>
      <xdr:nvGraphicFramePr>
        <xdr:cNvPr id="8" name="图表 7"/>
        <xdr:cNvGraphicFramePr/>
      </xdr:nvGraphicFramePr>
      <xdr:xfrm>
        <a:off x="22860" y="73748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34</xdr:row>
      <xdr:rowOff>158115</xdr:rowOff>
    </xdr:from>
    <xdr:to>
      <xdr:col>17</xdr:col>
      <xdr:colOff>869315</xdr:colOff>
      <xdr:row>51</xdr:row>
      <xdr:rowOff>111125</xdr:rowOff>
    </xdr:to>
    <xdr:graphicFrame>
      <xdr:nvGraphicFramePr>
        <xdr:cNvPr id="9" name="图表 8"/>
        <xdr:cNvGraphicFramePr/>
      </xdr:nvGraphicFramePr>
      <xdr:xfrm>
        <a:off x="11517630" y="741235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</xdr:colOff>
      <xdr:row>52</xdr:row>
      <xdr:rowOff>203835</xdr:rowOff>
    </xdr:from>
    <xdr:to>
      <xdr:col>4</xdr:col>
      <xdr:colOff>714375</xdr:colOff>
      <xdr:row>69</xdr:row>
      <xdr:rowOff>156845</xdr:rowOff>
    </xdr:to>
    <xdr:graphicFrame>
      <xdr:nvGraphicFramePr>
        <xdr:cNvPr id="10" name="图表 9"/>
        <xdr:cNvGraphicFramePr/>
      </xdr:nvGraphicFramePr>
      <xdr:xfrm>
        <a:off x="39370" y="1129855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165735</xdr:colOff>
      <xdr:row>53</xdr:row>
      <xdr:rowOff>130810</xdr:rowOff>
    </xdr:from>
    <xdr:to>
      <xdr:col>9</xdr:col>
      <xdr:colOff>353060</xdr:colOff>
      <xdr:row>70</xdr:row>
      <xdr:rowOff>83820</xdr:rowOff>
    </xdr:to>
    <xdr:graphicFrame>
      <xdr:nvGraphicFramePr>
        <xdr:cNvPr id="11" name="图表 10"/>
        <xdr:cNvGraphicFramePr/>
      </xdr:nvGraphicFramePr>
      <xdr:xfrm>
        <a:off x="3945255" y="114388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649605</xdr:colOff>
      <xdr:row>53</xdr:row>
      <xdr:rowOff>203200</xdr:rowOff>
    </xdr:from>
    <xdr:to>
      <xdr:col>13</xdr:col>
      <xdr:colOff>836930</xdr:colOff>
      <xdr:row>70</xdr:row>
      <xdr:rowOff>156210</xdr:rowOff>
    </xdr:to>
    <xdr:graphicFrame>
      <xdr:nvGraphicFramePr>
        <xdr:cNvPr id="12" name="图表 11"/>
        <xdr:cNvGraphicFramePr/>
      </xdr:nvGraphicFramePr>
      <xdr:xfrm>
        <a:off x="7842885" y="1151128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194310</xdr:colOff>
      <xdr:row>53</xdr:row>
      <xdr:rowOff>209550</xdr:rowOff>
    </xdr:from>
    <xdr:to>
      <xdr:col>18</xdr:col>
      <xdr:colOff>76835</xdr:colOff>
      <xdr:row>70</xdr:row>
      <xdr:rowOff>162560</xdr:rowOff>
    </xdr:to>
    <xdr:graphicFrame>
      <xdr:nvGraphicFramePr>
        <xdr:cNvPr id="13" name="图表 12"/>
        <xdr:cNvGraphicFramePr/>
      </xdr:nvGraphicFramePr>
      <xdr:xfrm>
        <a:off x="11654790" y="115176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18</xdr:row>
      <xdr:rowOff>23495</xdr:rowOff>
    </xdr:from>
    <xdr:to>
      <xdr:col>6</xdr:col>
      <xdr:colOff>481330</xdr:colOff>
      <xdr:row>42</xdr:row>
      <xdr:rowOff>109855</xdr:rowOff>
    </xdr:to>
    <xdr:graphicFrame>
      <xdr:nvGraphicFramePr>
        <xdr:cNvPr id="3" name="图表 2"/>
        <xdr:cNvGraphicFramePr/>
      </xdr:nvGraphicFramePr>
      <xdr:xfrm>
        <a:off x="635" y="3863975"/>
        <a:ext cx="5113655" cy="52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18</xdr:row>
      <xdr:rowOff>13970</xdr:rowOff>
    </xdr:from>
    <xdr:to>
      <xdr:col>13</xdr:col>
      <xdr:colOff>38735</xdr:colOff>
      <xdr:row>41</xdr:row>
      <xdr:rowOff>162560</xdr:rowOff>
    </xdr:to>
    <xdr:graphicFrame>
      <xdr:nvGraphicFramePr>
        <xdr:cNvPr id="4" name="图表 3"/>
        <xdr:cNvGraphicFramePr/>
      </xdr:nvGraphicFramePr>
      <xdr:xfrm>
        <a:off x="5505450" y="3854450"/>
        <a:ext cx="5140325" cy="5055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368300</xdr:colOff>
      <xdr:row>16</xdr:row>
      <xdr:rowOff>115570</xdr:rowOff>
    </xdr:from>
    <xdr:to>
      <xdr:col>21</xdr:col>
      <xdr:colOff>363855</xdr:colOff>
      <xdr:row>40</xdr:row>
      <xdr:rowOff>3175</xdr:rowOff>
    </xdr:to>
    <xdr:graphicFrame>
      <xdr:nvGraphicFramePr>
        <xdr:cNvPr id="2" name="图表 1"/>
        <xdr:cNvGraphicFramePr/>
      </xdr:nvGraphicFramePr>
      <xdr:xfrm>
        <a:off x="8322310" y="3529330"/>
        <a:ext cx="5481955" cy="5008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64135</xdr:colOff>
      <xdr:row>41</xdr:row>
      <xdr:rowOff>137795</xdr:rowOff>
    </xdr:from>
    <xdr:to>
      <xdr:col>16</xdr:col>
      <xdr:colOff>120015</xdr:colOff>
      <xdr:row>49</xdr:row>
      <xdr:rowOff>118745</xdr:rowOff>
    </xdr:to>
    <xdr:graphicFrame>
      <xdr:nvGraphicFramePr>
        <xdr:cNvPr id="4" name="图表 3"/>
        <xdr:cNvGraphicFramePr/>
      </xdr:nvGraphicFramePr>
      <xdr:xfrm>
        <a:off x="8627745" y="8885555"/>
        <a:ext cx="1884680" cy="1687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32</xdr:col>
      <xdr:colOff>150495</xdr:colOff>
      <xdr:row>9</xdr:row>
      <xdr:rowOff>164465</xdr:rowOff>
    </xdr:from>
    <xdr:to>
      <xdr:col>46</xdr:col>
      <xdr:colOff>591820</xdr:colOff>
      <xdr:row>52</xdr:row>
      <xdr:rowOff>210185</xdr:rowOff>
    </xdr:to>
    <xdr:graphicFrame>
      <xdr:nvGraphicFramePr>
        <xdr:cNvPr id="4" name="图表 3"/>
        <xdr:cNvGraphicFramePr/>
      </xdr:nvGraphicFramePr>
      <xdr:xfrm>
        <a:off x="26896695" y="2084705"/>
        <a:ext cx="9021445" cy="9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422275</xdr:colOff>
      <xdr:row>51</xdr:row>
      <xdr:rowOff>133350</xdr:rowOff>
    </xdr:from>
    <xdr:to>
      <xdr:col>41</xdr:col>
      <xdr:colOff>160655</xdr:colOff>
      <xdr:row>62</xdr:row>
      <xdr:rowOff>179705</xdr:rowOff>
    </xdr:to>
    <xdr:graphicFrame>
      <xdr:nvGraphicFramePr>
        <xdr:cNvPr id="5" name="图表 4"/>
        <xdr:cNvGraphicFramePr/>
      </xdr:nvGraphicFramePr>
      <xdr:xfrm>
        <a:off x="28433395" y="11014710"/>
        <a:ext cx="4005580" cy="239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</xdr:colOff>
      <xdr:row>31</xdr:row>
      <xdr:rowOff>192405</xdr:rowOff>
    </xdr:from>
    <xdr:to>
      <xdr:col>9</xdr:col>
      <xdr:colOff>379095</xdr:colOff>
      <xdr:row>47</xdr:row>
      <xdr:rowOff>201295</xdr:rowOff>
    </xdr:to>
    <xdr:graphicFrame>
      <xdr:nvGraphicFramePr>
        <xdr:cNvPr id="2" name="图表 1"/>
        <xdr:cNvGraphicFramePr/>
      </xdr:nvGraphicFramePr>
      <xdr:xfrm>
        <a:off x="4029075" y="6776085"/>
        <a:ext cx="3787140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48</xdr:row>
      <xdr:rowOff>188595</xdr:rowOff>
    </xdr:from>
    <xdr:to>
      <xdr:col>4</xdr:col>
      <xdr:colOff>431800</xdr:colOff>
      <xdr:row>65</xdr:row>
      <xdr:rowOff>141605</xdr:rowOff>
    </xdr:to>
    <xdr:graphicFrame>
      <xdr:nvGraphicFramePr>
        <xdr:cNvPr id="3" name="图表 2"/>
        <xdr:cNvGraphicFramePr/>
      </xdr:nvGraphicFramePr>
      <xdr:xfrm>
        <a:off x="635" y="1041463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49</xdr:row>
      <xdr:rowOff>23495</xdr:rowOff>
    </xdr:from>
    <xdr:to>
      <xdr:col>9</xdr:col>
      <xdr:colOff>200025</xdr:colOff>
      <xdr:row>65</xdr:row>
      <xdr:rowOff>189865</xdr:rowOff>
    </xdr:to>
    <xdr:graphicFrame>
      <xdr:nvGraphicFramePr>
        <xdr:cNvPr id="4" name="图表 3"/>
        <xdr:cNvGraphicFramePr/>
      </xdr:nvGraphicFramePr>
      <xdr:xfrm>
        <a:off x="4036060" y="1046289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31</xdr:row>
      <xdr:rowOff>190500</xdr:rowOff>
    </xdr:from>
    <xdr:to>
      <xdr:col>4</xdr:col>
      <xdr:colOff>446405</xdr:colOff>
      <xdr:row>47</xdr:row>
      <xdr:rowOff>170815</xdr:rowOff>
    </xdr:to>
    <xdr:graphicFrame>
      <xdr:nvGraphicFramePr>
        <xdr:cNvPr id="5" name="图表 4"/>
        <xdr:cNvGraphicFramePr/>
      </xdr:nvGraphicFramePr>
      <xdr:xfrm>
        <a:off x="12700" y="6774180"/>
        <a:ext cx="3603625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843915</xdr:colOff>
      <xdr:row>109</xdr:row>
      <xdr:rowOff>12700</xdr:rowOff>
    </xdr:from>
    <xdr:to>
      <xdr:col>9</xdr:col>
      <xdr:colOff>180340</xdr:colOff>
      <xdr:row>125</xdr:row>
      <xdr:rowOff>8255</xdr:rowOff>
    </xdr:to>
    <xdr:graphicFrame>
      <xdr:nvGraphicFramePr>
        <xdr:cNvPr id="6" name="图表 5"/>
        <xdr:cNvGraphicFramePr/>
      </xdr:nvGraphicFramePr>
      <xdr:xfrm>
        <a:off x="4013835" y="23253700"/>
        <a:ext cx="3603625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</xdr:colOff>
      <xdr:row>126</xdr:row>
      <xdr:rowOff>26670</xdr:rowOff>
    </xdr:from>
    <xdr:to>
      <xdr:col>4</xdr:col>
      <xdr:colOff>434340</xdr:colOff>
      <xdr:row>142</xdr:row>
      <xdr:rowOff>22225</xdr:rowOff>
    </xdr:to>
    <xdr:graphicFrame>
      <xdr:nvGraphicFramePr>
        <xdr:cNvPr id="7" name="图表 6"/>
        <xdr:cNvGraphicFramePr/>
      </xdr:nvGraphicFramePr>
      <xdr:xfrm>
        <a:off x="635" y="26894790"/>
        <a:ext cx="3603625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24130</xdr:colOff>
      <xdr:row>126</xdr:row>
      <xdr:rowOff>26035</xdr:rowOff>
    </xdr:from>
    <xdr:to>
      <xdr:col>9</xdr:col>
      <xdr:colOff>213995</xdr:colOff>
      <xdr:row>142</xdr:row>
      <xdr:rowOff>21590</xdr:rowOff>
    </xdr:to>
    <xdr:graphicFrame>
      <xdr:nvGraphicFramePr>
        <xdr:cNvPr id="8" name="图表 7"/>
        <xdr:cNvGraphicFramePr/>
      </xdr:nvGraphicFramePr>
      <xdr:xfrm>
        <a:off x="4047490" y="26894155"/>
        <a:ext cx="3603625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</xdr:colOff>
      <xdr:row>109</xdr:row>
      <xdr:rowOff>38735</xdr:rowOff>
    </xdr:from>
    <xdr:to>
      <xdr:col>4</xdr:col>
      <xdr:colOff>434340</xdr:colOff>
      <xdr:row>125</xdr:row>
      <xdr:rowOff>34290</xdr:rowOff>
    </xdr:to>
    <xdr:graphicFrame>
      <xdr:nvGraphicFramePr>
        <xdr:cNvPr id="9" name="图表 8"/>
        <xdr:cNvGraphicFramePr/>
      </xdr:nvGraphicFramePr>
      <xdr:xfrm>
        <a:off x="635" y="23279735"/>
        <a:ext cx="3603625" cy="3409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33020</xdr:colOff>
      <xdr:row>34</xdr:row>
      <xdr:rowOff>170815</xdr:rowOff>
    </xdr:from>
    <xdr:to>
      <xdr:col>4</xdr:col>
      <xdr:colOff>708025</xdr:colOff>
      <xdr:row>51</xdr:row>
      <xdr:rowOff>123825</xdr:rowOff>
    </xdr:to>
    <xdr:graphicFrame>
      <xdr:nvGraphicFramePr>
        <xdr:cNvPr id="2" name="图表 1"/>
        <xdr:cNvGraphicFramePr/>
      </xdr:nvGraphicFramePr>
      <xdr:xfrm>
        <a:off x="33020" y="742505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</xdr:colOff>
      <xdr:row>35</xdr:row>
      <xdr:rowOff>20320</xdr:rowOff>
    </xdr:from>
    <xdr:to>
      <xdr:col>9</xdr:col>
      <xdr:colOff>251460</xdr:colOff>
      <xdr:row>51</xdr:row>
      <xdr:rowOff>186690</xdr:rowOff>
    </xdr:to>
    <xdr:graphicFrame>
      <xdr:nvGraphicFramePr>
        <xdr:cNvPr id="3" name="图表 2"/>
        <xdr:cNvGraphicFramePr/>
      </xdr:nvGraphicFramePr>
      <xdr:xfrm>
        <a:off x="4087495" y="74879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35</xdr:row>
      <xdr:rowOff>19685</xdr:rowOff>
    </xdr:from>
    <xdr:to>
      <xdr:col>14</xdr:col>
      <xdr:colOff>64135</xdr:colOff>
      <xdr:row>51</xdr:row>
      <xdr:rowOff>186055</xdr:rowOff>
    </xdr:to>
    <xdr:graphicFrame>
      <xdr:nvGraphicFramePr>
        <xdr:cNvPr id="4" name="图表 3"/>
        <xdr:cNvGraphicFramePr/>
      </xdr:nvGraphicFramePr>
      <xdr:xfrm>
        <a:off x="8167370" y="74872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511175</xdr:colOff>
      <xdr:row>35</xdr:row>
      <xdr:rowOff>32385</xdr:rowOff>
    </xdr:from>
    <xdr:to>
      <xdr:col>18</xdr:col>
      <xdr:colOff>393700</xdr:colOff>
      <xdr:row>51</xdr:row>
      <xdr:rowOff>198755</xdr:rowOff>
    </xdr:to>
    <xdr:graphicFrame>
      <xdr:nvGraphicFramePr>
        <xdr:cNvPr id="5" name="图表 4"/>
        <xdr:cNvGraphicFramePr/>
      </xdr:nvGraphicFramePr>
      <xdr:xfrm>
        <a:off x="12215495" y="74999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539115</xdr:colOff>
      <xdr:row>53</xdr:row>
      <xdr:rowOff>187325</xdr:rowOff>
    </xdr:from>
    <xdr:to>
      <xdr:col>18</xdr:col>
      <xdr:colOff>421640</xdr:colOff>
      <xdr:row>70</xdr:row>
      <xdr:rowOff>140335</xdr:rowOff>
    </xdr:to>
    <xdr:graphicFrame>
      <xdr:nvGraphicFramePr>
        <xdr:cNvPr id="6" name="图表 5"/>
        <xdr:cNvGraphicFramePr/>
      </xdr:nvGraphicFramePr>
      <xdr:xfrm>
        <a:off x="12243435" y="1149540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739775</xdr:colOff>
      <xdr:row>54</xdr:row>
      <xdr:rowOff>58420</xdr:rowOff>
    </xdr:from>
    <xdr:to>
      <xdr:col>14</xdr:col>
      <xdr:colOff>73660</xdr:colOff>
      <xdr:row>71</xdr:row>
      <xdr:rowOff>11430</xdr:rowOff>
    </xdr:to>
    <xdr:graphicFrame>
      <xdr:nvGraphicFramePr>
        <xdr:cNvPr id="7" name="图表 6"/>
        <xdr:cNvGraphicFramePr/>
      </xdr:nvGraphicFramePr>
      <xdr:xfrm>
        <a:off x="8176895" y="115798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65405</xdr:colOff>
      <xdr:row>54</xdr:row>
      <xdr:rowOff>185420</xdr:rowOff>
    </xdr:from>
    <xdr:to>
      <xdr:col>9</xdr:col>
      <xdr:colOff>252730</xdr:colOff>
      <xdr:row>71</xdr:row>
      <xdr:rowOff>138430</xdr:rowOff>
    </xdr:to>
    <xdr:graphicFrame>
      <xdr:nvGraphicFramePr>
        <xdr:cNvPr id="8" name="图表 7"/>
        <xdr:cNvGraphicFramePr/>
      </xdr:nvGraphicFramePr>
      <xdr:xfrm>
        <a:off x="4088765" y="117068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22225</xdr:colOff>
      <xdr:row>55</xdr:row>
      <xdr:rowOff>24130</xdr:rowOff>
    </xdr:from>
    <xdr:to>
      <xdr:col>4</xdr:col>
      <xdr:colOff>697230</xdr:colOff>
      <xdr:row>71</xdr:row>
      <xdr:rowOff>190500</xdr:rowOff>
    </xdr:to>
    <xdr:graphicFrame>
      <xdr:nvGraphicFramePr>
        <xdr:cNvPr id="9" name="图表 8"/>
        <xdr:cNvGraphicFramePr/>
      </xdr:nvGraphicFramePr>
      <xdr:xfrm>
        <a:off x="22225" y="11758930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132</xdr:row>
      <xdr:rowOff>71755</xdr:rowOff>
    </xdr:from>
    <xdr:to>
      <xdr:col>4</xdr:col>
      <xdr:colOff>116205</xdr:colOff>
      <xdr:row>145</xdr:row>
      <xdr:rowOff>144780</xdr:rowOff>
    </xdr:to>
    <xdr:pic>
      <xdr:nvPicPr>
        <xdr:cNvPr id="6" name="图片 5" descr="a1634da2da1635d3223818d938095f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8235275"/>
          <a:ext cx="2696210" cy="2846705"/>
        </a:xfrm>
        <a:prstGeom prst="rect">
          <a:avLst/>
        </a:prstGeom>
      </xdr:spPr>
    </xdr:pic>
    <xdr:clientData/>
  </xdr:twoCellAnchor>
  <xdr:twoCellAnchor editAs="oneCell">
    <xdr:from>
      <xdr:col>4</xdr:col>
      <xdr:colOff>252730</xdr:colOff>
      <xdr:row>132</xdr:row>
      <xdr:rowOff>79375</xdr:rowOff>
    </xdr:from>
    <xdr:to>
      <xdr:col>9</xdr:col>
      <xdr:colOff>115570</xdr:colOff>
      <xdr:row>146</xdr:row>
      <xdr:rowOff>47625</xdr:rowOff>
    </xdr:to>
    <xdr:pic>
      <xdr:nvPicPr>
        <xdr:cNvPr id="7" name="图片 6" descr="1454af35b3ce1b37ae35cd97e651fd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33370" y="28242895"/>
          <a:ext cx="2745740" cy="295529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131</xdr:row>
      <xdr:rowOff>181610</xdr:rowOff>
    </xdr:from>
    <xdr:to>
      <xdr:col>14</xdr:col>
      <xdr:colOff>387985</xdr:colOff>
      <xdr:row>146</xdr:row>
      <xdr:rowOff>12700</xdr:rowOff>
    </xdr:to>
    <xdr:pic>
      <xdr:nvPicPr>
        <xdr:cNvPr id="8" name="图片 7" descr="60b72d740c6e279f8325bb564a305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35040" y="28131770"/>
          <a:ext cx="2976245" cy="30314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152</xdr:row>
      <xdr:rowOff>20955</xdr:rowOff>
    </xdr:from>
    <xdr:to>
      <xdr:col>3</xdr:col>
      <xdr:colOff>520065</xdr:colOff>
      <xdr:row>164</xdr:row>
      <xdr:rowOff>148590</xdr:rowOff>
    </xdr:to>
    <xdr:pic>
      <xdr:nvPicPr>
        <xdr:cNvPr id="9" name="图片 8" descr="47ddb87ea25553cf07847f13a492b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0" y="32451675"/>
          <a:ext cx="2516505" cy="2687955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151</xdr:row>
      <xdr:rowOff>169545</xdr:rowOff>
    </xdr:from>
    <xdr:to>
      <xdr:col>9</xdr:col>
      <xdr:colOff>0</xdr:colOff>
      <xdr:row>165</xdr:row>
      <xdr:rowOff>55880</xdr:rowOff>
    </xdr:to>
    <xdr:pic>
      <xdr:nvPicPr>
        <xdr:cNvPr id="10" name="图片 9" descr="a42f00ba887f424a7f21f2e6d8acf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01620" y="32386905"/>
          <a:ext cx="2661920" cy="2873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527050</xdr:colOff>
      <xdr:row>152</xdr:row>
      <xdr:rowOff>149225</xdr:rowOff>
    </xdr:from>
    <xdr:to>
      <xdr:col>14</xdr:col>
      <xdr:colOff>406400</xdr:colOff>
      <xdr:row>165</xdr:row>
      <xdr:rowOff>55880</xdr:rowOff>
    </xdr:to>
    <xdr:pic>
      <xdr:nvPicPr>
        <xdr:cNvPr id="11" name="图片 10" descr="38fdbf466a0996d4cf6831908593d2f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567170" y="32579945"/>
          <a:ext cx="2462530" cy="268033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170</xdr:row>
      <xdr:rowOff>27305</xdr:rowOff>
    </xdr:from>
    <xdr:to>
      <xdr:col>3</xdr:col>
      <xdr:colOff>345440</xdr:colOff>
      <xdr:row>182</xdr:row>
      <xdr:rowOff>2540</xdr:rowOff>
    </xdr:to>
    <xdr:pic>
      <xdr:nvPicPr>
        <xdr:cNvPr id="12" name="图片 11" descr="0fa805a55a514f1fdf04b6afa3c145e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36298505"/>
          <a:ext cx="2348865" cy="2535555"/>
        </a:xfrm>
        <a:prstGeom prst="rect">
          <a:avLst/>
        </a:prstGeom>
      </xdr:spPr>
    </xdr:pic>
    <xdr:clientData/>
  </xdr:twoCellAnchor>
  <xdr:twoCellAnchor editAs="oneCell">
    <xdr:from>
      <xdr:col>11</xdr:col>
      <xdr:colOff>229235</xdr:colOff>
      <xdr:row>170</xdr:row>
      <xdr:rowOff>7620</xdr:rowOff>
    </xdr:from>
    <xdr:to>
      <xdr:col>15</xdr:col>
      <xdr:colOff>259715</xdr:colOff>
      <xdr:row>182</xdr:row>
      <xdr:rowOff>174625</xdr:rowOff>
    </xdr:to>
    <xdr:pic>
      <xdr:nvPicPr>
        <xdr:cNvPr id="13" name="图片 12" descr="798d580d1a16afcfe1a9536b272c0f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45935" y="36278820"/>
          <a:ext cx="2613660" cy="2727325"/>
        </a:xfrm>
        <a:prstGeom prst="rect">
          <a:avLst/>
        </a:prstGeom>
      </xdr:spPr>
    </xdr:pic>
    <xdr:clientData/>
  </xdr:twoCellAnchor>
  <xdr:twoCellAnchor editAs="oneCell">
    <xdr:from>
      <xdr:col>4</xdr:col>
      <xdr:colOff>394970</xdr:colOff>
      <xdr:row>170</xdr:row>
      <xdr:rowOff>100330</xdr:rowOff>
    </xdr:from>
    <xdr:to>
      <xdr:col>9</xdr:col>
      <xdr:colOff>68580</xdr:colOff>
      <xdr:row>183</xdr:row>
      <xdr:rowOff>86360</xdr:rowOff>
    </xdr:to>
    <xdr:pic>
      <xdr:nvPicPr>
        <xdr:cNvPr id="14" name="图片 13" descr="e5fb97bd1bf46404ca2d3753e65081b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975610" y="36371530"/>
          <a:ext cx="2556510" cy="275971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183</xdr:row>
      <xdr:rowOff>171450</xdr:rowOff>
    </xdr:from>
    <xdr:to>
      <xdr:col>3</xdr:col>
      <xdr:colOff>374015</xdr:colOff>
      <xdr:row>195</xdr:row>
      <xdr:rowOff>136525</xdr:rowOff>
    </xdr:to>
    <xdr:pic>
      <xdr:nvPicPr>
        <xdr:cNvPr id="15" name="图片 14" descr="0bde612f49a0be5253ee5ba653d01fd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7620" y="39216330"/>
          <a:ext cx="2370455" cy="2525395"/>
        </a:xfrm>
        <a:prstGeom prst="rect">
          <a:avLst/>
        </a:prstGeom>
      </xdr:spPr>
    </xdr:pic>
    <xdr:clientData/>
  </xdr:twoCellAnchor>
  <xdr:twoCellAnchor editAs="oneCell">
    <xdr:from>
      <xdr:col>4</xdr:col>
      <xdr:colOff>593725</xdr:colOff>
      <xdr:row>184</xdr:row>
      <xdr:rowOff>73025</xdr:rowOff>
    </xdr:from>
    <xdr:to>
      <xdr:col>9</xdr:col>
      <xdr:colOff>181610</xdr:colOff>
      <xdr:row>197</xdr:row>
      <xdr:rowOff>6350</xdr:rowOff>
    </xdr:to>
    <xdr:pic>
      <xdr:nvPicPr>
        <xdr:cNvPr id="16" name="图片 15" descr="283233a76ea2b38dd051ebccf10bf6d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157220" y="39331265"/>
          <a:ext cx="2487930" cy="2707005"/>
        </a:xfrm>
        <a:prstGeom prst="rect">
          <a:avLst/>
        </a:prstGeom>
      </xdr:spPr>
    </xdr:pic>
    <xdr:clientData/>
  </xdr:twoCellAnchor>
  <xdr:twoCellAnchor editAs="oneCell">
    <xdr:from>
      <xdr:col>0</xdr:col>
      <xdr:colOff>56515</xdr:colOff>
      <xdr:row>198</xdr:row>
      <xdr:rowOff>40640</xdr:rowOff>
    </xdr:from>
    <xdr:to>
      <xdr:col>3</xdr:col>
      <xdr:colOff>282575</xdr:colOff>
      <xdr:row>209</xdr:row>
      <xdr:rowOff>53340</xdr:rowOff>
    </xdr:to>
    <xdr:pic>
      <xdr:nvPicPr>
        <xdr:cNvPr id="17" name="图片 16" descr="12e1c3ad9eb33c44fcac8b3c9a3250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6515" y="42285920"/>
          <a:ext cx="2230120" cy="235966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197</xdr:row>
      <xdr:rowOff>74295</xdr:rowOff>
    </xdr:from>
    <xdr:to>
      <xdr:col>9</xdr:col>
      <xdr:colOff>480695</xdr:colOff>
      <xdr:row>210</xdr:row>
      <xdr:rowOff>167005</xdr:rowOff>
    </xdr:to>
    <xdr:pic>
      <xdr:nvPicPr>
        <xdr:cNvPr id="18" name="图片 17" descr="0d663168c231a24bfce106e6813e55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223895" y="42106215"/>
          <a:ext cx="2720340" cy="286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170815</xdr:colOff>
      <xdr:row>197</xdr:row>
      <xdr:rowOff>101600</xdr:rowOff>
    </xdr:from>
    <xdr:to>
      <xdr:col>15</xdr:col>
      <xdr:colOff>158750</xdr:colOff>
      <xdr:row>210</xdr:row>
      <xdr:rowOff>88900</xdr:rowOff>
    </xdr:to>
    <xdr:pic>
      <xdr:nvPicPr>
        <xdr:cNvPr id="19" name="图片 18" descr="dcb06eec7032805cf002b5ad1cd828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787515" y="42133520"/>
          <a:ext cx="2571115" cy="276098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212</xdr:row>
      <xdr:rowOff>183515</xdr:rowOff>
    </xdr:from>
    <xdr:to>
      <xdr:col>4</xdr:col>
      <xdr:colOff>103505</xdr:colOff>
      <xdr:row>226</xdr:row>
      <xdr:rowOff>73025</xdr:rowOff>
    </xdr:to>
    <xdr:pic>
      <xdr:nvPicPr>
        <xdr:cNvPr id="20" name="图片 19" descr="7f6125ba6879497f5a762c8093b828a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35" y="45415835"/>
          <a:ext cx="2683510" cy="2876550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</xdr:colOff>
      <xdr:row>184</xdr:row>
      <xdr:rowOff>0</xdr:rowOff>
    </xdr:from>
    <xdr:to>
      <xdr:col>15</xdr:col>
      <xdr:colOff>65405</xdr:colOff>
      <xdr:row>196</xdr:row>
      <xdr:rowOff>137160</xdr:rowOff>
    </xdr:to>
    <xdr:pic>
      <xdr:nvPicPr>
        <xdr:cNvPr id="21" name="图片 20" descr="cdb50d09c1955cd72e8a88762f12374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675120" y="39258240"/>
          <a:ext cx="2590165" cy="2697480"/>
        </a:xfrm>
        <a:prstGeom prst="rect">
          <a:avLst/>
        </a:prstGeom>
      </xdr:spPr>
    </xdr:pic>
    <xdr:clientData/>
  </xdr:twoCellAnchor>
  <xdr:twoCellAnchor editAs="oneCell">
    <xdr:from>
      <xdr:col>4</xdr:col>
      <xdr:colOff>319405</xdr:colOff>
      <xdr:row>213</xdr:row>
      <xdr:rowOff>127000</xdr:rowOff>
    </xdr:from>
    <xdr:to>
      <xdr:col>9</xdr:col>
      <xdr:colOff>45720</xdr:colOff>
      <xdr:row>226</xdr:row>
      <xdr:rowOff>146050</xdr:rowOff>
    </xdr:to>
    <xdr:pic>
      <xdr:nvPicPr>
        <xdr:cNvPr id="22" name="图片 21" descr="2ebdfe27a4f98e30aad7fb6d75f16db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2900045" y="45572680"/>
          <a:ext cx="2609215" cy="279273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213</xdr:row>
      <xdr:rowOff>24130</xdr:rowOff>
    </xdr:from>
    <xdr:to>
      <xdr:col>14</xdr:col>
      <xdr:colOff>468630</xdr:colOff>
      <xdr:row>226</xdr:row>
      <xdr:rowOff>129540</xdr:rowOff>
    </xdr:to>
    <xdr:pic>
      <xdr:nvPicPr>
        <xdr:cNvPr id="23" name="图片 22" descr="cf889d75ff23fb49188fd203448278f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92545" y="45469810"/>
          <a:ext cx="2699385" cy="28790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229</xdr:row>
      <xdr:rowOff>19050</xdr:rowOff>
    </xdr:from>
    <xdr:to>
      <xdr:col>4</xdr:col>
      <xdr:colOff>0</xdr:colOff>
      <xdr:row>242</xdr:row>
      <xdr:rowOff>30480</xdr:rowOff>
    </xdr:to>
    <xdr:pic>
      <xdr:nvPicPr>
        <xdr:cNvPr id="24" name="图片 23" descr="e271bde401c471f44a3694874f123c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35" y="48878490"/>
          <a:ext cx="2580005" cy="2785110"/>
        </a:xfrm>
        <a:prstGeom prst="rect">
          <a:avLst/>
        </a:prstGeom>
      </xdr:spPr>
    </xdr:pic>
    <xdr:clientData/>
  </xdr:twoCellAnchor>
  <xdr:twoCellAnchor editAs="oneCell">
    <xdr:from>
      <xdr:col>4</xdr:col>
      <xdr:colOff>363220</xdr:colOff>
      <xdr:row>228</xdr:row>
      <xdr:rowOff>18415</xdr:rowOff>
    </xdr:from>
    <xdr:to>
      <xdr:col>9</xdr:col>
      <xdr:colOff>57785</xdr:colOff>
      <xdr:row>241</xdr:row>
      <xdr:rowOff>65405</xdr:rowOff>
    </xdr:to>
    <xdr:pic>
      <xdr:nvPicPr>
        <xdr:cNvPr id="25" name="图片 24" descr="f6bd33a3a9ae717da8beace37824505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2943860" y="48664495"/>
          <a:ext cx="2577465" cy="2820670"/>
        </a:xfrm>
        <a:prstGeom prst="rect">
          <a:avLst/>
        </a:prstGeom>
      </xdr:spPr>
    </xdr:pic>
    <xdr:clientData/>
  </xdr:twoCellAnchor>
  <xdr:twoCellAnchor editAs="oneCell">
    <xdr:from>
      <xdr:col>10</xdr:col>
      <xdr:colOff>406400</xdr:colOff>
      <xdr:row>229</xdr:row>
      <xdr:rowOff>10160</xdr:rowOff>
    </xdr:from>
    <xdr:to>
      <xdr:col>14</xdr:col>
      <xdr:colOff>341630</xdr:colOff>
      <xdr:row>242</xdr:row>
      <xdr:rowOff>6985</xdr:rowOff>
    </xdr:to>
    <xdr:pic>
      <xdr:nvPicPr>
        <xdr:cNvPr id="26" name="图片 25" descr="2832b03b92f7b9bad25e2853010595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446520" y="48869600"/>
          <a:ext cx="2518410" cy="2770505"/>
        </a:xfrm>
        <a:prstGeom prst="rect">
          <a:avLst/>
        </a:prstGeom>
      </xdr:spPr>
    </xdr:pic>
    <xdr:clientData/>
  </xdr:twoCellAnchor>
  <xdr:twoCellAnchor editAs="oneCell">
    <xdr:from>
      <xdr:col>0</xdr:col>
      <xdr:colOff>105410</xdr:colOff>
      <xdr:row>243</xdr:row>
      <xdr:rowOff>112395</xdr:rowOff>
    </xdr:from>
    <xdr:to>
      <xdr:col>3</xdr:col>
      <xdr:colOff>459105</xdr:colOff>
      <xdr:row>255</xdr:row>
      <xdr:rowOff>43815</xdr:rowOff>
    </xdr:to>
    <xdr:pic>
      <xdr:nvPicPr>
        <xdr:cNvPr id="27" name="图片 26" descr="f942e9265db161c59b9c551ae55c7a7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05410" y="51958875"/>
          <a:ext cx="2357755" cy="2491740"/>
        </a:xfrm>
        <a:prstGeom prst="rect">
          <a:avLst/>
        </a:prstGeom>
      </xdr:spPr>
    </xdr:pic>
    <xdr:clientData/>
  </xdr:twoCellAnchor>
  <xdr:twoCellAnchor editAs="oneCell">
    <xdr:from>
      <xdr:col>4</xdr:col>
      <xdr:colOff>374650</xdr:colOff>
      <xdr:row>243</xdr:row>
      <xdr:rowOff>73025</xdr:rowOff>
    </xdr:from>
    <xdr:to>
      <xdr:col>8</xdr:col>
      <xdr:colOff>384810</xdr:colOff>
      <xdr:row>255</xdr:row>
      <xdr:rowOff>26670</xdr:rowOff>
    </xdr:to>
    <xdr:pic>
      <xdr:nvPicPr>
        <xdr:cNvPr id="28" name="图片 27" descr="919fcb31f1f232d29f32b84658a6c8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2955290" y="51919505"/>
          <a:ext cx="2316480" cy="2513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243</xdr:row>
      <xdr:rowOff>8255</xdr:rowOff>
    </xdr:from>
    <xdr:to>
      <xdr:col>14</xdr:col>
      <xdr:colOff>238125</xdr:colOff>
      <xdr:row>255</xdr:row>
      <xdr:rowOff>80010</xdr:rowOff>
    </xdr:to>
    <xdr:pic>
      <xdr:nvPicPr>
        <xdr:cNvPr id="29" name="图片 28" descr="1f51bf56826e64c3d61ef73eba3f2b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383020" y="51854735"/>
          <a:ext cx="2478405" cy="2632075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</xdr:colOff>
      <xdr:row>257</xdr:row>
      <xdr:rowOff>127635</xdr:rowOff>
    </xdr:from>
    <xdr:to>
      <xdr:col>3</xdr:col>
      <xdr:colOff>300990</xdr:colOff>
      <xdr:row>269</xdr:row>
      <xdr:rowOff>1905</xdr:rowOff>
    </xdr:to>
    <xdr:pic>
      <xdr:nvPicPr>
        <xdr:cNvPr id="30" name="图片 29" descr="e195c071a5d00244e38f3fe00f55af7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49530" y="54961155"/>
          <a:ext cx="2255520" cy="2434590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257</xdr:row>
      <xdr:rowOff>83185</xdr:rowOff>
    </xdr:from>
    <xdr:to>
      <xdr:col>9</xdr:col>
      <xdr:colOff>147320</xdr:colOff>
      <xdr:row>270</xdr:row>
      <xdr:rowOff>106680</xdr:rowOff>
    </xdr:to>
    <xdr:pic>
      <xdr:nvPicPr>
        <xdr:cNvPr id="31" name="图片 30" descr="7d9a1d182c3b06566c67fbd13688130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2952115" y="54916705"/>
          <a:ext cx="2658745" cy="2797175"/>
        </a:xfrm>
        <a:prstGeom prst="rect">
          <a:avLst/>
        </a:prstGeom>
      </xdr:spPr>
    </xdr:pic>
    <xdr:clientData/>
  </xdr:twoCellAnchor>
  <xdr:twoCellAnchor editAs="oneCell">
    <xdr:from>
      <xdr:col>10</xdr:col>
      <xdr:colOff>470535</xdr:colOff>
      <xdr:row>258</xdr:row>
      <xdr:rowOff>68580</xdr:rowOff>
    </xdr:from>
    <xdr:to>
      <xdr:col>14</xdr:col>
      <xdr:colOff>485775</xdr:colOff>
      <xdr:row>271</xdr:row>
      <xdr:rowOff>90170</xdr:rowOff>
    </xdr:to>
    <xdr:pic>
      <xdr:nvPicPr>
        <xdr:cNvPr id="32" name="图片 31" descr="c008bc34fa0fd36c2327f57fab284b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510655" y="55115460"/>
          <a:ext cx="2598420" cy="2795270"/>
        </a:xfrm>
        <a:prstGeom prst="rect">
          <a:avLst/>
        </a:prstGeom>
      </xdr:spPr>
    </xdr:pic>
    <xdr:clientData/>
  </xdr:twoCellAnchor>
  <xdr:twoCellAnchor editAs="oneCell">
    <xdr:from>
      <xdr:col>0</xdr:col>
      <xdr:colOff>71120</xdr:colOff>
      <xdr:row>272</xdr:row>
      <xdr:rowOff>106045</xdr:rowOff>
    </xdr:from>
    <xdr:to>
      <xdr:col>4</xdr:col>
      <xdr:colOff>282575</xdr:colOff>
      <xdr:row>286</xdr:row>
      <xdr:rowOff>64135</xdr:rowOff>
    </xdr:to>
    <xdr:pic>
      <xdr:nvPicPr>
        <xdr:cNvPr id="33" name="图片 32" descr="8826d3a5b694147337ef4a857bc40c0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1120" y="58139965"/>
          <a:ext cx="2792095" cy="2945130"/>
        </a:xfrm>
        <a:prstGeom prst="rect">
          <a:avLst/>
        </a:prstGeom>
      </xdr:spPr>
    </xdr:pic>
    <xdr:clientData/>
  </xdr:twoCellAnchor>
  <xdr:twoCellAnchor editAs="oneCell">
    <xdr:from>
      <xdr:col>5</xdr:col>
      <xdr:colOff>125095</xdr:colOff>
      <xdr:row>273</xdr:row>
      <xdr:rowOff>62865</xdr:rowOff>
    </xdr:from>
    <xdr:to>
      <xdr:col>9</xdr:col>
      <xdr:colOff>417195</xdr:colOff>
      <xdr:row>286</xdr:row>
      <xdr:rowOff>36195</xdr:rowOff>
    </xdr:to>
    <xdr:pic>
      <xdr:nvPicPr>
        <xdr:cNvPr id="34" name="图片 33" descr="98aae8f3f554d856611911bc65d241e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282315" y="58310145"/>
          <a:ext cx="2598420" cy="2747010"/>
        </a:xfrm>
        <a:prstGeom prst="rect">
          <a:avLst/>
        </a:prstGeom>
      </xdr:spPr>
    </xdr:pic>
    <xdr:clientData/>
  </xdr:twoCellAnchor>
  <xdr:twoCellAnchor editAs="oneCell">
    <xdr:from>
      <xdr:col>11</xdr:col>
      <xdr:colOff>35560</xdr:colOff>
      <xdr:row>273</xdr:row>
      <xdr:rowOff>61595</xdr:rowOff>
    </xdr:from>
    <xdr:to>
      <xdr:col>15</xdr:col>
      <xdr:colOff>189865</xdr:colOff>
      <xdr:row>286</xdr:row>
      <xdr:rowOff>141605</xdr:rowOff>
    </xdr:to>
    <xdr:pic>
      <xdr:nvPicPr>
        <xdr:cNvPr id="35" name="图片 34" descr="af6437bc1ef349363fc0639477d1747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652260" y="58308875"/>
          <a:ext cx="2737485" cy="28536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33020</xdr:colOff>
      <xdr:row>34</xdr:row>
      <xdr:rowOff>170815</xdr:rowOff>
    </xdr:from>
    <xdr:to>
      <xdr:col>4</xdr:col>
      <xdr:colOff>708025</xdr:colOff>
      <xdr:row>51</xdr:row>
      <xdr:rowOff>123825</xdr:rowOff>
    </xdr:to>
    <xdr:graphicFrame>
      <xdr:nvGraphicFramePr>
        <xdr:cNvPr id="2" name="图表 1"/>
        <xdr:cNvGraphicFramePr/>
      </xdr:nvGraphicFramePr>
      <xdr:xfrm>
        <a:off x="33020" y="7425055"/>
        <a:ext cx="39592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</xdr:colOff>
      <xdr:row>35</xdr:row>
      <xdr:rowOff>20320</xdr:rowOff>
    </xdr:from>
    <xdr:to>
      <xdr:col>9</xdr:col>
      <xdr:colOff>251460</xdr:colOff>
      <xdr:row>51</xdr:row>
      <xdr:rowOff>186690</xdr:rowOff>
    </xdr:to>
    <xdr:graphicFrame>
      <xdr:nvGraphicFramePr>
        <xdr:cNvPr id="3" name="图表 2"/>
        <xdr:cNvGraphicFramePr/>
      </xdr:nvGraphicFramePr>
      <xdr:xfrm>
        <a:off x="4201795" y="74879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35</xdr:row>
      <xdr:rowOff>19685</xdr:rowOff>
    </xdr:from>
    <xdr:to>
      <xdr:col>14</xdr:col>
      <xdr:colOff>64135</xdr:colOff>
      <xdr:row>51</xdr:row>
      <xdr:rowOff>186055</xdr:rowOff>
    </xdr:to>
    <xdr:graphicFrame>
      <xdr:nvGraphicFramePr>
        <xdr:cNvPr id="4" name="图表 3"/>
        <xdr:cNvGraphicFramePr/>
      </xdr:nvGraphicFramePr>
      <xdr:xfrm>
        <a:off x="8281670" y="74872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511175</xdr:colOff>
      <xdr:row>35</xdr:row>
      <xdr:rowOff>32385</xdr:rowOff>
    </xdr:from>
    <xdr:to>
      <xdr:col>18</xdr:col>
      <xdr:colOff>393700</xdr:colOff>
      <xdr:row>51</xdr:row>
      <xdr:rowOff>198755</xdr:rowOff>
    </xdr:to>
    <xdr:graphicFrame>
      <xdr:nvGraphicFramePr>
        <xdr:cNvPr id="5" name="图表 4"/>
        <xdr:cNvGraphicFramePr/>
      </xdr:nvGraphicFramePr>
      <xdr:xfrm>
        <a:off x="12329795" y="74999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539115</xdr:colOff>
      <xdr:row>53</xdr:row>
      <xdr:rowOff>187325</xdr:rowOff>
    </xdr:from>
    <xdr:to>
      <xdr:col>18</xdr:col>
      <xdr:colOff>421640</xdr:colOff>
      <xdr:row>70</xdr:row>
      <xdr:rowOff>140335</xdr:rowOff>
    </xdr:to>
    <xdr:graphicFrame>
      <xdr:nvGraphicFramePr>
        <xdr:cNvPr id="6" name="图表 5"/>
        <xdr:cNvGraphicFramePr/>
      </xdr:nvGraphicFramePr>
      <xdr:xfrm>
        <a:off x="12357735" y="1149540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739775</xdr:colOff>
      <xdr:row>54</xdr:row>
      <xdr:rowOff>58420</xdr:rowOff>
    </xdr:from>
    <xdr:to>
      <xdr:col>14</xdr:col>
      <xdr:colOff>73660</xdr:colOff>
      <xdr:row>71</xdr:row>
      <xdr:rowOff>11430</xdr:rowOff>
    </xdr:to>
    <xdr:graphicFrame>
      <xdr:nvGraphicFramePr>
        <xdr:cNvPr id="7" name="图表 6"/>
        <xdr:cNvGraphicFramePr/>
      </xdr:nvGraphicFramePr>
      <xdr:xfrm>
        <a:off x="8291195" y="115798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65405</xdr:colOff>
      <xdr:row>54</xdr:row>
      <xdr:rowOff>185420</xdr:rowOff>
    </xdr:from>
    <xdr:to>
      <xdr:col>9</xdr:col>
      <xdr:colOff>252730</xdr:colOff>
      <xdr:row>71</xdr:row>
      <xdr:rowOff>138430</xdr:rowOff>
    </xdr:to>
    <xdr:graphicFrame>
      <xdr:nvGraphicFramePr>
        <xdr:cNvPr id="8" name="图表 7"/>
        <xdr:cNvGraphicFramePr/>
      </xdr:nvGraphicFramePr>
      <xdr:xfrm>
        <a:off x="4203065" y="117068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22225</xdr:colOff>
      <xdr:row>55</xdr:row>
      <xdr:rowOff>24130</xdr:rowOff>
    </xdr:from>
    <xdr:to>
      <xdr:col>4</xdr:col>
      <xdr:colOff>697230</xdr:colOff>
      <xdr:row>71</xdr:row>
      <xdr:rowOff>190500</xdr:rowOff>
    </xdr:to>
    <xdr:graphicFrame>
      <xdr:nvGraphicFramePr>
        <xdr:cNvPr id="9" name="图表 8"/>
        <xdr:cNvGraphicFramePr/>
      </xdr:nvGraphicFramePr>
      <xdr:xfrm>
        <a:off x="22225" y="11758930"/>
        <a:ext cx="39592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37465</xdr:colOff>
      <xdr:row>42</xdr:row>
      <xdr:rowOff>32385</xdr:rowOff>
    </xdr:from>
    <xdr:to>
      <xdr:col>4</xdr:col>
      <xdr:colOff>712470</xdr:colOff>
      <xdr:row>58</xdr:row>
      <xdr:rowOff>198755</xdr:rowOff>
    </xdr:to>
    <xdr:graphicFrame>
      <xdr:nvGraphicFramePr>
        <xdr:cNvPr id="2" name="图表 1"/>
        <xdr:cNvGraphicFramePr/>
      </xdr:nvGraphicFramePr>
      <xdr:xfrm>
        <a:off x="37465" y="895286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90170</xdr:colOff>
      <xdr:row>42</xdr:row>
      <xdr:rowOff>53340</xdr:rowOff>
    </xdr:from>
    <xdr:to>
      <xdr:col>9</xdr:col>
      <xdr:colOff>277495</xdr:colOff>
      <xdr:row>59</xdr:row>
      <xdr:rowOff>6350</xdr:rowOff>
    </xdr:to>
    <xdr:graphicFrame>
      <xdr:nvGraphicFramePr>
        <xdr:cNvPr id="3" name="图表 2"/>
        <xdr:cNvGraphicFramePr/>
      </xdr:nvGraphicFramePr>
      <xdr:xfrm>
        <a:off x="3869690" y="89738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681990</xdr:colOff>
      <xdr:row>42</xdr:row>
      <xdr:rowOff>53340</xdr:rowOff>
    </xdr:from>
    <xdr:to>
      <xdr:col>14</xdr:col>
      <xdr:colOff>15875</xdr:colOff>
      <xdr:row>59</xdr:row>
      <xdr:rowOff>6350</xdr:rowOff>
    </xdr:to>
    <xdr:graphicFrame>
      <xdr:nvGraphicFramePr>
        <xdr:cNvPr id="4" name="图表 3"/>
        <xdr:cNvGraphicFramePr/>
      </xdr:nvGraphicFramePr>
      <xdr:xfrm>
        <a:off x="7875270" y="89738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42</xdr:row>
      <xdr:rowOff>81280</xdr:rowOff>
    </xdr:from>
    <xdr:to>
      <xdr:col>18</xdr:col>
      <xdr:colOff>327025</xdr:colOff>
      <xdr:row>59</xdr:row>
      <xdr:rowOff>34290</xdr:rowOff>
    </xdr:to>
    <xdr:graphicFrame>
      <xdr:nvGraphicFramePr>
        <xdr:cNvPr id="5" name="图表 4"/>
        <xdr:cNvGraphicFramePr/>
      </xdr:nvGraphicFramePr>
      <xdr:xfrm>
        <a:off x="11904980" y="90017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289560</xdr:colOff>
      <xdr:row>42</xdr:row>
      <xdr:rowOff>43180</xdr:rowOff>
    </xdr:from>
    <xdr:to>
      <xdr:col>24</xdr:col>
      <xdr:colOff>354965</xdr:colOff>
      <xdr:row>58</xdr:row>
      <xdr:rowOff>209550</xdr:rowOff>
    </xdr:to>
    <xdr:graphicFrame>
      <xdr:nvGraphicFramePr>
        <xdr:cNvPr id="6" name="图表 5"/>
        <xdr:cNvGraphicFramePr/>
      </xdr:nvGraphicFramePr>
      <xdr:xfrm>
        <a:off x="16078200" y="89636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350520</xdr:colOff>
      <xdr:row>60</xdr:row>
      <xdr:rowOff>54610</xdr:rowOff>
    </xdr:from>
    <xdr:to>
      <xdr:col>24</xdr:col>
      <xdr:colOff>415925</xdr:colOff>
      <xdr:row>77</xdr:row>
      <xdr:rowOff>7620</xdr:rowOff>
    </xdr:to>
    <xdr:graphicFrame>
      <xdr:nvGraphicFramePr>
        <xdr:cNvPr id="7" name="图表 6"/>
        <xdr:cNvGraphicFramePr/>
      </xdr:nvGraphicFramePr>
      <xdr:xfrm>
        <a:off x="16139160" y="1281557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542925</xdr:colOff>
      <xdr:row>60</xdr:row>
      <xdr:rowOff>132080</xdr:rowOff>
    </xdr:from>
    <xdr:to>
      <xdr:col>18</xdr:col>
      <xdr:colOff>425450</xdr:colOff>
      <xdr:row>77</xdr:row>
      <xdr:rowOff>85090</xdr:rowOff>
    </xdr:to>
    <xdr:graphicFrame>
      <xdr:nvGraphicFramePr>
        <xdr:cNvPr id="8" name="图表 7"/>
        <xdr:cNvGraphicFramePr/>
      </xdr:nvGraphicFramePr>
      <xdr:xfrm>
        <a:off x="12003405" y="1289304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802005</xdr:colOff>
      <xdr:row>61</xdr:row>
      <xdr:rowOff>29210</xdr:rowOff>
    </xdr:from>
    <xdr:to>
      <xdr:col>14</xdr:col>
      <xdr:colOff>135890</xdr:colOff>
      <xdr:row>77</xdr:row>
      <xdr:rowOff>195580</xdr:rowOff>
    </xdr:to>
    <xdr:graphicFrame>
      <xdr:nvGraphicFramePr>
        <xdr:cNvPr id="9" name="图表 8"/>
        <xdr:cNvGraphicFramePr/>
      </xdr:nvGraphicFramePr>
      <xdr:xfrm>
        <a:off x="7995285" y="130035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41910</xdr:colOff>
      <xdr:row>61</xdr:row>
      <xdr:rowOff>90170</xdr:rowOff>
    </xdr:from>
    <xdr:to>
      <xdr:col>9</xdr:col>
      <xdr:colOff>229235</xdr:colOff>
      <xdr:row>78</xdr:row>
      <xdr:rowOff>43180</xdr:rowOff>
    </xdr:to>
    <xdr:graphicFrame>
      <xdr:nvGraphicFramePr>
        <xdr:cNvPr id="10" name="图表 9"/>
        <xdr:cNvGraphicFramePr/>
      </xdr:nvGraphicFramePr>
      <xdr:xfrm>
        <a:off x="3821430" y="130644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69850</xdr:colOff>
      <xdr:row>61</xdr:row>
      <xdr:rowOff>151130</xdr:rowOff>
    </xdr:from>
    <xdr:to>
      <xdr:col>4</xdr:col>
      <xdr:colOff>744855</xdr:colOff>
      <xdr:row>78</xdr:row>
      <xdr:rowOff>104140</xdr:rowOff>
    </xdr:to>
    <xdr:graphicFrame>
      <xdr:nvGraphicFramePr>
        <xdr:cNvPr id="11" name="图表 10"/>
        <xdr:cNvGraphicFramePr/>
      </xdr:nvGraphicFramePr>
      <xdr:xfrm>
        <a:off x="69850" y="1312545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37465</xdr:colOff>
      <xdr:row>42</xdr:row>
      <xdr:rowOff>32385</xdr:rowOff>
    </xdr:from>
    <xdr:to>
      <xdr:col>4</xdr:col>
      <xdr:colOff>712470</xdr:colOff>
      <xdr:row>58</xdr:row>
      <xdr:rowOff>198755</xdr:rowOff>
    </xdr:to>
    <xdr:graphicFrame>
      <xdr:nvGraphicFramePr>
        <xdr:cNvPr id="2" name="图表 1"/>
        <xdr:cNvGraphicFramePr/>
      </xdr:nvGraphicFramePr>
      <xdr:xfrm>
        <a:off x="37465" y="8952865"/>
        <a:ext cx="408114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90170</xdr:colOff>
      <xdr:row>42</xdr:row>
      <xdr:rowOff>53340</xdr:rowOff>
    </xdr:from>
    <xdr:to>
      <xdr:col>9</xdr:col>
      <xdr:colOff>277495</xdr:colOff>
      <xdr:row>59</xdr:row>
      <xdr:rowOff>6350</xdr:rowOff>
    </xdr:to>
    <xdr:graphicFrame>
      <xdr:nvGraphicFramePr>
        <xdr:cNvPr id="3" name="图表 2"/>
        <xdr:cNvGraphicFramePr/>
      </xdr:nvGraphicFramePr>
      <xdr:xfrm>
        <a:off x="4349750" y="89738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681990</xdr:colOff>
      <xdr:row>42</xdr:row>
      <xdr:rowOff>53340</xdr:rowOff>
    </xdr:from>
    <xdr:to>
      <xdr:col>14</xdr:col>
      <xdr:colOff>15875</xdr:colOff>
      <xdr:row>59</xdr:row>
      <xdr:rowOff>6350</xdr:rowOff>
    </xdr:to>
    <xdr:graphicFrame>
      <xdr:nvGraphicFramePr>
        <xdr:cNvPr id="4" name="图表 3"/>
        <xdr:cNvGraphicFramePr/>
      </xdr:nvGraphicFramePr>
      <xdr:xfrm>
        <a:off x="8355330" y="897382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42</xdr:row>
      <xdr:rowOff>81280</xdr:rowOff>
    </xdr:from>
    <xdr:to>
      <xdr:col>18</xdr:col>
      <xdr:colOff>327025</xdr:colOff>
      <xdr:row>59</xdr:row>
      <xdr:rowOff>34290</xdr:rowOff>
    </xdr:to>
    <xdr:graphicFrame>
      <xdr:nvGraphicFramePr>
        <xdr:cNvPr id="5" name="图表 4"/>
        <xdr:cNvGraphicFramePr/>
      </xdr:nvGraphicFramePr>
      <xdr:xfrm>
        <a:off x="12385040" y="900176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289560</xdr:colOff>
      <xdr:row>42</xdr:row>
      <xdr:rowOff>43180</xdr:rowOff>
    </xdr:from>
    <xdr:to>
      <xdr:col>24</xdr:col>
      <xdr:colOff>354965</xdr:colOff>
      <xdr:row>58</xdr:row>
      <xdr:rowOff>209550</xdr:rowOff>
    </xdr:to>
    <xdr:graphicFrame>
      <xdr:nvGraphicFramePr>
        <xdr:cNvPr id="6" name="图表 5"/>
        <xdr:cNvGraphicFramePr/>
      </xdr:nvGraphicFramePr>
      <xdr:xfrm>
        <a:off x="16558260" y="8963660"/>
        <a:ext cx="433260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350520</xdr:colOff>
      <xdr:row>60</xdr:row>
      <xdr:rowOff>54610</xdr:rowOff>
    </xdr:from>
    <xdr:to>
      <xdr:col>24</xdr:col>
      <xdr:colOff>415925</xdr:colOff>
      <xdr:row>77</xdr:row>
      <xdr:rowOff>7620</xdr:rowOff>
    </xdr:to>
    <xdr:graphicFrame>
      <xdr:nvGraphicFramePr>
        <xdr:cNvPr id="7" name="图表 6"/>
        <xdr:cNvGraphicFramePr/>
      </xdr:nvGraphicFramePr>
      <xdr:xfrm>
        <a:off x="16619220" y="12815570"/>
        <a:ext cx="433260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542925</xdr:colOff>
      <xdr:row>60</xdr:row>
      <xdr:rowOff>132080</xdr:rowOff>
    </xdr:from>
    <xdr:to>
      <xdr:col>18</xdr:col>
      <xdr:colOff>425450</xdr:colOff>
      <xdr:row>77</xdr:row>
      <xdr:rowOff>85090</xdr:rowOff>
    </xdr:to>
    <xdr:graphicFrame>
      <xdr:nvGraphicFramePr>
        <xdr:cNvPr id="8" name="图表 7"/>
        <xdr:cNvGraphicFramePr/>
      </xdr:nvGraphicFramePr>
      <xdr:xfrm>
        <a:off x="12483465" y="1289304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802005</xdr:colOff>
      <xdr:row>61</xdr:row>
      <xdr:rowOff>29210</xdr:rowOff>
    </xdr:from>
    <xdr:to>
      <xdr:col>14</xdr:col>
      <xdr:colOff>135890</xdr:colOff>
      <xdr:row>77</xdr:row>
      <xdr:rowOff>195580</xdr:rowOff>
    </xdr:to>
    <xdr:graphicFrame>
      <xdr:nvGraphicFramePr>
        <xdr:cNvPr id="9" name="图表 8"/>
        <xdr:cNvGraphicFramePr/>
      </xdr:nvGraphicFramePr>
      <xdr:xfrm>
        <a:off x="8475345" y="130035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41910</xdr:colOff>
      <xdr:row>61</xdr:row>
      <xdr:rowOff>90170</xdr:rowOff>
    </xdr:from>
    <xdr:to>
      <xdr:col>9</xdr:col>
      <xdr:colOff>229235</xdr:colOff>
      <xdr:row>78</xdr:row>
      <xdr:rowOff>43180</xdr:rowOff>
    </xdr:to>
    <xdr:graphicFrame>
      <xdr:nvGraphicFramePr>
        <xdr:cNvPr id="10" name="图表 9"/>
        <xdr:cNvGraphicFramePr/>
      </xdr:nvGraphicFramePr>
      <xdr:xfrm>
        <a:off x="4301490" y="130644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69850</xdr:colOff>
      <xdr:row>61</xdr:row>
      <xdr:rowOff>150495</xdr:rowOff>
    </xdr:from>
    <xdr:to>
      <xdr:col>4</xdr:col>
      <xdr:colOff>744855</xdr:colOff>
      <xdr:row>78</xdr:row>
      <xdr:rowOff>103505</xdr:rowOff>
    </xdr:to>
    <xdr:graphicFrame>
      <xdr:nvGraphicFramePr>
        <xdr:cNvPr id="11" name="图表 10"/>
        <xdr:cNvGraphicFramePr/>
      </xdr:nvGraphicFramePr>
      <xdr:xfrm>
        <a:off x="69850" y="13124815"/>
        <a:ext cx="408114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473075</xdr:colOff>
      <xdr:row>34</xdr:row>
      <xdr:rowOff>125730</xdr:rowOff>
    </xdr:from>
    <xdr:to>
      <xdr:col>13</xdr:col>
      <xdr:colOff>660400</xdr:colOff>
      <xdr:row>51</xdr:row>
      <xdr:rowOff>78740</xdr:rowOff>
    </xdr:to>
    <xdr:graphicFrame>
      <xdr:nvGraphicFramePr>
        <xdr:cNvPr id="2" name="图表 1"/>
        <xdr:cNvGraphicFramePr/>
      </xdr:nvGraphicFramePr>
      <xdr:xfrm>
        <a:off x="7910195" y="737997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8255</xdr:colOff>
      <xdr:row>34</xdr:row>
      <xdr:rowOff>144145</xdr:rowOff>
    </xdr:from>
    <xdr:to>
      <xdr:col>9</xdr:col>
      <xdr:colOff>195580</xdr:colOff>
      <xdr:row>51</xdr:row>
      <xdr:rowOff>97155</xdr:rowOff>
    </xdr:to>
    <xdr:graphicFrame>
      <xdr:nvGraphicFramePr>
        <xdr:cNvPr id="3" name="图表 2"/>
        <xdr:cNvGraphicFramePr/>
      </xdr:nvGraphicFramePr>
      <xdr:xfrm>
        <a:off x="4031615" y="73983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34</xdr:row>
      <xdr:rowOff>120650</xdr:rowOff>
    </xdr:from>
    <xdr:to>
      <xdr:col>4</xdr:col>
      <xdr:colOff>697865</xdr:colOff>
      <xdr:row>51</xdr:row>
      <xdr:rowOff>73660</xdr:rowOff>
    </xdr:to>
    <xdr:graphicFrame>
      <xdr:nvGraphicFramePr>
        <xdr:cNvPr id="4" name="图表 3"/>
        <xdr:cNvGraphicFramePr/>
      </xdr:nvGraphicFramePr>
      <xdr:xfrm>
        <a:off x="22860" y="7374890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34</xdr:row>
      <xdr:rowOff>158115</xdr:rowOff>
    </xdr:from>
    <xdr:to>
      <xdr:col>17</xdr:col>
      <xdr:colOff>869315</xdr:colOff>
      <xdr:row>51</xdr:row>
      <xdr:rowOff>111125</xdr:rowOff>
    </xdr:to>
    <xdr:graphicFrame>
      <xdr:nvGraphicFramePr>
        <xdr:cNvPr id="5" name="图表 4"/>
        <xdr:cNvGraphicFramePr/>
      </xdr:nvGraphicFramePr>
      <xdr:xfrm>
        <a:off x="11761470" y="741235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</xdr:colOff>
      <xdr:row>52</xdr:row>
      <xdr:rowOff>203835</xdr:rowOff>
    </xdr:from>
    <xdr:to>
      <xdr:col>4</xdr:col>
      <xdr:colOff>714375</xdr:colOff>
      <xdr:row>69</xdr:row>
      <xdr:rowOff>156845</xdr:rowOff>
    </xdr:to>
    <xdr:graphicFrame>
      <xdr:nvGraphicFramePr>
        <xdr:cNvPr id="6" name="图表 5"/>
        <xdr:cNvGraphicFramePr/>
      </xdr:nvGraphicFramePr>
      <xdr:xfrm>
        <a:off x="39370" y="1129855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165735</xdr:colOff>
      <xdr:row>53</xdr:row>
      <xdr:rowOff>130810</xdr:rowOff>
    </xdr:from>
    <xdr:to>
      <xdr:col>9</xdr:col>
      <xdr:colOff>353060</xdr:colOff>
      <xdr:row>70</xdr:row>
      <xdr:rowOff>83820</xdr:rowOff>
    </xdr:to>
    <xdr:graphicFrame>
      <xdr:nvGraphicFramePr>
        <xdr:cNvPr id="7" name="图表 6"/>
        <xdr:cNvGraphicFramePr/>
      </xdr:nvGraphicFramePr>
      <xdr:xfrm>
        <a:off x="4189095" y="114388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649605</xdr:colOff>
      <xdr:row>53</xdr:row>
      <xdr:rowOff>203200</xdr:rowOff>
    </xdr:from>
    <xdr:to>
      <xdr:col>13</xdr:col>
      <xdr:colOff>836930</xdr:colOff>
      <xdr:row>70</xdr:row>
      <xdr:rowOff>156210</xdr:rowOff>
    </xdr:to>
    <xdr:graphicFrame>
      <xdr:nvGraphicFramePr>
        <xdr:cNvPr id="8" name="图表 7"/>
        <xdr:cNvGraphicFramePr/>
      </xdr:nvGraphicFramePr>
      <xdr:xfrm>
        <a:off x="8086725" y="1151128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194310</xdr:colOff>
      <xdr:row>53</xdr:row>
      <xdr:rowOff>209550</xdr:rowOff>
    </xdr:from>
    <xdr:to>
      <xdr:col>18</xdr:col>
      <xdr:colOff>76835</xdr:colOff>
      <xdr:row>70</xdr:row>
      <xdr:rowOff>162560</xdr:rowOff>
    </xdr:to>
    <xdr:graphicFrame>
      <xdr:nvGraphicFramePr>
        <xdr:cNvPr id="9" name="图表 8"/>
        <xdr:cNvGraphicFramePr/>
      </xdr:nvGraphicFramePr>
      <xdr:xfrm>
        <a:off x="11898630" y="115176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473075</xdr:colOff>
      <xdr:row>34</xdr:row>
      <xdr:rowOff>125730</xdr:rowOff>
    </xdr:from>
    <xdr:to>
      <xdr:col>13</xdr:col>
      <xdr:colOff>660400</xdr:colOff>
      <xdr:row>51</xdr:row>
      <xdr:rowOff>78740</xdr:rowOff>
    </xdr:to>
    <xdr:graphicFrame>
      <xdr:nvGraphicFramePr>
        <xdr:cNvPr id="2" name="图表 1"/>
        <xdr:cNvGraphicFramePr/>
      </xdr:nvGraphicFramePr>
      <xdr:xfrm>
        <a:off x="7910195" y="737997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</xdr:colOff>
      <xdr:row>34</xdr:row>
      <xdr:rowOff>144145</xdr:rowOff>
    </xdr:from>
    <xdr:to>
      <xdr:col>9</xdr:col>
      <xdr:colOff>218440</xdr:colOff>
      <xdr:row>51</xdr:row>
      <xdr:rowOff>97155</xdr:rowOff>
    </xdr:to>
    <xdr:graphicFrame>
      <xdr:nvGraphicFramePr>
        <xdr:cNvPr id="3" name="图表 2"/>
        <xdr:cNvGraphicFramePr/>
      </xdr:nvGraphicFramePr>
      <xdr:xfrm>
        <a:off x="4054475" y="739838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34</xdr:row>
      <xdr:rowOff>120650</xdr:rowOff>
    </xdr:from>
    <xdr:to>
      <xdr:col>4</xdr:col>
      <xdr:colOff>697865</xdr:colOff>
      <xdr:row>51</xdr:row>
      <xdr:rowOff>73660</xdr:rowOff>
    </xdr:to>
    <xdr:graphicFrame>
      <xdr:nvGraphicFramePr>
        <xdr:cNvPr id="4" name="图表 3"/>
        <xdr:cNvGraphicFramePr/>
      </xdr:nvGraphicFramePr>
      <xdr:xfrm>
        <a:off x="22860" y="7374890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34</xdr:row>
      <xdr:rowOff>158115</xdr:rowOff>
    </xdr:from>
    <xdr:to>
      <xdr:col>17</xdr:col>
      <xdr:colOff>869315</xdr:colOff>
      <xdr:row>51</xdr:row>
      <xdr:rowOff>111125</xdr:rowOff>
    </xdr:to>
    <xdr:graphicFrame>
      <xdr:nvGraphicFramePr>
        <xdr:cNvPr id="5" name="图表 4"/>
        <xdr:cNvGraphicFramePr/>
      </xdr:nvGraphicFramePr>
      <xdr:xfrm>
        <a:off x="11761470" y="7412355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</xdr:colOff>
      <xdr:row>52</xdr:row>
      <xdr:rowOff>203835</xdr:rowOff>
    </xdr:from>
    <xdr:to>
      <xdr:col>4</xdr:col>
      <xdr:colOff>714375</xdr:colOff>
      <xdr:row>69</xdr:row>
      <xdr:rowOff>156845</xdr:rowOff>
    </xdr:to>
    <xdr:graphicFrame>
      <xdr:nvGraphicFramePr>
        <xdr:cNvPr id="6" name="图表 5"/>
        <xdr:cNvGraphicFramePr/>
      </xdr:nvGraphicFramePr>
      <xdr:xfrm>
        <a:off x="39370" y="11298555"/>
        <a:ext cx="384492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165735</xdr:colOff>
      <xdr:row>53</xdr:row>
      <xdr:rowOff>130810</xdr:rowOff>
    </xdr:from>
    <xdr:to>
      <xdr:col>9</xdr:col>
      <xdr:colOff>353060</xdr:colOff>
      <xdr:row>70</xdr:row>
      <xdr:rowOff>83820</xdr:rowOff>
    </xdr:to>
    <xdr:graphicFrame>
      <xdr:nvGraphicFramePr>
        <xdr:cNvPr id="7" name="图表 6"/>
        <xdr:cNvGraphicFramePr/>
      </xdr:nvGraphicFramePr>
      <xdr:xfrm>
        <a:off x="4189095" y="1143889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649605</xdr:colOff>
      <xdr:row>53</xdr:row>
      <xdr:rowOff>203200</xdr:rowOff>
    </xdr:from>
    <xdr:to>
      <xdr:col>13</xdr:col>
      <xdr:colOff>836930</xdr:colOff>
      <xdr:row>70</xdr:row>
      <xdr:rowOff>156210</xdr:rowOff>
    </xdr:to>
    <xdr:graphicFrame>
      <xdr:nvGraphicFramePr>
        <xdr:cNvPr id="8" name="图表 7"/>
        <xdr:cNvGraphicFramePr/>
      </xdr:nvGraphicFramePr>
      <xdr:xfrm>
        <a:off x="8086725" y="1151128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194310</xdr:colOff>
      <xdr:row>53</xdr:row>
      <xdr:rowOff>209550</xdr:rowOff>
    </xdr:from>
    <xdr:to>
      <xdr:col>18</xdr:col>
      <xdr:colOff>76835</xdr:colOff>
      <xdr:row>70</xdr:row>
      <xdr:rowOff>162560</xdr:rowOff>
    </xdr:to>
    <xdr:graphicFrame>
      <xdr:nvGraphicFramePr>
        <xdr:cNvPr id="9" name="图表 8"/>
        <xdr:cNvGraphicFramePr/>
      </xdr:nvGraphicFramePr>
      <xdr:xfrm>
        <a:off x="11898630" y="11517630"/>
        <a:ext cx="3601085" cy="358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workbookViewId="0">
      <selection activeCell="AE2" sqref="S2:AE2"/>
    </sheetView>
  </sheetViews>
  <sheetFormatPr defaultColWidth="9.23076923076923" defaultRowHeight="16.8"/>
  <cols>
    <col min="10" max="14" width="12.9230769230769"/>
    <col min="15" max="18" width="14.0769230769231"/>
    <col min="21" max="25" width="12.9230769230769"/>
    <col min="26" max="26" width="14.0769230769231"/>
    <col min="27" max="27" width="12.9230769230769"/>
    <col min="28" max="28" width="10.7692307692308"/>
    <col min="29" max="29" width="12.9230769230769"/>
    <col min="31" max="31" width="10.6923076923077"/>
  </cols>
  <sheetData>
    <row r="1" spans="1:17">
      <c r="A1" s="18" t="s">
        <v>0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17">
      <c r="A2" s="9" t="s">
        <v>1</v>
      </c>
      <c r="B2">
        <v>48.1</v>
      </c>
      <c r="C2">
        <v>53</v>
      </c>
      <c r="D2">
        <v>48.6</v>
      </c>
      <c r="E2">
        <v>53.8</v>
      </c>
      <c r="F2">
        <v>52.4</v>
      </c>
      <c r="G2">
        <v>51</v>
      </c>
      <c r="H2">
        <v>56</v>
      </c>
      <c r="I2">
        <v>51</v>
      </c>
      <c r="J2" t="s">
        <v>2</v>
      </c>
      <c r="K2">
        <v>1</v>
      </c>
      <c r="L2">
        <v>0.221440921381135</v>
      </c>
      <c r="M2">
        <v>0.0227254963875082</v>
      </c>
      <c r="N2" t="s">
        <v>3</v>
      </c>
      <c r="O2">
        <v>0.0117383910376197</v>
      </c>
      <c r="P2">
        <v>-4.56545756441926</v>
      </c>
      <c r="Q2">
        <v>85.2659854914984</v>
      </c>
    </row>
    <row r="3" spans="1:18">
      <c r="A3" s="9">
        <v>1</v>
      </c>
      <c r="B3">
        <v>48.1</v>
      </c>
      <c r="C3">
        <v>52.8493006031869</v>
      </c>
      <c r="D3">
        <v>50.2033545031306</v>
      </c>
      <c r="E3">
        <v>51.0597617475472</v>
      </c>
      <c r="F3">
        <v>52.4096539789693</v>
      </c>
      <c r="G3">
        <v>53.5317160129317</v>
      </c>
      <c r="H3">
        <v>54.7408549371167</v>
      </c>
      <c r="I3">
        <v>55.4995784233351</v>
      </c>
      <c r="J3">
        <v>55.8145912426065</v>
      </c>
      <c r="K3">
        <v>56.0214830025933</v>
      </c>
      <c r="L3">
        <v>56.132995923051</v>
      </c>
      <c r="M3">
        <v>56.1429476346604</v>
      </c>
      <c r="N3">
        <v>56.07124097892</v>
      </c>
      <c r="O3">
        <v>55.934373766498</v>
      </c>
      <c r="P3">
        <v>55.7451407257285</v>
      </c>
      <c r="Q3">
        <v>55.5134134034679</v>
      </c>
      <c r="R3">
        <f>B3-Q3</f>
        <v>-7.4134134034679</v>
      </c>
    </row>
    <row r="4" spans="1:18">
      <c r="A4" s="9">
        <v>2</v>
      </c>
      <c r="B4">
        <v>48.1</v>
      </c>
      <c r="C4">
        <v>52.8493006031869</v>
      </c>
      <c r="D4">
        <v>50.2033545031306</v>
      </c>
      <c r="E4">
        <v>51.0597617475472</v>
      </c>
      <c r="F4">
        <v>52.4096539789693</v>
      </c>
      <c r="G4">
        <v>53.5317160129317</v>
      </c>
      <c r="H4">
        <v>54.7408549371167</v>
      </c>
      <c r="I4">
        <v>55.4995784233351</v>
      </c>
      <c r="J4">
        <v>56.1116313541849</v>
      </c>
      <c r="K4">
        <v>56.7209386725175</v>
      </c>
      <c r="L4">
        <v>57.0137301290639</v>
      </c>
      <c r="M4">
        <v>57.158132039143</v>
      </c>
      <c r="N4">
        <v>57.1909696238766</v>
      </c>
      <c r="O4">
        <v>57.1365220368077</v>
      </c>
      <c r="P4">
        <v>57.0126786004725</v>
      </c>
      <c r="Q4">
        <v>56.8330072948424</v>
      </c>
      <c r="R4">
        <f t="shared" ref="R4:R35" si="0">B4-Q4</f>
        <v>-8.7330072948424</v>
      </c>
    </row>
    <row r="5" spans="1:18">
      <c r="A5" s="9">
        <v>3</v>
      </c>
      <c r="B5">
        <v>48.1</v>
      </c>
      <c r="C5">
        <v>52.8493006031869</v>
      </c>
      <c r="D5">
        <v>50.2033545031306</v>
      </c>
      <c r="E5">
        <v>51.0597617475472</v>
      </c>
      <c r="F5">
        <v>52.4096539789693</v>
      </c>
      <c r="G5">
        <v>53.5317160129317</v>
      </c>
      <c r="H5">
        <v>54.7408549371167</v>
      </c>
      <c r="I5">
        <v>55.4995784233351</v>
      </c>
      <c r="J5">
        <v>56.5105103582587</v>
      </c>
      <c r="K5">
        <v>57.6849104808858</v>
      </c>
      <c r="L5">
        <v>58.273295963243</v>
      </c>
      <c r="M5">
        <v>58.6517876298548</v>
      </c>
      <c r="N5">
        <v>58.8740279937296</v>
      </c>
      <c r="O5">
        <v>58.9722945481667</v>
      </c>
      <c r="P5">
        <v>58.9706499405474</v>
      </c>
      <c r="Q5">
        <v>58.8879207548349</v>
      </c>
      <c r="R5">
        <f t="shared" si="0"/>
        <v>-10.7879207548349</v>
      </c>
    </row>
    <row r="6" spans="1:17">
      <c r="A6" s="9" t="s">
        <v>4</v>
      </c>
      <c r="B6">
        <v>45.8</v>
      </c>
      <c r="C6">
        <v>51</v>
      </c>
      <c r="D6">
        <v>49.8</v>
      </c>
      <c r="E6">
        <v>55.5</v>
      </c>
      <c r="F6">
        <v>48.7</v>
      </c>
      <c r="G6">
        <v>51.6</v>
      </c>
      <c r="H6">
        <v>57.7</v>
      </c>
      <c r="I6">
        <v>53.7</v>
      </c>
      <c r="J6" t="s">
        <v>2</v>
      </c>
      <c r="K6">
        <v>0.55</v>
      </c>
      <c r="L6">
        <v>0.01</v>
      </c>
      <c r="M6">
        <v>0.0271768823004739</v>
      </c>
      <c r="N6" t="s">
        <v>3</v>
      </c>
      <c r="O6">
        <v>-0.0995379331244577</v>
      </c>
      <c r="P6">
        <v>8.61482050280664</v>
      </c>
      <c r="Q6">
        <v>-82.8292358946564</v>
      </c>
    </row>
    <row r="7" spans="1:18">
      <c r="A7" s="9">
        <v>1</v>
      </c>
      <c r="B7">
        <v>45.8</v>
      </c>
      <c r="C7">
        <v>48.5969741391141</v>
      </c>
      <c r="D7">
        <v>53.3309287331604</v>
      </c>
      <c r="E7">
        <v>52.6564659560206</v>
      </c>
      <c r="F7">
        <v>50.855121633979</v>
      </c>
      <c r="G7">
        <v>53.4129474583675</v>
      </c>
      <c r="H7">
        <v>55.6047094414841</v>
      </c>
      <c r="I7">
        <v>56.3264817696276</v>
      </c>
      <c r="J7">
        <v>55.8686715714358</v>
      </c>
      <c r="K7">
        <v>51.9614194486856</v>
      </c>
      <c r="L7">
        <v>50.1963305630556</v>
      </c>
      <c r="M7">
        <v>48.4808685584625</v>
      </c>
      <c r="N7">
        <v>46.6557611552337</v>
      </c>
      <c r="O7">
        <v>44.6743666380245</v>
      </c>
      <c r="P7">
        <v>42.5140333261369</v>
      </c>
      <c r="Q7">
        <v>40.1585951816983</v>
      </c>
      <c r="R7" s="21">
        <f t="shared" si="0"/>
        <v>5.64140481830169</v>
      </c>
    </row>
    <row r="8" spans="1:18">
      <c r="A8" s="9">
        <v>2</v>
      </c>
      <c r="B8">
        <v>45.8</v>
      </c>
      <c r="C8">
        <v>48.5969741391141</v>
      </c>
      <c r="D8">
        <v>53.3309287331604</v>
      </c>
      <c r="E8">
        <v>52.6564659560206</v>
      </c>
      <c r="F8">
        <v>50.855121633979</v>
      </c>
      <c r="G8">
        <v>53.4129474583675</v>
      </c>
      <c r="H8">
        <v>55.6047094414841</v>
      </c>
      <c r="I8">
        <v>56.3264817696276</v>
      </c>
      <c r="J8">
        <v>55.7708920467322</v>
      </c>
      <c r="K8">
        <v>51.5996437925758</v>
      </c>
      <c r="L8">
        <v>49.4738698178892</v>
      </c>
      <c r="M8">
        <v>47.350465933133</v>
      </c>
      <c r="N8">
        <v>45.08512512846</v>
      </c>
      <c r="O8">
        <v>42.6414855517598</v>
      </c>
      <c r="P8">
        <v>40.005597340285</v>
      </c>
      <c r="Q8">
        <v>37.1694929783695</v>
      </c>
      <c r="R8" s="21">
        <f t="shared" si="0"/>
        <v>8.6305070216305</v>
      </c>
    </row>
    <row r="9" spans="1:18">
      <c r="A9" s="9">
        <v>3</v>
      </c>
      <c r="B9">
        <v>45.8</v>
      </c>
      <c r="C9">
        <v>48.5969741391141</v>
      </c>
      <c r="D9">
        <v>53.3309287331604</v>
      </c>
      <c r="E9">
        <v>52.6564659560206</v>
      </c>
      <c r="F9">
        <v>50.855121633979</v>
      </c>
      <c r="G9">
        <v>53.4129474583675</v>
      </c>
      <c r="H9">
        <v>55.6047094414841</v>
      </c>
      <c r="I9">
        <v>56.3264817696276</v>
      </c>
      <c r="J9">
        <v>55.9127924418076</v>
      </c>
      <c r="K9">
        <v>52.1855186694071</v>
      </c>
      <c r="L9">
        <v>50.8056484548742</v>
      </c>
      <c r="M9">
        <v>49.7089532387738</v>
      </c>
      <c r="N9">
        <v>48.7460054787884</v>
      </c>
      <c r="O9">
        <v>47.8757672976141</v>
      </c>
      <c r="P9">
        <v>47.0802009688855</v>
      </c>
      <c r="Q9">
        <v>46.3483483525253</v>
      </c>
      <c r="R9" s="21">
        <f t="shared" si="0"/>
        <v>-0.548348352525302</v>
      </c>
    </row>
    <row r="10" spans="1:18">
      <c r="A10" s="9" t="s">
        <v>5</v>
      </c>
      <c r="B10">
        <v>71.4</v>
      </c>
      <c r="C10">
        <v>77.4</v>
      </c>
      <c r="D10">
        <v>60.5</v>
      </c>
      <c r="E10">
        <v>78.4</v>
      </c>
      <c r="F10">
        <v>57.9</v>
      </c>
      <c r="G10">
        <v>59.3</v>
      </c>
      <c r="H10">
        <v>77.9</v>
      </c>
      <c r="I10">
        <v>67</v>
      </c>
      <c r="J10" t="s">
        <v>2</v>
      </c>
      <c r="K10">
        <v>0.9</v>
      </c>
      <c r="L10">
        <v>0.001</v>
      </c>
      <c r="M10">
        <v>0.0978</v>
      </c>
      <c r="N10" t="s">
        <v>3</v>
      </c>
      <c r="O10">
        <v>0.284299918857526</v>
      </c>
      <c r="P10">
        <v>-2.36508813728054</v>
      </c>
      <c r="Q10">
        <v>408.455218143515</v>
      </c>
      <c r="R10" s="21"/>
    </row>
    <row r="11" spans="1:18">
      <c r="A11" s="9">
        <v>1</v>
      </c>
      <c r="B11">
        <v>71.4</v>
      </c>
      <c r="C11">
        <v>73.558524482012</v>
      </c>
      <c r="D11">
        <v>69.7885210272707</v>
      </c>
      <c r="E11">
        <v>63.8648328364955</v>
      </c>
      <c r="F11">
        <v>63.9235513146657</v>
      </c>
      <c r="G11">
        <v>65.8781110940068</v>
      </c>
      <c r="H11">
        <v>71.5675816694832</v>
      </c>
      <c r="I11">
        <v>66.3077657386074</v>
      </c>
      <c r="J11">
        <v>60.962638298671</v>
      </c>
      <c r="K11">
        <v>64.9162747872826</v>
      </c>
      <c r="L11">
        <v>63.1110262208439</v>
      </c>
      <c r="M11">
        <v>61.0672184030626</v>
      </c>
      <c r="N11">
        <v>58.9628597270588</v>
      </c>
      <c r="O11">
        <v>56.8511453376644</v>
      </c>
      <c r="P11">
        <v>54.7577953369396</v>
      </c>
      <c r="Q11">
        <v>52.6981635285838</v>
      </c>
      <c r="R11" s="21">
        <f t="shared" si="0"/>
        <v>18.7018364714162</v>
      </c>
    </row>
    <row r="12" spans="1:18">
      <c r="A12" s="9">
        <v>2</v>
      </c>
      <c r="B12">
        <v>71.4</v>
      </c>
      <c r="C12">
        <v>73.558524482012</v>
      </c>
      <c r="D12">
        <v>69.7885210272707</v>
      </c>
      <c r="E12">
        <v>63.8648328364955</v>
      </c>
      <c r="F12">
        <v>63.9235513146657</v>
      </c>
      <c r="G12">
        <v>65.8781110940068</v>
      </c>
      <c r="H12">
        <v>71.5675816694832</v>
      </c>
      <c r="I12">
        <v>66.3077657386074</v>
      </c>
      <c r="J12">
        <v>67.0275707975653</v>
      </c>
      <c r="K12">
        <v>77.5853666223467</v>
      </c>
      <c r="L12">
        <v>76.2838560815764</v>
      </c>
      <c r="M12">
        <v>73.8190381298401</v>
      </c>
      <c r="N12">
        <v>70.7080265534538</v>
      </c>
      <c r="O12">
        <v>67.2032242097706</v>
      </c>
      <c r="P12">
        <v>63.4818405239902</v>
      </c>
      <c r="Q12">
        <v>59.6778414636845</v>
      </c>
      <c r="R12" s="21">
        <f t="shared" si="0"/>
        <v>11.7221585363155</v>
      </c>
    </row>
    <row r="13" spans="1:18">
      <c r="A13" s="9">
        <v>3</v>
      </c>
      <c r="B13">
        <v>71.4</v>
      </c>
      <c r="C13">
        <v>73.558524482012</v>
      </c>
      <c r="D13">
        <v>69.7885210272707</v>
      </c>
      <c r="E13">
        <v>63.8648328364955</v>
      </c>
      <c r="F13">
        <v>63.9235513146657</v>
      </c>
      <c r="G13">
        <v>65.8781110940068</v>
      </c>
      <c r="H13">
        <v>71.5675816694832</v>
      </c>
      <c r="I13">
        <v>66.3077657386074</v>
      </c>
      <c r="J13">
        <v>67.0421371667629</v>
      </c>
      <c r="K13">
        <v>77.7151689568611</v>
      </c>
      <c r="L13">
        <v>76.6338616823364</v>
      </c>
      <c r="M13">
        <v>74.4134269287671</v>
      </c>
      <c r="N13">
        <v>71.5475566302716</v>
      </c>
      <c r="O13">
        <v>68.271802321481</v>
      </c>
      <c r="P13">
        <v>64.7519598003635</v>
      </c>
      <c r="Q13">
        <v>61.1152330427461</v>
      </c>
      <c r="R13" s="21">
        <f t="shared" si="0"/>
        <v>10.2847669572539</v>
      </c>
    </row>
    <row r="14" spans="1:17">
      <c r="A14" s="9" t="s">
        <v>6</v>
      </c>
      <c r="B14">
        <v>60</v>
      </c>
      <c r="C14">
        <v>59</v>
      </c>
      <c r="D14">
        <v>63</v>
      </c>
      <c r="E14">
        <v>64</v>
      </c>
      <c r="F14">
        <v>65</v>
      </c>
      <c r="G14">
        <v>65</v>
      </c>
      <c r="H14">
        <v>71.5</v>
      </c>
      <c r="I14">
        <v>68</v>
      </c>
      <c r="J14" t="s">
        <v>2</v>
      </c>
      <c r="K14">
        <v>0.6</v>
      </c>
      <c r="L14">
        <v>0.006</v>
      </c>
      <c r="M14">
        <v>0.018</v>
      </c>
      <c r="N14" t="s">
        <v>3</v>
      </c>
      <c r="O14">
        <v>0.142660336049053</v>
      </c>
      <c r="P14">
        <v>-2.14387112049248</v>
      </c>
      <c r="Q14">
        <v>145.181817735982</v>
      </c>
    </row>
    <row r="15" spans="1:18">
      <c r="A15" s="9">
        <v>1</v>
      </c>
      <c r="B15">
        <v>60</v>
      </c>
      <c r="C15">
        <v>59.3104802647203</v>
      </c>
      <c r="D15">
        <v>60.7253004678643</v>
      </c>
      <c r="E15">
        <v>64.2461348548365</v>
      </c>
      <c r="F15">
        <v>65.9743450979974</v>
      </c>
      <c r="G15">
        <v>67.5876555383407</v>
      </c>
      <c r="H15">
        <v>69.6303102922961</v>
      </c>
      <c r="I15">
        <v>69.163808289345</v>
      </c>
      <c r="J15">
        <v>70.3307900365951</v>
      </c>
      <c r="K15">
        <v>72.4000553815565</v>
      </c>
      <c r="L15">
        <v>72.961325734293</v>
      </c>
      <c r="M15">
        <v>72.9446330339137</v>
      </c>
      <c r="N15">
        <v>72.5341738118345</v>
      </c>
      <c r="O15">
        <v>71.8322309476212</v>
      </c>
      <c r="P15">
        <v>70.9122948778112</v>
      </c>
      <c r="Q15">
        <v>69.8314098516317</v>
      </c>
      <c r="R15">
        <f t="shared" si="0"/>
        <v>-9.8314098516317</v>
      </c>
    </row>
    <row r="16" spans="1:18">
      <c r="A16" s="9">
        <v>2</v>
      </c>
      <c r="B16">
        <v>60</v>
      </c>
      <c r="C16">
        <v>59.3104802647203</v>
      </c>
      <c r="D16">
        <v>60.7253004678643</v>
      </c>
      <c r="E16">
        <v>64.2461348548365</v>
      </c>
      <c r="F16">
        <v>65.9743450979974</v>
      </c>
      <c r="G16">
        <v>67.5876555383407</v>
      </c>
      <c r="H16">
        <v>69.6303102922961</v>
      </c>
      <c r="I16">
        <v>69.163808289345</v>
      </c>
      <c r="J16">
        <v>69.9211459767299</v>
      </c>
      <c r="K16">
        <v>71.6110417562522</v>
      </c>
      <c r="L16">
        <v>72.4155195731276</v>
      </c>
      <c r="M16">
        <v>72.9547626516675</v>
      </c>
      <c r="N16">
        <v>73.3270657855121</v>
      </c>
      <c r="O16">
        <v>73.5749651193001</v>
      </c>
      <c r="P16">
        <v>73.7237171305451</v>
      </c>
      <c r="Q16">
        <v>73.7906262832162</v>
      </c>
      <c r="R16">
        <f t="shared" si="0"/>
        <v>-13.7906262832162</v>
      </c>
    </row>
    <row r="17" spans="1:18">
      <c r="A17" s="9">
        <v>3</v>
      </c>
      <c r="B17">
        <v>60</v>
      </c>
      <c r="C17">
        <v>59.3104802647203</v>
      </c>
      <c r="D17">
        <v>60.7253004678643</v>
      </c>
      <c r="E17">
        <v>64.2461348548365</v>
      </c>
      <c r="F17">
        <v>65.9743450979974</v>
      </c>
      <c r="G17">
        <v>67.5876555383407</v>
      </c>
      <c r="H17">
        <v>69.6303102922961</v>
      </c>
      <c r="I17">
        <v>69.163808289345</v>
      </c>
      <c r="J17">
        <v>70.2530238768341</v>
      </c>
      <c r="K17">
        <v>72.4860201076787</v>
      </c>
      <c r="L17">
        <v>73.6939455767017</v>
      </c>
      <c r="M17">
        <v>74.606147855158</v>
      </c>
      <c r="N17">
        <v>75.3286776528501</v>
      </c>
      <c r="O17">
        <v>75.9034566542005</v>
      </c>
      <c r="P17">
        <v>76.3540436288582</v>
      </c>
      <c r="Q17">
        <v>76.6963558178687</v>
      </c>
      <c r="R17">
        <f t="shared" si="0"/>
        <v>-16.6963558178687</v>
      </c>
    </row>
    <row r="18" spans="1:17">
      <c r="A18" s="18" t="s">
        <v>7</v>
      </c>
      <c r="B18">
        <v>73</v>
      </c>
      <c r="C18">
        <v>90.9</v>
      </c>
      <c r="D18">
        <v>74</v>
      </c>
      <c r="E18">
        <v>73</v>
      </c>
      <c r="F18">
        <v>72</v>
      </c>
      <c r="G18">
        <v>73.9</v>
      </c>
      <c r="H18">
        <v>76</v>
      </c>
      <c r="I18">
        <v>82.7</v>
      </c>
      <c r="J18" t="s">
        <v>2</v>
      </c>
      <c r="K18">
        <v>0.6758</v>
      </c>
      <c r="L18">
        <v>0.559</v>
      </c>
      <c r="M18">
        <v>0.0657</v>
      </c>
      <c r="N18" t="s">
        <v>3</v>
      </c>
      <c r="O18">
        <v>0.523360165570867</v>
      </c>
      <c r="P18">
        <v>0.252440773417596</v>
      </c>
      <c r="Q18">
        <v>66.2527965113366</v>
      </c>
    </row>
    <row r="19" spans="1:18">
      <c r="A19" s="41">
        <v>1</v>
      </c>
      <c r="B19" s="21">
        <v>73</v>
      </c>
      <c r="C19" s="21">
        <v>79.6652070947948</v>
      </c>
      <c r="D19" s="21">
        <v>80.3022396797157</v>
      </c>
      <c r="E19" s="21">
        <v>77.7183475878723</v>
      </c>
      <c r="F19" s="21">
        <v>74.3121211257791</v>
      </c>
      <c r="G19" s="21">
        <v>70.8124736041673</v>
      </c>
      <c r="H19" s="21">
        <v>67.4430498150029</v>
      </c>
      <c r="I19" s="21">
        <v>64.9351375193195</v>
      </c>
      <c r="J19" s="21">
        <v>62.5387362212235</v>
      </c>
      <c r="K19" s="21">
        <v>59.6817097212713</v>
      </c>
      <c r="L19" s="21">
        <v>57.3741176232208</v>
      </c>
      <c r="M19" s="21">
        <v>55.4324967337761</v>
      </c>
      <c r="N19" s="21">
        <v>53.7625411771035</v>
      </c>
      <c r="O19" s="21">
        <v>52.3036919857736</v>
      </c>
      <c r="P19" s="21">
        <v>51.0137917719458</v>
      </c>
      <c r="Q19" s="21">
        <v>49.8620534505557</v>
      </c>
      <c r="R19" s="21">
        <f t="shared" si="0"/>
        <v>23.1379465494443</v>
      </c>
    </row>
    <row r="20" spans="1:18">
      <c r="A20" s="41">
        <v>2</v>
      </c>
      <c r="B20" s="21">
        <v>73</v>
      </c>
      <c r="C20" s="21">
        <v>79.6652070947948</v>
      </c>
      <c r="D20" s="21">
        <v>80.3022396797157</v>
      </c>
      <c r="E20" s="21">
        <v>77.7183475878723</v>
      </c>
      <c r="F20" s="21">
        <v>74.3121211257791</v>
      </c>
      <c r="G20" s="21">
        <v>70.8124736041673</v>
      </c>
      <c r="H20" s="21">
        <v>67.4430498150029</v>
      </c>
      <c r="I20" s="21">
        <v>64.9351375193195</v>
      </c>
      <c r="J20" s="21">
        <v>62.4614847003444</v>
      </c>
      <c r="K20" s="21">
        <v>59.4597486298893</v>
      </c>
      <c r="L20" s="21">
        <v>57.0221721526487</v>
      </c>
      <c r="M20" s="21">
        <v>54.9596140527314</v>
      </c>
      <c r="N20" s="21">
        <v>53.1768755209137</v>
      </c>
      <c r="O20" s="21">
        <v>51.6133424194087</v>
      </c>
      <c r="P20" s="21">
        <v>50.2268326077719</v>
      </c>
      <c r="Q20" s="21">
        <v>48.986372743361</v>
      </c>
      <c r="R20" s="21">
        <f t="shared" si="0"/>
        <v>24.013627256639</v>
      </c>
    </row>
    <row r="21" spans="1:18">
      <c r="A21" s="41">
        <v>3</v>
      </c>
      <c r="B21" s="21">
        <v>73</v>
      </c>
      <c r="C21" s="21">
        <v>79.6652070947948</v>
      </c>
      <c r="D21" s="21">
        <v>80.3022396797157</v>
      </c>
      <c r="E21" s="21">
        <v>77.7183475878723</v>
      </c>
      <c r="F21" s="21">
        <v>74.3121211257791</v>
      </c>
      <c r="G21" s="21">
        <v>70.8124736041673</v>
      </c>
      <c r="H21" s="21">
        <v>67.4430498150029</v>
      </c>
      <c r="I21" s="21">
        <v>64.9351375193195</v>
      </c>
      <c r="J21" s="21">
        <v>62.3723201960531</v>
      </c>
      <c r="K21" s="21">
        <v>59.2030534764501</v>
      </c>
      <c r="L21" s="21">
        <v>56.6140900535246</v>
      </c>
      <c r="M21" s="21">
        <v>54.4100195992652</v>
      </c>
      <c r="N21" s="21">
        <v>52.4948499102762</v>
      </c>
      <c r="O21" s="21">
        <v>50.8081085587402</v>
      </c>
      <c r="P21" s="21">
        <v>49.3077538711041</v>
      </c>
      <c r="Q21" s="21">
        <v>47.9627275088555</v>
      </c>
      <c r="R21" s="21">
        <f t="shared" si="0"/>
        <v>25.0372724911445</v>
      </c>
    </row>
    <row r="22" spans="1:17">
      <c r="A22" s="18" t="s">
        <v>8</v>
      </c>
      <c r="B22">
        <v>64</v>
      </c>
      <c r="C22">
        <v>68</v>
      </c>
      <c r="D22">
        <v>59</v>
      </c>
      <c r="E22">
        <v>70</v>
      </c>
      <c r="F22">
        <v>63.8</v>
      </c>
      <c r="G22">
        <v>61</v>
      </c>
      <c r="H22">
        <v>57</v>
      </c>
      <c r="I22">
        <v>57.3</v>
      </c>
      <c r="J22" t="s">
        <v>2</v>
      </c>
      <c r="K22">
        <v>0.7</v>
      </c>
      <c r="L22">
        <v>0.1</v>
      </c>
      <c r="M22">
        <v>0.0427</v>
      </c>
      <c r="N22" t="s">
        <v>3</v>
      </c>
      <c r="O22">
        <v>-0.00672795882865834</v>
      </c>
      <c r="P22">
        <v>-2.85151032063133</v>
      </c>
      <c r="Q22">
        <v>307.143154448947</v>
      </c>
    </row>
    <row r="23" spans="1:18">
      <c r="A23" s="18">
        <v>1</v>
      </c>
      <c r="B23">
        <v>64</v>
      </c>
      <c r="C23">
        <v>66.6186146969656</v>
      </c>
      <c r="D23">
        <v>65.612031187126</v>
      </c>
      <c r="E23">
        <v>65.409324577902</v>
      </c>
      <c r="F23">
        <v>62.2218656368031</v>
      </c>
      <c r="G23">
        <v>58.815672675819</v>
      </c>
      <c r="H23">
        <v>59.2845597095737</v>
      </c>
      <c r="I23">
        <v>62.8108860034113</v>
      </c>
      <c r="J23">
        <v>62.9341489426196</v>
      </c>
      <c r="K23">
        <v>60.42020648394</v>
      </c>
      <c r="L23">
        <v>59.504575984293</v>
      </c>
      <c r="M23">
        <v>58.876646172328</v>
      </c>
      <c r="N23">
        <v>58.3727932193361</v>
      </c>
      <c r="O23">
        <v>57.9388422181789</v>
      </c>
      <c r="P23">
        <v>57.549902295451</v>
      </c>
      <c r="Q23">
        <v>57.1924384878755</v>
      </c>
      <c r="R23">
        <f t="shared" si="0"/>
        <v>6.8075615121245</v>
      </c>
    </row>
    <row r="24" spans="1:18">
      <c r="A24" s="18">
        <v>2</v>
      </c>
      <c r="B24">
        <v>64</v>
      </c>
      <c r="C24">
        <v>66.6186146969656</v>
      </c>
      <c r="D24">
        <v>65.612031187126</v>
      </c>
      <c r="E24">
        <v>65.409324577902</v>
      </c>
      <c r="F24">
        <v>62.2218656368031</v>
      </c>
      <c r="G24">
        <v>58.815672675819</v>
      </c>
      <c r="H24">
        <v>59.2845597095737</v>
      </c>
      <c r="I24">
        <v>62.8108860034113</v>
      </c>
      <c r="J24">
        <v>62.3659836717767</v>
      </c>
      <c r="K24">
        <v>58.87567407005</v>
      </c>
      <c r="L24">
        <v>57.1584796891799</v>
      </c>
      <c r="M24">
        <v>55.7496219312756</v>
      </c>
      <c r="N24">
        <v>54.4760315505372</v>
      </c>
      <c r="O24">
        <v>53.2836145931835</v>
      </c>
      <c r="P24">
        <v>52.1482438987096</v>
      </c>
      <c r="Q24">
        <v>51.0566551753265</v>
      </c>
      <c r="R24">
        <f t="shared" si="0"/>
        <v>12.9433448246735</v>
      </c>
    </row>
    <row r="25" spans="1:18">
      <c r="A25" s="18">
        <v>3</v>
      </c>
      <c r="B25">
        <v>64</v>
      </c>
      <c r="C25">
        <v>66.6186146969656</v>
      </c>
      <c r="D25">
        <v>65.612031187126</v>
      </c>
      <c r="E25">
        <v>65.409324577902</v>
      </c>
      <c r="F25">
        <v>62.2218656368031</v>
      </c>
      <c r="G25">
        <v>58.815672675819</v>
      </c>
      <c r="H25">
        <v>59.2845597095737</v>
      </c>
      <c r="I25">
        <v>62.8108860034113</v>
      </c>
      <c r="J25">
        <v>64.4520691885261</v>
      </c>
      <c r="K25">
        <v>64.3612264658939</v>
      </c>
      <c r="L25">
        <v>65.1749965189538</v>
      </c>
      <c r="M25">
        <v>66.1685963456933</v>
      </c>
      <c r="N25">
        <v>67.2445199010218</v>
      </c>
      <c r="O25">
        <v>68.3628586795511</v>
      </c>
      <c r="P25">
        <v>69.5000907293017</v>
      </c>
      <c r="Q25">
        <v>70.6401258880773</v>
      </c>
      <c r="R25">
        <f t="shared" si="0"/>
        <v>-6.64012588807731</v>
      </c>
    </row>
    <row r="26" spans="1:17">
      <c r="A26" s="18" t="s">
        <v>9</v>
      </c>
      <c r="B26">
        <v>59</v>
      </c>
      <c r="C26">
        <v>75</v>
      </c>
      <c r="D26">
        <v>75.5</v>
      </c>
      <c r="E26">
        <v>75.5</v>
      </c>
      <c r="F26">
        <v>69.4</v>
      </c>
      <c r="G26">
        <v>61</v>
      </c>
      <c r="H26">
        <v>59.4</v>
      </c>
      <c r="I26">
        <v>61</v>
      </c>
      <c r="J26" t="s">
        <v>2</v>
      </c>
      <c r="K26">
        <v>0.35</v>
      </c>
      <c r="L26">
        <v>0.02</v>
      </c>
      <c r="M26">
        <v>0.0197</v>
      </c>
      <c r="N26" t="s">
        <v>3</v>
      </c>
      <c r="O26">
        <v>0.516989018592355</v>
      </c>
      <c r="P26">
        <v>0.407401557606138</v>
      </c>
      <c r="Q26">
        <v>38.9286712046975</v>
      </c>
    </row>
    <row r="27" spans="1:18">
      <c r="A27" s="41">
        <v>1</v>
      </c>
      <c r="B27" s="21">
        <v>59</v>
      </c>
      <c r="C27" s="21">
        <v>73.396063977826</v>
      </c>
      <c r="D27" s="21">
        <v>75.7012608863973</v>
      </c>
      <c r="E27" s="21">
        <v>72.4545208069317</v>
      </c>
      <c r="F27" s="21">
        <v>67.1509173869797</v>
      </c>
      <c r="G27" s="21">
        <v>62.562607848657</v>
      </c>
      <c r="H27" s="21">
        <v>58.4908738486184</v>
      </c>
      <c r="I27" s="21">
        <v>54.1812999371181</v>
      </c>
      <c r="J27" s="21">
        <v>51.0469348875196</v>
      </c>
      <c r="K27" s="21">
        <v>48.9313146747093</v>
      </c>
      <c r="L27" s="21">
        <v>46.8177677155669</v>
      </c>
      <c r="M27" s="21">
        <v>44.908458091918</v>
      </c>
      <c r="N27" s="21">
        <v>43.2144204707334</v>
      </c>
      <c r="O27" s="21">
        <v>41.7146999026539</v>
      </c>
      <c r="P27" s="21">
        <v>40.3824596788786</v>
      </c>
      <c r="Q27" s="21">
        <v>39.1922451759169</v>
      </c>
      <c r="R27" s="21">
        <f t="shared" si="0"/>
        <v>19.8077548240831</v>
      </c>
    </row>
    <row r="28" spans="1:18">
      <c r="A28" s="41">
        <v>2</v>
      </c>
      <c r="B28" s="21">
        <v>59</v>
      </c>
      <c r="C28" s="21">
        <v>73.396063977826</v>
      </c>
      <c r="D28" s="21">
        <v>75.7012608863973</v>
      </c>
      <c r="E28" s="21">
        <v>72.4545208069317</v>
      </c>
      <c r="F28" s="21">
        <v>67.1509173869797</v>
      </c>
      <c r="G28" s="21">
        <v>62.562607848657</v>
      </c>
      <c r="H28" s="21">
        <v>58.4908738486184</v>
      </c>
      <c r="I28" s="21">
        <v>54.1812999371181</v>
      </c>
      <c r="J28" s="21">
        <v>50.7717493657745</v>
      </c>
      <c r="K28" s="21">
        <v>48.2681212725634</v>
      </c>
      <c r="L28" s="21">
        <v>45.9834435093539</v>
      </c>
      <c r="M28" s="21">
        <v>43.9832348575544</v>
      </c>
      <c r="N28" s="21">
        <v>42.2375011013187</v>
      </c>
      <c r="O28" s="21">
        <v>40.7070611929911</v>
      </c>
      <c r="P28" s="21">
        <v>39.3559425360024</v>
      </c>
      <c r="Q28" s="21">
        <v>38.1538290195563</v>
      </c>
      <c r="R28" s="21">
        <f t="shared" si="0"/>
        <v>20.8461709804437</v>
      </c>
    </row>
    <row r="29" spans="1:18">
      <c r="A29" s="41">
        <v>3</v>
      </c>
      <c r="B29" s="21">
        <v>59</v>
      </c>
      <c r="C29" s="21">
        <v>73.396063977826</v>
      </c>
      <c r="D29" s="21">
        <v>75.7012608863973</v>
      </c>
      <c r="E29" s="21">
        <v>72.4545208069317</v>
      </c>
      <c r="F29" s="21">
        <v>67.1509173869797</v>
      </c>
      <c r="G29" s="21">
        <v>62.562607848657</v>
      </c>
      <c r="H29" s="21">
        <v>58.4908738486184</v>
      </c>
      <c r="I29" s="21">
        <v>54.1812999371181</v>
      </c>
      <c r="J29" s="21">
        <v>50.5060275143694</v>
      </c>
      <c r="K29" s="21">
        <v>47.6079508312071</v>
      </c>
      <c r="L29" s="21">
        <v>45.1157783040655</v>
      </c>
      <c r="M29" s="21">
        <v>42.9849637033885</v>
      </c>
      <c r="N29" s="21">
        <v>41.1519828592143</v>
      </c>
      <c r="O29" s="21">
        <v>39.5613781131512</v>
      </c>
      <c r="P29" s="21">
        <v>38.1679231623234</v>
      </c>
      <c r="Q29" s="21">
        <v>36.9356166240799</v>
      </c>
      <c r="R29" s="21">
        <f t="shared" si="0"/>
        <v>22.0643833759201</v>
      </c>
    </row>
    <row r="30" spans="1:17">
      <c r="A30" s="18" t="s">
        <v>10</v>
      </c>
      <c r="B30">
        <v>81</v>
      </c>
      <c r="C30">
        <v>87.2</v>
      </c>
      <c r="D30">
        <v>74</v>
      </c>
      <c r="E30">
        <v>81</v>
      </c>
      <c r="F30">
        <v>77</v>
      </c>
      <c r="G30">
        <v>82.9</v>
      </c>
      <c r="H30">
        <v>83</v>
      </c>
      <c r="I30">
        <v>76.3</v>
      </c>
      <c r="J30" t="s">
        <v>2</v>
      </c>
      <c r="K30">
        <v>1</v>
      </c>
      <c r="L30">
        <v>0.02</v>
      </c>
      <c r="M30">
        <v>0.0379</v>
      </c>
      <c r="N30" t="s">
        <v>3</v>
      </c>
      <c r="O30">
        <v>0.0186464271147137</v>
      </c>
      <c r="P30">
        <v>-0.255361584525261</v>
      </c>
      <c r="Q30">
        <v>165.611872644415</v>
      </c>
    </row>
    <row r="31" spans="1:18">
      <c r="A31" s="18">
        <v>1</v>
      </c>
      <c r="B31">
        <v>81</v>
      </c>
      <c r="C31">
        <v>82.5636470193182</v>
      </c>
      <c r="D31">
        <v>79.3479660948291</v>
      </c>
      <c r="E31">
        <v>78.3343405870118</v>
      </c>
      <c r="F31">
        <v>81.7654865600547</v>
      </c>
      <c r="G31">
        <v>83.3388280377548</v>
      </c>
      <c r="H31">
        <v>79.7249456302317</v>
      </c>
      <c r="I31">
        <v>78.6136015159251</v>
      </c>
      <c r="J31">
        <v>80.4364125071323</v>
      </c>
      <c r="K31">
        <v>81.2717492119618</v>
      </c>
      <c r="L31">
        <v>81.5047394324773</v>
      </c>
      <c r="M31">
        <v>81.7030633234406</v>
      </c>
      <c r="N31">
        <v>81.8681938639978</v>
      </c>
      <c r="O31">
        <v>81.9992617919358</v>
      </c>
      <c r="P31">
        <v>82.0955225418331</v>
      </c>
      <c r="Q31">
        <v>82.1566148593599</v>
      </c>
      <c r="R31">
        <f t="shared" si="0"/>
        <v>-1.15661485935991</v>
      </c>
    </row>
    <row r="32" spans="1:18">
      <c r="A32" s="18">
        <v>2</v>
      </c>
      <c r="B32">
        <v>81</v>
      </c>
      <c r="C32">
        <v>82.5636470193182</v>
      </c>
      <c r="D32">
        <v>79.3479660948291</v>
      </c>
      <c r="E32">
        <v>78.3343405870118</v>
      </c>
      <c r="F32">
        <v>81.7654865600547</v>
      </c>
      <c r="G32">
        <v>83.3388280377548</v>
      </c>
      <c r="H32">
        <v>79.7249456302317</v>
      </c>
      <c r="I32">
        <v>78.6136015159251</v>
      </c>
      <c r="J32">
        <v>80.8463068985578</v>
      </c>
      <c r="K32">
        <v>82.2480465768665</v>
      </c>
      <c r="L32">
        <v>82.7904464625358</v>
      </c>
      <c r="M32">
        <v>83.2896341215894</v>
      </c>
      <c r="N32">
        <v>83.7441983248601</v>
      </c>
      <c r="O32">
        <v>84.1505713157423</v>
      </c>
      <c r="P32">
        <v>84.5060904795046</v>
      </c>
      <c r="Q32">
        <v>84.8091397288978</v>
      </c>
      <c r="R32">
        <f t="shared" si="0"/>
        <v>-3.8091397288978</v>
      </c>
    </row>
    <row r="33" spans="1:18">
      <c r="A33" s="18">
        <v>3</v>
      </c>
      <c r="B33">
        <v>81</v>
      </c>
      <c r="C33">
        <v>82.5636470193182</v>
      </c>
      <c r="D33">
        <v>79.3479660948291</v>
      </c>
      <c r="E33">
        <v>78.3343405870118</v>
      </c>
      <c r="F33">
        <v>81.7654865600547</v>
      </c>
      <c r="G33">
        <v>83.3388280377548</v>
      </c>
      <c r="H33">
        <v>79.7249456302317</v>
      </c>
      <c r="I33">
        <v>78.6136015159251</v>
      </c>
      <c r="J33">
        <v>81.4573022584419</v>
      </c>
      <c r="K33">
        <v>83.7008634422293</v>
      </c>
      <c r="L33">
        <v>84.6950959182078</v>
      </c>
      <c r="M33">
        <v>85.6241398955485</v>
      </c>
      <c r="N33">
        <v>86.4818635362704</v>
      </c>
      <c r="O33">
        <v>87.2607352755642</v>
      </c>
      <c r="P33">
        <v>87.955621367975</v>
      </c>
      <c r="Q33">
        <v>88.563646888364</v>
      </c>
      <c r="R33">
        <f t="shared" si="0"/>
        <v>-7.563646888364</v>
      </c>
    </row>
    <row r="34" spans="1:17">
      <c r="A34" s="18" t="s">
        <v>11</v>
      </c>
      <c r="B34">
        <v>37</v>
      </c>
      <c r="C34">
        <v>42.8</v>
      </c>
      <c r="D34">
        <v>41.9</v>
      </c>
      <c r="E34">
        <v>45.5</v>
      </c>
      <c r="F34">
        <v>46</v>
      </c>
      <c r="G34">
        <v>47.1</v>
      </c>
      <c r="H34">
        <v>43.7</v>
      </c>
      <c r="I34">
        <v>49.9</v>
      </c>
      <c r="J34" t="s">
        <v>2</v>
      </c>
      <c r="K34">
        <v>1</v>
      </c>
      <c r="L34" s="42">
        <v>5.92939384551432e-8</v>
      </c>
      <c r="M34">
        <v>0.0185662119211385</v>
      </c>
      <c r="N34" t="s">
        <v>3</v>
      </c>
      <c r="O34">
        <v>-0.00830548405071015</v>
      </c>
      <c r="P34">
        <v>1.34489659611745</v>
      </c>
      <c r="Q34">
        <v>21.8936343323615</v>
      </c>
    </row>
    <row r="35" spans="1:18">
      <c r="A35" s="18">
        <v>1</v>
      </c>
      <c r="B35">
        <v>37</v>
      </c>
      <c r="C35">
        <v>41.7404274924552</v>
      </c>
      <c r="D35">
        <v>43.7091383184375</v>
      </c>
      <c r="E35">
        <v>45.4241693979689</v>
      </c>
      <c r="F35">
        <v>45.9380599491608</v>
      </c>
      <c r="G35">
        <v>45.4433663455946</v>
      </c>
      <c r="H35">
        <v>44.7419728544912</v>
      </c>
      <c r="I35">
        <v>46.4656173997859</v>
      </c>
      <c r="J35">
        <v>46.3543789745144</v>
      </c>
      <c r="K35">
        <v>44.6251785650092</v>
      </c>
      <c r="L35">
        <v>44.3223863172695</v>
      </c>
      <c r="M35">
        <v>44.00921853775</v>
      </c>
      <c r="N35">
        <v>43.6955803844978</v>
      </c>
      <c r="O35">
        <v>43.3886114857071</v>
      </c>
      <c r="P35">
        <v>43.0934567297508</v>
      </c>
      <c r="Q35">
        <v>42.8137955302391</v>
      </c>
      <c r="R35">
        <f t="shared" si="0"/>
        <v>-5.8137955302391</v>
      </c>
    </row>
    <row r="36" spans="1:18">
      <c r="A36" s="18">
        <v>2</v>
      </c>
      <c r="B36">
        <v>37</v>
      </c>
      <c r="C36">
        <v>41.7404274924552</v>
      </c>
      <c r="D36">
        <v>43.7091383184375</v>
      </c>
      <c r="E36">
        <v>45.4241693979689</v>
      </c>
      <c r="F36">
        <v>45.9380599491608</v>
      </c>
      <c r="G36">
        <v>45.4433663455946</v>
      </c>
      <c r="H36">
        <v>44.7419728544912</v>
      </c>
      <c r="I36">
        <v>46.4656173997859</v>
      </c>
      <c r="J36">
        <v>46.1583273714292</v>
      </c>
      <c r="K36">
        <v>44.1727203800061</v>
      </c>
      <c r="L36">
        <v>43.7602043202315</v>
      </c>
      <c r="M36">
        <v>43.3607240053391</v>
      </c>
      <c r="N36">
        <v>42.9859618148482</v>
      </c>
      <c r="O36">
        <v>42.6430191619883</v>
      </c>
      <c r="P36">
        <v>42.33584468841</v>
      </c>
      <c r="Q36">
        <v>42.0662240963861</v>
      </c>
      <c r="R36">
        <f t="shared" ref="R36:R67" si="1">B36-Q36</f>
        <v>-5.0662240963861</v>
      </c>
    </row>
    <row r="37" spans="1:18">
      <c r="A37" s="18">
        <v>3</v>
      </c>
      <c r="B37">
        <v>37</v>
      </c>
      <c r="C37">
        <v>41.7404274924552</v>
      </c>
      <c r="D37">
        <v>43.7091383184375</v>
      </c>
      <c r="E37">
        <v>45.4241693979689</v>
      </c>
      <c r="F37">
        <v>45.9380599491608</v>
      </c>
      <c r="G37">
        <v>45.4433663455946</v>
      </c>
      <c r="H37">
        <v>44.7419728544912</v>
      </c>
      <c r="I37">
        <v>46.4656173997859</v>
      </c>
      <c r="J37">
        <v>46.1701288728067</v>
      </c>
      <c r="K37">
        <v>44.1946893126832</v>
      </c>
      <c r="L37">
        <v>43.7748009790698</v>
      </c>
      <c r="M37">
        <v>43.359842332633</v>
      </c>
      <c r="N37">
        <v>42.9619444038658</v>
      </c>
      <c r="O37">
        <v>42.5890338386988</v>
      </c>
      <c r="P37">
        <v>42.246073230662</v>
      </c>
      <c r="Q37">
        <v>41.9359250464406</v>
      </c>
      <c r="R37">
        <f t="shared" si="1"/>
        <v>-4.9359250464406</v>
      </c>
    </row>
    <row r="38" spans="1:17">
      <c r="A38" s="18" t="s">
        <v>12</v>
      </c>
      <c r="B38">
        <v>45</v>
      </c>
      <c r="C38">
        <v>55.4</v>
      </c>
      <c r="D38">
        <v>47.9</v>
      </c>
      <c r="E38">
        <v>48</v>
      </c>
      <c r="F38">
        <v>45.6</v>
      </c>
      <c r="G38">
        <v>51.2</v>
      </c>
      <c r="H38">
        <v>45.3</v>
      </c>
      <c r="I38">
        <v>49.2</v>
      </c>
      <c r="J38" t="s">
        <v>2</v>
      </c>
      <c r="K38">
        <v>1</v>
      </c>
      <c r="L38">
        <v>0.444466390776887</v>
      </c>
      <c r="M38">
        <v>0.0406491045111319</v>
      </c>
      <c r="N38" t="s">
        <v>3</v>
      </c>
      <c r="O38">
        <v>-0.0376073492926697</v>
      </c>
      <c r="P38">
        <v>-0.042632613247728</v>
      </c>
      <c r="Q38">
        <v>64.729345538562</v>
      </c>
    </row>
    <row r="39" spans="1:18">
      <c r="A39" s="18">
        <v>1</v>
      </c>
      <c r="B39">
        <v>45</v>
      </c>
      <c r="C39">
        <v>53.043737117692</v>
      </c>
      <c r="D39">
        <v>50.4835597760479</v>
      </c>
      <c r="E39">
        <v>48.8756143906712</v>
      </c>
      <c r="F39">
        <v>47.3213900132494</v>
      </c>
      <c r="G39">
        <v>46.4986624616596</v>
      </c>
      <c r="H39">
        <v>47.123806745837</v>
      </c>
      <c r="I39">
        <v>46.8795885959528</v>
      </c>
      <c r="J39">
        <v>47.0780598934701</v>
      </c>
      <c r="K39">
        <v>48.5552972402729</v>
      </c>
      <c r="L39">
        <v>49.8496088506512</v>
      </c>
      <c r="M39">
        <v>51.2574307763509</v>
      </c>
      <c r="N39">
        <v>52.7970198915397</v>
      </c>
      <c r="O39">
        <v>54.4642783175267</v>
      </c>
      <c r="P39">
        <v>56.2522958825309</v>
      </c>
      <c r="Q39">
        <v>58.154958216034</v>
      </c>
      <c r="R39">
        <f t="shared" si="1"/>
        <v>-13.154958216034</v>
      </c>
    </row>
    <row r="40" spans="1:18">
      <c r="A40" s="18">
        <v>2</v>
      </c>
      <c r="B40">
        <v>45</v>
      </c>
      <c r="C40">
        <v>53.043737117692</v>
      </c>
      <c r="D40">
        <v>50.4835597760479</v>
      </c>
      <c r="E40">
        <v>48.8756143906712</v>
      </c>
      <c r="F40">
        <v>47.3213900132494</v>
      </c>
      <c r="G40">
        <v>46.4986624616596</v>
      </c>
      <c r="H40">
        <v>47.123806745837</v>
      </c>
      <c r="I40">
        <v>46.8795885959528</v>
      </c>
      <c r="J40">
        <v>47.1249413019059</v>
      </c>
      <c r="K40">
        <v>48.6924951195408</v>
      </c>
      <c r="L40">
        <v>50.0794956605095</v>
      </c>
      <c r="M40">
        <v>51.5920218401354</v>
      </c>
      <c r="N40">
        <v>53.2482885379208</v>
      </c>
      <c r="O40">
        <v>55.0432060083533</v>
      </c>
      <c r="P40">
        <v>56.9687171226385</v>
      </c>
      <c r="Q40">
        <v>59.0176068996473</v>
      </c>
      <c r="R40">
        <f t="shared" si="1"/>
        <v>-14.0176068996473</v>
      </c>
    </row>
    <row r="41" spans="1:18">
      <c r="A41" s="18">
        <v>3</v>
      </c>
      <c r="B41">
        <v>45</v>
      </c>
      <c r="C41">
        <v>53.043737117692</v>
      </c>
      <c r="D41">
        <v>50.4835597760479</v>
      </c>
      <c r="E41">
        <v>48.8756143906712</v>
      </c>
      <c r="F41">
        <v>47.3213900132494</v>
      </c>
      <c r="G41">
        <v>46.4986624616596</v>
      </c>
      <c r="H41">
        <v>47.123806745837</v>
      </c>
      <c r="I41">
        <v>46.8795885959528</v>
      </c>
      <c r="J41">
        <v>47.1522225638208</v>
      </c>
      <c r="K41">
        <v>48.779684699915</v>
      </c>
      <c r="L41">
        <v>50.2415995740198</v>
      </c>
      <c r="M41">
        <v>51.848773826097</v>
      </c>
      <c r="N41">
        <v>53.6196767515477</v>
      </c>
      <c r="O41">
        <v>55.5486414449208</v>
      </c>
      <c r="P41">
        <v>57.6266337929185</v>
      </c>
      <c r="Q41">
        <v>59.8452539497637</v>
      </c>
      <c r="R41">
        <f t="shared" si="1"/>
        <v>-14.8452539497637</v>
      </c>
    </row>
    <row r="42" spans="1:17">
      <c r="A42" s="18" t="s">
        <v>13</v>
      </c>
      <c r="B42">
        <v>43</v>
      </c>
      <c r="C42">
        <v>49</v>
      </c>
      <c r="D42">
        <v>45</v>
      </c>
      <c r="E42">
        <v>44</v>
      </c>
      <c r="F42">
        <v>41</v>
      </c>
      <c r="G42">
        <v>48</v>
      </c>
      <c r="H42">
        <v>45</v>
      </c>
      <c r="I42">
        <v>48</v>
      </c>
      <c r="J42" t="s">
        <v>2</v>
      </c>
      <c r="K42">
        <v>0.9</v>
      </c>
      <c r="L42">
        <v>0.1</v>
      </c>
      <c r="M42">
        <v>0.0305</v>
      </c>
      <c r="N42" t="s">
        <v>3</v>
      </c>
      <c r="O42">
        <v>0.00926890460409316</v>
      </c>
      <c r="P42">
        <v>-1.3088140175582</v>
      </c>
      <c r="Q42">
        <v>158.617311261944</v>
      </c>
    </row>
    <row r="43" spans="1:18">
      <c r="A43" s="18">
        <v>1</v>
      </c>
      <c r="B43">
        <v>43</v>
      </c>
      <c r="C43">
        <v>48.3361212759869</v>
      </c>
      <c r="D43">
        <v>44.5630540458784</v>
      </c>
      <c r="E43">
        <v>43.0645649481511</v>
      </c>
      <c r="F43">
        <v>45.7100576069553</v>
      </c>
      <c r="G43">
        <v>46.2092861157759</v>
      </c>
      <c r="H43">
        <v>44.230673422482</v>
      </c>
      <c r="I43">
        <v>42.9060117400694</v>
      </c>
      <c r="J43">
        <v>42.2857732392243</v>
      </c>
      <c r="K43">
        <v>42.3564101940309</v>
      </c>
      <c r="L43">
        <v>42.0620557707621</v>
      </c>
      <c r="M43">
        <v>41.7507819684993</v>
      </c>
      <c r="N43">
        <v>41.4363568939843</v>
      </c>
      <c r="O43">
        <v>41.1207320462191</v>
      </c>
      <c r="P43">
        <v>40.804282922358</v>
      </c>
      <c r="Q43">
        <v>40.4871799367094</v>
      </c>
      <c r="R43">
        <f t="shared" si="1"/>
        <v>2.5128200632906</v>
      </c>
    </row>
    <row r="44" spans="1:18">
      <c r="A44" s="18">
        <v>2</v>
      </c>
      <c r="B44">
        <v>43</v>
      </c>
      <c r="C44">
        <v>48.3361212759869</v>
      </c>
      <c r="D44">
        <v>44.5630540458784</v>
      </c>
      <c r="E44">
        <v>43.0645649481511</v>
      </c>
      <c r="F44">
        <v>45.7100576069553</v>
      </c>
      <c r="G44">
        <v>46.2092861157759</v>
      </c>
      <c r="H44">
        <v>44.230673422482</v>
      </c>
      <c r="I44">
        <v>42.9060117400694</v>
      </c>
      <c r="J44">
        <v>43.1179323591693</v>
      </c>
      <c r="K44">
        <v>44.3091133199712</v>
      </c>
      <c r="L44">
        <v>44.5315368065488</v>
      </c>
      <c r="M44">
        <v>44.6472201548886</v>
      </c>
      <c r="N44">
        <v>44.7094574273578</v>
      </c>
      <c r="O44">
        <v>44.7341523246358</v>
      </c>
      <c r="P44">
        <v>44.7290822931437</v>
      </c>
      <c r="Q44">
        <v>44.6991771799951</v>
      </c>
      <c r="R44">
        <f t="shared" si="1"/>
        <v>-1.6991771799951</v>
      </c>
    </row>
    <row r="45" spans="1:18">
      <c r="A45" s="18">
        <v>3</v>
      </c>
      <c r="B45">
        <v>43</v>
      </c>
      <c r="C45">
        <v>48.3361212759869</v>
      </c>
      <c r="D45">
        <v>44.5630540458784</v>
      </c>
      <c r="E45">
        <v>43.0645649481511</v>
      </c>
      <c r="F45">
        <v>45.7100576069553</v>
      </c>
      <c r="G45">
        <v>46.2092861157759</v>
      </c>
      <c r="H45">
        <v>44.230673422482</v>
      </c>
      <c r="I45">
        <v>42.9060117400694</v>
      </c>
      <c r="J45">
        <v>43.9442179166884</v>
      </c>
      <c r="K45">
        <v>46.3441331603901</v>
      </c>
      <c r="L45">
        <v>47.2865514933667</v>
      </c>
      <c r="M45">
        <v>48.0509363121046</v>
      </c>
      <c r="N45">
        <v>48.7133352280366</v>
      </c>
      <c r="O45">
        <v>49.2960001169283</v>
      </c>
      <c r="P45">
        <v>49.8105060794881</v>
      </c>
      <c r="Q45">
        <v>50.2650375915419</v>
      </c>
      <c r="R45">
        <f t="shared" si="1"/>
        <v>-7.2650375915419</v>
      </c>
    </row>
    <row r="46" spans="1:17">
      <c r="A46" s="18" t="s">
        <v>14</v>
      </c>
      <c r="B46">
        <v>43</v>
      </c>
      <c r="C46">
        <v>53</v>
      </c>
      <c r="D46">
        <v>42</v>
      </c>
      <c r="E46">
        <v>51</v>
      </c>
      <c r="F46">
        <v>45</v>
      </c>
      <c r="G46">
        <v>50</v>
      </c>
      <c r="H46">
        <v>51</v>
      </c>
      <c r="I46">
        <v>53</v>
      </c>
      <c r="J46" t="s">
        <v>2</v>
      </c>
      <c r="K46">
        <v>1</v>
      </c>
      <c r="L46">
        <v>0.0248285885016906</v>
      </c>
      <c r="M46">
        <v>0.0405294227083964</v>
      </c>
      <c r="N46" t="s">
        <v>3</v>
      </c>
      <c r="O46">
        <v>0.0342150815729738</v>
      </c>
      <c r="P46">
        <v>-1.12291957540424</v>
      </c>
      <c r="Q46">
        <v>233.889538787692</v>
      </c>
    </row>
    <row r="47" spans="1:18">
      <c r="A47" s="18">
        <v>1</v>
      </c>
      <c r="B47">
        <v>43</v>
      </c>
      <c r="C47">
        <v>51.8505237162005</v>
      </c>
      <c r="D47">
        <v>46.4407141457065</v>
      </c>
      <c r="E47">
        <v>45.5477732708729</v>
      </c>
      <c r="F47">
        <v>47.1731625217747</v>
      </c>
      <c r="G47">
        <v>49.9456234474919</v>
      </c>
      <c r="H47">
        <v>50.9999999990837</v>
      </c>
      <c r="I47">
        <v>31.5560975961201</v>
      </c>
      <c r="J47">
        <v>31.6664235885798</v>
      </c>
      <c r="K47">
        <v>50.4043209736846</v>
      </c>
      <c r="L47">
        <v>50.3631260218374</v>
      </c>
      <c r="M47">
        <v>49.996778238257</v>
      </c>
      <c r="N47">
        <v>49.4731730721168</v>
      </c>
      <c r="O47">
        <v>48.8471039235803</v>
      </c>
      <c r="P47">
        <v>48.1480970413388</v>
      </c>
      <c r="Q47">
        <v>47.3955463956359</v>
      </c>
      <c r="R47">
        <f t="shared" si="1"/>
        <v>-4.3955463956359</v>
      </c>
    </row>
    <row r="48" spans="1:18">
      <c r="A48" s="18">
        <v>2</v>
      </c>
      <c r="B48">
        <v>43</v>
      </c>
      <c r="C48">
        <v>51.8505237162005</v>
      </c>
      <c r="D48">
        <v>46.4407141457065</v>
      </c>
      <c r="E48">
        <v>45.5477732708729</v>
      </c>
      <c r="F48">
        <v>47.1731625217747</v>
      </c>
      <c r="G48">
        <v>49.9456234474919</v>
      </c>
      <c r="H48">
        <v>50.9999999990837</v>
      </c>
      <c r="I48">
        <v>31.5560975961201</v>
      </c>
      <c r="J48">
        <v>33.6530175798583</v>
      </c>
      <c r="K48">
        <v>54.8655500800099</v>
      </c>
      <c r="L48">
        <v>55.7183733447057</v>
      </c>
      <c r="M48">
        <v>56.0976714892023</v>
      </c>
      <c r="N48">
        <v>56.1969161100299</v>
      </c>
      <c r="O48">
        <v>56.0891365515688</v>
      </c>
      <c r="P48">
        <v>55.819537344549</v>
      </c>
      <c r="Q48">
        <v>55.420929471805</v>
      </c>
      <c r="R48">
        <f t="shared" si="1"/>
        <v>-12.420929471805</v>
      </c>
    </row>
    <row r="49" spans="1:18">
      <c r="A49" s="18">
        <v>3</v>
      </c>
      <c r="B49">
        <v>43</v>
      </c>
      <c r="C49">
        <v>51.8505237162005</v>
      </c>
      <c r="D49">
        <v>46.4407141457065</v>
      </c>
      <c r="E49">
        <v>45.5477732708729</v>
      </c>
      <c r="F49">
        <v>47.1731625217747</v>
      </c>
      <c r="G49">
        <v>49.9456234474919</v>
      </c>
      <c r="H49">
        <v>50.9999999990837</v>
      </c>
      <c r="I49">
        <v>31.5560975961201</v>
      </c>
      <c r="J49">
        <v>34.7278559271683</v>
      </c>
      <c r="K49">
        <v>57.3547056834149</v>
      </c>
      <c r="L49">
        <v>58.8427975428073</v>
      </c>
      <c r="M49">
        <v>59.7728016714015</v>
      </c>
      <c r="N49">
        <v>60.3435868893234</v>
      </c>
      <c r="O49">
        <v>60.6343454372745</v>
      </c>
      <c r="P49">
        <v>60.6978472693088</v>
      </c>
      <c r="Q49">
        <v>60.5748148800142</v>
      </c>
      <c r="R49">
        <f t="shared" si="1"/>
        <v>-17.5748148800142</v>
      </c>
    </row>
    <row r="50" spans="1:17">
      <c r="A50" s="18" t="s">
        <v>15</v>
      </c>
      <c r="B50">
        <v>37</v>
      </c>
      <c r="C50">
        <v>44</v>
      </c>
      <c r="D50">
        <v>33</v>
      </c>
      <c r="E50">
        <v>39</v>
      </c>
      <c r="F50">
        <v>34</v>
      </c>
      <c r="G50">
        <v>42</v>
      </c>
      <c r="H50">
        <v>42</v>
      </c>
      <c r="I50">
        <v>44</v>
      </c>
      <c r="J50" t="s">
        <v>2</v>
      </c>
      <c r="K50">
        <v>0.8</v>
      </c>
      <c r="L50">
        <v>0.08</v>
      </c>
      <c r="M50">
        <v>0.0694</v>
      </c>
      <c r="N50" t="s">
        <v>3</v>
      </c>
      <c r="O50">
        <v>0.217828104255257</v>
      </c>
      <c r="P50">
        <v>0.940082307538905</v>
      </c>
      <c r="Q50">
        <v>-44.0181989295741</v>
      </c>
    </row>
    <row r="51" spans="1:18">
      <c r="A51" s="18">
        <v>1</v>
      </c>
      <c r="B51">
        <v>37</v>
      </c>
      <c r="C51">
        <v>38.6509695017671</v>
      </c>
      <c r="D51">
        <v>39.4774843643926</v>
      </c>
      <c r="E51">
        <v>39.9477047951292</v>
      </c>
      <c r="F51">
        <v>34.991067246541</v>
      </c>
      <c r="G51">
        <v>37.4989517752745</v>
      </c>
      <c r="H51">
        <v>42.2952974073101</v>
      </c>
      <c r="I51">
        <v>39.3693143834592</v>
      </c>
      <c r="J51">
        <v>39.2776522731836</v>
      </c>
      <c r="K51">
        <v>41.7369332279947</v>
      </c>
      <c r="L51">
        <v>41.8005860451919</v>
      </c>
      <c r="M51">
        <v>41.4010013661856</v>
      </c>
      <c r="N51">
        <v>40.7466715204255</v>
      </c>
      <c r="O51">
        <v>39.9222846346904</v>
      </c>
      <c r="P51">
        <v>38.9780687175466</v>
      </c>
      <c r="Q51">
        <v>37.9489581287124</v>
      </c>
      <c r="R51">
        <f t="shared" si="1"/>
        <v>-0.948958128712398</v>
      </c>
    </row>
    <row r="52" spans="1:18">
      <c r="A52" s="18">
        <v>2</v>
      </c>
      <c r="B52">
        <v>37</v>
      </c>
      <c r="C52">
        <v>38.6509695017671</v>
      </c>
      <c r="D52">
        <v>39.4774843643926</v>
      </c>
      <c r="E52">
        <v>39.9477047951292</v>
      </c>
      <c r="F52">
        <v>34.991067246541</v>
      </c>
      <c r="G52">
        <v>37.4989517752745</v>
      </c>
      <c r="H52">
        <v>42.2952974073101</v>
      </c>
      <c r="I52">
        <v>39.3693143834592</v>
      </c>
      <c r="J52">
        <v>39.7275232490429</v>
      </c>
      <c r="K52">
        <v>42.9362919871348</v>
      </c>
      <c r="L52">
        <v>43.6032899030053</v>
      </c>
      <c r="M52">
        <v>43.8189815170502</v>
      </c>
      <c r="N52">
        <v>43.7917379228895</v>
      </c>
      <c r="O52">
        <v>43.5979684705023</v>
      </c>
      <c r="P52">
        <v>43.2795325545548</v>
      </c>
      <c r="Q52">
        <v>42.8642583777</v>
      </c>
      <c r="R52">
        <f t="shared" si="1"/>
        <v>-5.8642583777</v>
      </c>
    </row>
    <row r="53" spans="1:18">
      <c r="A53" s="18">
        <v>3</v>
      </c>
      <c r="B53">
        <v>37</v>
      </c>
      <c r="C53">
        <v>38.6509695017671</v>
      </c>
      <c r="D53">
        <v>39.4774843643926</v>
      </c>
      <c r="E53">
        <v>39.9477047951292</v>
      </c>
      <c r="F53">
        <v>34.991067246541</v>
      </c>
      <c r="G53">
        <v>37.4989517752745</v>
      </c>
      <c r="H53">
        <v>42.2952974073101</v>
      </c>
      <c r="I53">
        <v>39.3693143834592</v>
      </c>
      <c r="J53">
        <v>40.3319941039206</v>
      </c>
      <c r="K53">
        <v>44.5911215668439</v>
      </c>
      <c r="L53">
        <v>46.1830829792084</v>
      </c>
      <c r="M53">
        <v>47.3942938136967</v>
      </c>
      <c r="N53">
        <v>48.4318292449117</v>
      </c>
      <c r="O53">
        <v>49.3601138242056</v>
      </c>
      <c r="P53">
        <v>50.2084565463553</v>
      </c>
      <c r="Q53">
        <v>50.9933868394498</v>
      </c>
      <c r="R53">
        <f t="shared" si="1"/>
        <v>-13.9933868394498</v>
      </c>
    </row>
    <row r="54" spans="1:17">
      <c r="A54" s="18" t="s">
        <v>16</v>
      </c>
      <c r="B54">
        <v>40</v>
      </c>
      <c r="C54">
        <v>47</v>
      </c>
      <c r="D54">
        <v>41</v>
      </c>
      <c r="E54">
        <v>45</v>
      </c>
      <c r="F54">
        <v>40</v>
      </c>
      <c r="G54">
        <v>44</v>
      </c>
      <c r="H54">
        <v>44</v>
      </c>
      <c r="I54">
        <v>46</v>
      </c>
      <c r="J54" t="s">
        <v>2</v>
      </c>
      <c r="K54">
        <v>1</v>
      </c>
      <c r="L54">
        <v>0.0925349390279632</v>
      </c>
      <c r="M54">
        <v>0.0297185668950876</v>
      </c>
      <c r="N54" t="s">
        <v>3</v>
      </c>
      <c r="O54">
        <v>-0.11333099237682</v>
      </c>
      <c r="P54">
        <v>-0.63887985550596</v>
      </c>
      <c r="Q54">
        <v>142.135105611068</v>
      </c>
    </row>
    <row r="55" spans="1:18">
      <c r="A55" s="18">
        <v>1</v>
      </c>
      <c r="B55">
        <v>40</v>
      </c>
      <c r="C55">
        <v>46.1761873945101</v>
      </c>
      <c r="D55">
        <v>43.5165406056077</v>
      </c>
      <c r="E55">
        <v>42.000510270453</v>
      </c>
      <c r="F55">
        <v>41.4456522160933</v>
      </c>
      <c r="G55">
        <v>43.0989274054401</v>
      </c>
      <c r="H55">
        <v>44.2572876239489</v>
      </c>
      <c r="I55">
        <v>36.3804704521181</v>
      </c>
      <c r="J55">
        <v>36.7107818872334</v>
      </c>
      <c r="K55">
        <v>46.347607648637</v>
      </c>
      <c r="L55">
        <v>49.775163417677</v>
      </c>
      <c r="M55">
        <v>53.5917441699401</v>
      </c>
      <c r="N55">
        <v>58.0146717107727</v>
      </c>
      <c r="O55">
        <v>63.1380727282691</v>
      </c>
      <c r="P55">
        <v>69.0403199952461</v>
      </c>
      <c r="Q55">
        <v>75.8024422138644</v>
      </c>
      <c r="R55">
        <f t="shared" si="1"/>
        <v>-35.8024422138644</v>
      </c>
    </row>
    <row r="56" spans="1:18">
      <c r="A56" s="18">
        <v>2</v>
      </c>
      <c r="B56">
        <v>40</v>
      </c>
      <c r="C56">
        <v>46.1761873945101</v>
      </c>
      <c r="D56">
        <v>43.5165406056077</v>
      </c>
      <c r="E56">
        <v>42.000510270453</v>
      </c>
      <c r="F56">
        <v>41.4456522160933</v>
      </c>
      <c r="G56">
        <v>43.0989274054401</v>
      </c>
      <c r="H56">
        <v>44.2572876239489</v>
      </c>
      <c r="I56">
        <v>36.3804704521181</v>
      </c>
      <c r="J56">
        <v>36.2554530232779</v>
      </c>
      <c r="K56">
        <v>45.0787879244975</v>
      </c>
      <c r="L56">
        <v>47.7122802357953</v>
      </c>
      <c r="M56">
        <v>50.5731051685842</v>
      </c>
      <c r="N56">
        <v>53.8682025324667</v>
      </c>
      <c r="O56">
        <v>57.682724284309</v>
      </c>
      <c r="P56">
        <v>62.0842951784335</v>
      </c>
      <c r="Q56">
        <v>67.1407228684416</v>
      </c>
      <c r="R56">
        <f t="shared" si="1"/>
        <v>-27.1407228684416</v>
      </c>
    </row>
    <row r="57" spans="1:18">
      <c r="A57" s="18">
        <v>3</v>
      </c>
      <c r="B57">
        <v>40</v>
      </c>
      <c r="C57">
        <v>46.1761873945101</v>
      </c>
      <c r="D57">
        <v>43.5165406056077</v>
      </c>
      <c r="E57">
        <v>42.000510270453</v>
      </c>
      <c r="F57">
        <v>41.4456522160933</v>
      </c>
      <c r="G57">
        <v>43.0989274054401</v>
      </c>
      <c r="H57">
        <v>44.2572876239489</v>
      </c>
      <c r="I57">
        <v>36.3804704521181</v>
      </c>
      <c r="J57">
        <v>35.8431179405607</v>
      </c>
      <c r="K57">
        <v>43.8758935437835</v>
      </c>
      <c r="L57">
        <v>45.6384998086111</v>
      </c>
      <c r="M57">
        <v>47.3843624693471</v>
      </c>
      <c r="N57">
        <v>49.291183092766</v>
      </c>
      <c r="O57">
        <v>51.4149619998449</v>
      </c>
      <c r="P57">
        <v>53.7914678272847</v>
      </c>
      <c r="Q57">
        <v>56.4530649123196</v>
      </c>
      <c r="R57">
        <f t="shared" si="1"/>
        <v>-16.4530649123196</v>
      </c>
    </row>
    <row r="58" spans="1:17">
      <c r="A58" s="18" t="s">
        <v>17</v>
      </c>
      <c r="B58">
        <v>48</v>
      </c>
      <c r="C58">
        <v>59</v>
      </c>
      <c r="D58">
        <v>47</v>
      </c>
      <c r="E58">
        <v>53</v>
      </c>
      <c r="F58">
        <v>49</v>
      </c>
      <c r="G58">
        <v>55</v>
      </c>
      <c r="H58">
        <v>59</v>
      </c>
      <c r="I58">
        <v>53</v>
      </c>
      <c r="J58" t="s">
        <v>2</v>
      </c>
      <c r="K58">
        <v>0.08</v>
      </c>
      <c r="L58">
        <v>0.68</v>
      </c>
      <c r="M58">
        <v>0.0671</v>
      </c>
      <c r="N58" t="s">
        <v>3</v>
      </c>
      <c r="O58">
        <v>0.0693549164178482</v>
      </c>
      <c r="P58">
        <v>-0.00568117200575454</v>
      </c>
      <c r="Q58">
        <v>9.93175826758811</v>
      </c>
    </row>
    <row r="59" spans="1:18">
      <c r="A59" s="18">
        <v>1</v>
      </c>
      <c r="B59">
        <v>48</v>
      </c>
      <c r="C59">
        <v>49.4882469794547</v>
      </c>
      <c r="D59">
        <v>51.8037434047953</v>
      </c>
      <c r="E59">
        <v>53.9395119924205</v>
      </c>
      <c r="F59">
        <v>55.7191460591838</v>
      </c>
      <c r="G59">
        <v>57.1263927478899</v>
      </c>
      <c r="H59">
        <v>58.2411112843025</v>
      </c>
      <c r="I59">
        <v>59.0930726389809</v>
      </c>
      <c r="J59">
        <v>59.6825649942102</v>
      </c>
      <c r="K59">
        <v>60.0526218329835</v>
      </c>
      <c r="L59">
        <v>60.2304940329755</v>
      </c>
      <c r="M59">
        <v>60.2414180909287</v>
      </c>
      <c r="N59">
        <v>60.1080525254245</v>
      </c>
      <c r="O59">
        <v>59.8506370977935</v>
      </c>
      <c r="P59">
        <v>59.487209721915</v>
      </c>
      <c r="Q59">
        <v>59.0338243419742</v>
      </c>
      <c r="R59">
        <f t="shared" si="1"/>
        <v>-11.0338243419742</v>
      </c>
    </row>
    <row r="60" spans="1:18">
      <c r="A60" s="18">
        <v>2</v>
      </c>
      <c r="B60">
        <v>48</v>
      </c>
      <c r="C60">
        <v>49.4882469794547</v>
      </c>
      <c r="D60">
        <v>51.8037434047953</v>
      </c>
      <c r="E60">
        <v>53.9395119924205</v>
      </c>
      <c r="F60">
        <v>55.7191460591838</v>
      </c>
      <c r="G60">
        <v>57.1263927478899</v>
      </c>
      <c r="H60">
        <v>58.2411112843025</v>
      </c>
      <c r="I60">
        <v>59.0930726389809</v>
      </c>
      <c r="J60">
        <v>59.6884320875948</v>
      </c>
      <c r="K60">
        <v>60.0753804153134</v>
      </c>
      <c r="L60">
        <v>60.2806197998805</v>
      </c>
      <c r="M60">
        <v>60.3297474578635</v>
      </c>
      <c r="N60">
        <v>60.2457655487694</v>
      </c>
      <c r="O60">
        <v>60.0491304171322</v>
      </c>
      <c r="P60">
        <v>59.7579555990022</v>
      </c>
      <c r="Q60">
        <v>59.3882385804789</v>
      </c>
      <c r="R60">
        <f t="shared" si="1"/>
        <v>-11.3882385804789</v>
      </c>
    </row>
    <row r="61" spans="1:18">
      <c r="A61" s="18">
        <v>3</v>
      </c>
      <c r="B61">
        <v>48</v>
      </c>
      <c r="C61">
        <v>49.4882469794547</v>
      </c>
      <c r="D61">
        <v>51.8037434047953</v>
      </c>
      <c r="E61">
        <v>53.9395119924205</v>
      </c>
      <c r="F61">
        <v>55.7191460591838</v>
      </c>
      <c r="G61">
        <v>57.1263927478899</v>
      </c>
      <c r="H61">
        <v>58.2411112843025</v>
      </c>
      <c r="I61">
        <v>59.0930726389809</v>
      </c>
      <c r="J61">
        <v>59.694368398686</v>
      </c>
      <c r="K61">
        <v>60.0983439805419</v>
      </c>
      <c r="L61">
        <v>60.3310058088538</v>
      </c>
      <c r="M61">
        <v>60.4181467843196</v>
      </c>
      <c r="N61">
        <v>60.3829206303001</v>
      </c>
      <c r="O61">
        <v>60.245787149318</v>
      </c>
      <c r="P61">
        <v>60.0247085375954</v>
      </c>
      <c r="Q61">
        <v>59.7353918491447</v>
      </c>
      <c r="R61">
        <f t="shared" si="1"/>
        <v>-11.7353918491447</v>
      </c>
    </row>
    <row r="62" spans="1:17">
      <c r="A62" s="18" t="s">
        <v>18</v>
      </c>
      <c r="B62">
        <v>48</v>
      </c>
      <c r="C62">
        <v>57</v>
      </c>
      <c r="D62">
        <v>49</v>
      </c>
      <c r="E62">
        <v>53</v>
      </c>
      <c r="F62">
        <v>50</v>
      </c>
      <c r="G62">
        <v>48</v>
      </c>
      <c r="H62">
        <v>57</v>
      </c>
      <c r="I62">
        <v>47</v>
      </c>
      <c r="J62" t="s">
        <v>2</v>
      </c>
      <c r="K62">
        <v>1</v>
      </c>
      <c r="L62">
        <v>0.001</v>
      </c>
      <c r="M62">
        <v>0.0515</v>
      </c>
      <c r="N62" t="s">
        <v>3</v>
      </c>
      <c r="O62">
        <v>0.0223759494521585</v>
      </c>
      <c r="P62">
        <v>-0.934193837339543</v>
      </c>
      <c r="Q62">
        <v>171.41350318025</v>
      </c>
    </row>
    <row r="63" spans="1:18">
      <c r="A63" s="18">
        <v>1</v>
      </c>
      <c r="B63">
        <v>48</v>
      </c>
      <c r="C63">
        <v>52.2182558043619</v>
      </c>
      <c r="D63">
        <v>52.4075683795315</v>
      </c>
      <c r="E63">
        <v>53.8337348118871</v>
      </c>
      <c r="F63">
        <v>53.0738481981336</v>
      </c>
      <c r="G63">
        <v>50.212690346921</v>
      </c>
      <c r="H63">
        <v>52.2209964233178</v>
      </c>
      <c r="I63">
        <v>45.5080661437752</v>
      </c>
      <c r="J63">
        <v>44.4530872949378</v>
      </c>
      <c r="K63">
        <v>53.3701749436881</v>
      </c>
      <c r="L63">
        <v>53.0906912266718</v>
      </c>
      <c r="M63">
        <v>52.7277008985604</v>
      </c>
      <c r="N63">
        <v>52.2977980049608</v>
      </c>
      <c r="O63">
        <v>51.8136745200197</v>
      </c>
      <c r="P63">
        <v>51.2857309998057</v>
      </c>
      <c r="Q63">
        <v>50.7225163017533</v>
      </c>
      <c r="R63">
        <f t="shared" si="1"/>
        <v>-2.7225163017533</v>
      </c>
    </row>
    <row r="64" spans="1:18">
      <c r="A64" s="18">
        <v>2</v>
      </c>
      <c r="B64">
        <v>48</v>
      </c>
      <c r="C64">
        <v>52.2182558043619</v>
      </c>
      <c r="D64">
        <v>52.4075683795315</v>
      </c>
      <c r="E64">
        <v>53.8337348118871</v>
      </c>
      <c r="F64">
        <v>53.0738481981336</v>
      </c>
      <c r="G64">
        <v>50.212690346921</v>
      </c>
      <c r="H64">
        <v>52.2209964233178</v>
      </c>
      <c r="I64">
        <v>45.5080661437752</v>
      </c>
      <c r="J64">
        <v>44.3480164622689</v>
      </c>
      <c r="K64">
        <v>53.2950247377516</v>
      </c>
      <c r="L64">
        <v>53.3225743071309</v>
      </c>
      <c r="M64">
        <v>53.3334113866622</v>
      </c>
      <c r="N64">
        <v>53.3304073334876</v>
      </c>
      <c r="O64">
        <v>53.3144236963632</v>
      </c>
      <c r="P64">
        <v>53.2859730519372</v>
      </c>
      <c r="Q64">
        <v>53.2454702247603</v>
      </c>
      <c r="R64">
        <f t="shared" si="1"/>
        <v>-5.2454702247603</v>
      </c>
    </row>
    <row r="65" spans="1:18">
      <c r="A65" s="18">
        <v>3</v>
      </c>
      <c r="B65">
        <v>48</v>
      </c>
      <c r="C65">
        <v>52.2182558043619</v>
      </c>
      <c r="D65">
        <v>52.4075683795315</v>
      </c>
      <c r="E65">
        <v>53.8337348118871</v>
      </c>
      <c r="F65">
        <v>53.0738481981336</v>
      </c>
      <c r="G65">
        <v>50.212690346921</v>
      </c>
      <c r="H65">
        <v>52.2209964233178</v>
      </c>
      <c r="I65">
        <v>45.5080661437752</v>
      </c>
      <c r="J65">
        <v>44.7939238470496</v>
      </c>
      <c r="K65">
        <v>54.3508076796031</v>
      </c>
      <c r="L65">
        <v>54.70915246683</v>
      </c>
      <c r="M65">
        <v>55.0540722003774</v>
      </c>
      <c r="N65">
        <v>55.3841997999629</v>
      </c>
      <c r="O65">
        <v>55.6972487654849</v>
      </c>
      <c r="P65">
        <v>55.9913938653124</v>
      </c>
      <c r="Q65">
        <v>56.2653077343155</v>
      </c>
      <c r="R65">
        <f t="shared" si="1"/>
        <v>-8.2653077343155</v>
      </c>
    </row>
    <row r="66" spans="1:17">
      <c r="A66" s="18" t="s">
        <v>19</v>
      </c>
      <c r="B66">
        <v>44</v>
      </c>
      <c r="C66">
        <v>50</v>
      </c>
      <c r="D66">
        <v>46</v>
      </c>
      <c r="E66">
        <v>51</v>
      </c>
      <c r="F66">
        <v>47</v>
      </c>
      <c r="G66">
        <v>46</v>
      </c>
      <c r="H66">
        <v>48</v>
      </c>
      <c r="I66">
        <v>50</v>
      </c>
      <c r="J66" t="s">
        <v>2</v>
      </c>
      <c r="K66">
        <v>1</v>
      </c>
      <c r="L66">
        <v>0.976437139691488</v>
      </c>
      <c r="M66">
        <v>0.0230997121654335</v>
      </c>
      <c r="N66" t="s">
        <v>3</v>
      </c>
      <c r="O66">
        <v>0.520515437909048</v>
      </c>
      <c r="P66">
        <v>0.169869120353217</v>
      </c>
      <c r="Q66">
        <v>47.5469132191705</v>
      </c>
    </row>
    <row r="67" spans="1:18">
      <c r="A67" s="18">
        <v>1</v>
      </c>
      <c r="B67">
        <v>44</v>
      </c>
      <c r="C67">
        <v>48.2251316735436</v>
      </c>
      <c r="D67">
        <v>46.7478084533296</v>
      </c>
      <c r="E67">
        <v>46.8036842510108</v>
      </c>
      <c r="F67">
        <v>47.183185976614</v>
      </c>
      <c r="G67">
        <v>46.3299808715061</v>
      </c>
      <c r="H67">
        <v>47.2035772327677</v>
      </c>
      <c r="I67">
        <v>51.3321471940282</v>
      </c>
      <c r="J67">
        <v>53.1911586453354</v>
      </c>
      <c r="K67">
        <v>52.7582537479993</v>
      </c>
      <c r="L67">
        <v>52.7771701758872</v>
      </c>
      <c r="M67">
        <v>53.0147233609272</v>
      </c>
      <c r="N67">
        <v>53.3507600775617</v>
      </c>
      <c r="O67">
        <v>53.7205092676444</v>
      </c>
      <c r="P67">
        <v>54.0894447413799</v>
      </c>
      <c r="Q67">
        <v>54.439892348691</v>
      </c>
      <c r="R67">
        <f t="shared" si="1"/>
        <v>-10.439892348691</v>
      </c>
    </row>
    <row r="68" spans="1:18">
      <c r="A68" s="18">
        <v>2</v>
      </c>
      <c r="B68">
        <v>44</v>
      </c>
      <c r="C68">
        <v>48.2251316735436</v>
      </c>
      <c r="D68">
        <v>46.7478084533296</v>
      </c>
      <c r="E68">
        <v>46.8036842510108</v>
      </c>
      <c r="F68">
        <v>47.183185976614</v>
      </c>
      <c r="G68">
        <v>46.3299808715061</v>
      </c>
      <c r="H68">
        <v>47.2035772327677</v>
      </c>
      <c r="I68">
        <v>51.3321471940282</v>
      </c>
      <c r="J68">
        <v>53.2427153963369</v>
      </c>
      <c r="K68">
        <v>52.933297354832</v>
      </c>
      <c r="L68">
        <v>53.11440265409</v>
      </c>
      <c r="M68">
        <v>53.5487238906388</v>
      </c>
      <c r="N68">
        <v>54.1121461721262</v>
      </c>
      <c r="O68">
        <v>54.7363679702626</v>
      </c>
      <c r="P68">
        <v>55.3837986902884</v>
      </c>
      <c r="Q68">
        <v>56.0341345870383</v>
      </c>
      <c r="R68">
        <f t="shared" ref="R68:R99" si="2">B68-Q68</f>
        <v>-12.0341345870383</v>
      </c>
    </row>
    <row r="69" spans="1:18">
      <c r="A69" s="18">
        <v>3</v>
      </c>
      <c r="B69">
        <v>44</v>
      </c>
      <c r="C69">
        <v>48.2251316735436</v>
      </c>
      <c r="D69">
        <v>46.7478084533296</v>
      </c>
      <c r="E69">
        <v>46.8036842510108</v>
      </c>
      <c r="F69">
        <v>47.183185976614</v>
      </c>
      <c r="G69">
        <v>46.3299808715061</v>
      </c>
      <c r="H69">
        <v>47.2035772327677</v>
      </c>
      <c r="I69">
        <v>51.3321471940282</v>
      </c>
      <c r="J69">
        <v>53.3145683072891</v>
      </c>
      <c r="K69">
        <v>53.1663131426029</v>
      </c>
      <c r="L69">
        <v>53.5431215262366</v>
      </c>
      <c r="M69">
        <v>54.2062576601652</v>
      </c>
      <c r="N69">
        <v>55.0293858269725</v>
      </c>
      <c r="O69">
        <v>55.941934315067</v>
      </c>
      <c r="P69">
        <v>56.9042279167487</v>
      </c>
      <c r="Q69">
        <v>57.8941379191797</v>
      </c>
      <c r="R69">
        <f t="shared" si="2"/>
        <v>-13.8941379191797</v>
      </c>
    </row>
    <row r="70" spans="1:17">
      <c r="A70" s="18" t="s">
        <v>20</v>
      </c>
      <c r="B70">
        <v>40</v>
      </c>
      <c r="C70">
        <v>46</v>
      </c>
      <c r="D70">
        <v>42</v>
      </c>
      <c r="E70">
        <v>45</v>
      </c>
      <c r="F70">
        <v>45</v>
      </c>
      <c r="G70">
        <v>42</v>
      </c>
      <c r="H70">
        <v>44</v>
      </c>
      <c r="I70">
        <v>46</v>
      </c>
      <c r="J70" t="s">
        <v>2</v>
      </c>
      <c r="K70">
        <v>1</v>
      </c>
      <c r="L70">
        <v>0.253803191385902</v>
      </c>
      <c r="M70">
        <v>0.0248185496406318</v>
      </c>
      <c r="N70" t="s">
        <v>3</v>
      </c>
      <c r="O70">
        <v>-0.026335685051612</v>
      </c>
      <c r="P70">
        <v>-0.0608712855971485</v>
      </c>
      <c r="Q70">
        <v>57.0872141455801</v>
      </c>
    </row>
    <row r="71" spans="1:18">
      <c r="A71" s="18">
        <v>1</v>
      </c>
      <c r="B71">
        <v>40</v>
      </c>
      <c r="C71">
        <v>45.3469942085585</v>
      </c>
      <c r="D71">
        <v>44.1184976802298</v>
      </c>
      <c r="E71">
        <v>43.6491836239239</v>
      </c>
      <c r="F71">
        <v>43.5831863155017</v>
      </c>
      <c r="G71">
        <v>43.6472511530482</v>
      </c>
      <c r="H71">
        <v>43.6316983226079</v>
      </c>
      <c r="I71">
        <v>43.166777489281</v>
      </c>
      <c r="J71">
        <v>43.4353708910323</v>
      </c>
      <c r="K71">
        <v>44.4928181283163</v>
      </c>
      <c r="L71">
        <v>45.1295916095659</v>
      </c>
      <c r="M71">
        <v>45.7786789135435</v>
      </c>
      <c r="N71">
        <v>46.4676899301172</v>
      </c>
      <c r="O71">
        <v>47.2016445969559</v>
      </c>
      <c r="P71">
        <v>47.9810982418253</v>
      </c>
      <c r="Q71">
        <v>48.8054918944594</v>
      </c>
      <c r="R71">
        <f t="shared" si="2"/>
        <v>-8.8054918944594</v>
      </c>
    </row>
    <row r="72" spans="1:18">
      <c r="A72" s="18">
        <v>2</v>
      </c>
      <c r="B72">
        <v>40</v>
      </c>
      <c r="C72">
        <v>45.3469942085585</v>
      </c>
      <c r="D72">
        <v>44.1184976802298</v>
      </c>
      <c r="E72">
        <v>43.6491836239239</v>
      </c>
      <c r="F72">
        <v>43.5831863155017</v>
      </c>
      <c r="G72">
        <v>43.6472511530482</v>
      </c>
      <c r="H72">
        <v>43.6316983226079</v>
      </c>
      <c r="I72">
        <v>43.166777489281</v>
      </c>
      <c r="J72">
        <v>43.389301989624</v>
      </c>
      <c r="K72">
        <v>44.3677676469206</v>
      </c>
      <c r="L72">
        <v>44.9356893414063</v>
      </c>
      <c r="M72">
        <v>45.5090199648441</v>
      </c>
      <c r="N72">
        <v>46.1144216883401</v>
      </c>
      <c r="O72">
        <v>46.7568510640389</v>
      </c>
      <c r="P72">
        <v>47.4369486672457</v>
      </c>
      <c r="Q72">
        <v>48.154256018201</v>
      </c>
      <c r="R72">
        <f t="shared" si="2"/>
        <v>-8.154256018201</v>
      </c>
    </row>
    <row r="73" spans="1:18">
      <c r="A73" s="18">
        <v>3</v>
      </c>
      <c r="B73">
        <v>40</v>
      </c>
      <c r="C73">
        <v>45.3469942085585</v>
      </c>
      <c r="D73">
        <v>44.1184976802298</v>
      </c>
      <c r="E73">
        <v>43.6491836239239</v>
      </c>
      <c r="F73">
        <v>43.5831863155017</v>
      </c>
      <c r="G73">
        <v>43.6472511530482</v>
      </c>
      <c r="H73">
        <v>43.6316983226079</v>
      </c>
      <c r="I73">
        <v>43.166777489281</v>
      </c>
      <c r="J73">
        <v>43.2987527013587</v>
      </c>
      <c r="K73">
        <v>44.15904173231</v>
      </c>
      <c r="L73">
        <v>44.6840740265141</v>
      </c>
      <c r="M73">
        <v>45.2355453586587</v>
      </c>
      <c r="N73">
        <v>45.8353158069776</v>
      </c>
      <c r="O73">
        <v>46.4866799587832</v>
      </c>
      <c r="P73">
        <v>47.1893237685722</v>
      </c>
      <c r="Q73">
        <v>47.9420671330305</v>
      </c>
      <c r="R73">
        <f t="shared" si="2"/>
        <v>-7.9420671330305</v>
      </c>
    </row>
    <row r="74" spans="1:17">
      <c r="A74" s="18" t="s">
        <v>21</v>
      </c>
      <c r="B74">
        <v>38</v>
      </c>
      <c r="C74">
        <v>43</v>
      </c>
      <c r="D74">
        <v>40</v>
      </c>
      <c r="E74">
        <v>39</v>
      </c>
      <c r="F74">
        <v>37</v>
      </c>
      <c r="G74">
        <v>40</v>
      </c>
      <c r="H74">
        <v>38</v>
      </c>
      <c r="I74">
        <v>39</v>
      </c>
      <c r="J74" t="s">
        <v>2</v>
      </c>
      <c r="K74">
        <v>1</v>
      </c>
      <c r="L74">
        <v>0.319136594629484</v>
      </c>
      <c r="M74">
        <v>0.0150573966233289</v>
      </c>
      <c r="N74" t="s">
        <v>3</v>
      </c>
      <c r="O74">
        <v>-0.0555403522401778</v>
      </c>
      <c r="P74">
        <v>-0.0941020651249357</v>
      </c>
      <c r="Q74">
        <v>64.1163086684549</v>
      </c>
    </row>
    <row r="75" spans="1:18">
      <c r="A75" s="18">
        <v>1</v>
      </c>
      <c r="B75">
        <v>38</v>
      </c>
      <c r="C75">
        <v>42.9392362907047</v>
      </c>
      <c r="D75">
        <v>39.9999999999999</v>
      </c>
      <c r="E75">
        <v>38.6604864612457</v>
      </c>
      <c r="F75">
        <v>38.3863254430104</v>
      </c>
      <c r="G75">
        <v>38.3162448660643</v>
      </c>
      <c r="H75">
        <v>38.5974002012352</v>
      </c>
      <c r="I75">
        <v>39.5357797617357</v>
      </c>
      <c r="J75">
        <v>40.4190440588867</v>
      </c>
      <c r="K75">
        <v>41.2830703530256</v>
      </c>
      <c r="L75">
        <v>42.4399126501434</v>
      </c>
      <c r="M75">
        <v>43.7690727627548</v>
      </c>
      <c r="N75">
        <v>45.2546891415901</v>
      </c>
      <c r="O75">
        <v>46.8913959286275</v>
      </c>
      <c r="P75">
        <v>48.6778634622315</v>
      </c>
      <c r="Q75">
        <v>50.6151085710049</v>
      </c>
      <c r="R75">
        <f t="shared" si="2"/>
        <v>-12.6151085710049</v>
      </c>
    </row>
    <row r="76" spans="1:18">
      <c r="A76" s="18">
        <v>2</v>
      </c>
      <c r="B76">
        <v>38</v>
      </c>
      <c r="C76">
        <v>42.9392362907047</v>
      </c>
      <c r="D76">
        <v>39.9999999999999</v>
      </c>
      <c r="E76">
        <v>38.6604864612457</v>
      </c>
      <c r="F76">
        <v>38.3863254430104</v>
      </c>
      <c r="G76">
        <v>38.3162448660643</v>
      </c>
      <c r="H76">
        <v>38.5974002012352</v>
      </c>
      <c r="I76">
        <v>39.5357797617357</v>
      </c>
      <c r="J76">
        <v>40.5467739721113</v>
      </c>
      <c r="K76">
        <v>41.6246137053252</v>
      </c>
      <c r="L76">
        <v>42.9539874918269</v>
      </c>
      <c r="M76">
        <v>44.4590477113119</v>
      </c>
      <c r="N76">
        <v>46.1269870606059</v>
      </c>
      <c r="O76">
        <v>47.9529824541894</v>
      </c>
      <c r="P76">
        <v>49.9359721208896</v>
      </c>
      <c r="Q76">
        <v>52.0773097625646</v>
      </c>
      <c r="R76">
        <f t="shared" si="2"/>
        <v>-14.0773097625646</v>
      </c>
    </row>
    <row r="77" spans="1:18">
      <c r="A77" s="18">
        <v>3</v>
      </c>
      <c r="B77">
        <v>38</v>
      </c>
      <c r="C77">
        <v>42.9392362907047</v>
      </c>
      <c r="D77">
        <v>39.9999999999999</v>
      </c>
      <c r="E77">
        <v>38.6604864612457</v>
      </c>
      <c r="F77">
        <v>38.3863254430104</v>
      </c>
      <c r="G77">
        <v>38.3162448660643</v>
      </c>
      <c r="H77">
        <v>38.5974002012352</v>
      </c>
      <c r="I77">
        <v>39.5357797617357</v>
      </c>
      <c r="J77">
        <v>40.6356997104132</v>
      </c>
      <c r="K77">
        <v>41.8667551971066</v>
      </c>
      <c r="L77">
        <v>43.3268976080422</v>
      </c>
      <c r="M77">
        <v>44.9683819150473</v>
      </c>
      <c r="N77">
        <v>46.7796207923355</v>
      </c>
      <c r="O77">
        <v>48.7555811532103</v>
      </c>
      <c r="P77">
        <v>50.8949813074577</v>
      </c>
      <c r="Q77">
        <v>53.1991361408573</v>
      </c>
      <c r="R77">
        <f t="shared" si="2"/>
        <v>-15.1991361408573</v>
      </c>
    </row>
    <row r="78" spans="1:17">
      <c r="A78" s="18" t="s">
        <v>22</v>
      </c>
      <c r="B78">
        <v>37</v>
      </c>
      <c r="C78">
        <v>39</v>
      </c>
      <c r="D78">
        <v>38</v>
      </c>
      <c r="E78">
        <v>40</v>
      </c>
      <c r="F78">
        <v>38</v>
      </c>
      <c r="G78">
        <v>41</v>
      </c>
      <c r="H78">
        <v>41</v>
      </c>
      <c r="I78">
        <v>38</v>
      </c>
      <c r="J78" t="s">
        <v>2</v>
      </c>
      <c r="K78">
        <v>0.927877379849555</v>
      </c>
      <c r="L78">
        <v>0.0757726466806886</v>
      </c>
      <c r="M78">
        <v>0.0140266236127943</v>
      </c>
      <c r="N78" t="s">
        <v>3</v>
      </c>
      <c r="O78">
        <v>-0.0151112202925867</v>
      </c>
      <c r="P78">
        <v>-0.247499176992526</v>
      </c>
      <c r="Q78">
        <v>86.7804204844288</v>
      </c>
    </row>
    <row r="79" spans="1:18">
      <c r="A79" s="18">
        <v>1</v>
      </c>
      <c r="B79">
        <v>37</v>
      </c>
      <c r="C79">
        <v>38.8895758839237</v>
      </c>
      <c r="D79">
        <v>38.652502763421</v>
      </c>
      <c r="E79">
        <v>38.5968570899548</v>
      </c>
      <c r="F79">
        <v>39.2621418652013</v>
      </c>
      <c r="G79">
        <v>40.594468188016</v>
      </c>
      <c r="H79">
        <v>40.9999999926816</v>
      </c>
      <c r="I79">
        <v>40.9537496847296</v>
      </c>
      <c r="J79">
        <v>41.5283312247609</v>
      </c>
      <c r="K79">
        <v>42.3280825613238</v>
      </c>
      <c r="L79">
        <v>42.9392379996713</v>
      </c>
      <c r="M79">
        <v>43.5398521134695</v>
      </c>
      <c r="N79">
        <v>44.1375085245599</v>
      </c>
      <c r="O79">
        <v>44.7347459123252</v>
      </c>
      <c r="P79">
        <v>45.3332281490341</v>
      </c>
      <c r="Q79">
        <v>45.9343439178537</v>
      </c>
      <c r="R79">
        <f t="shared" si="2"/>
        <v>-8.9343439178537</v>
      </c>
    </row>
    <row r="80" spans="1:18">
      <c r="A80" s="18">
        <v>2</v>
      </c>
      <c r="B80">
        <v>37</v>
      </c>
      <c r="C80">
        <v>38.8895758839237</v>
      </c>
      <c r="D80">
        <v>38.652502763421</v>
      </c>
      <c r="E80">
        <v>38.5968570899548</v>
      </c>
      <c r="F80">
        <v>39.2621418652013</v>
      </c>
      <c r="G80">
        <v>40.594468188016</v>
      </c>
      <c r="H80">
        <v>40.9999999926816</v>
      </c>
      <c r="I80">
        <v>40.9537496847296</v>
      </c>
      <c r="J80">
        <v>41.5366197976286</v>
      </c>
      <c r="K80">
        <v>42.3567470461721</v>
      </c>
      <c r="L80">
        <v>42.9944515551967</v>
      </c>
      <c r="M80">
        <v>43.6257157403424</v>
      </c>
      <c r="N80">
        <v>44.2569743215526</v>
      </c>
      <c r="O80">
        <v>44.8898653187457</v>
      </c>
      <c r="P80">
        <v>45.5253361466747</v>
      </c>
      <c r="Q80">
        <v>46.1642106434043</v>
      </c>
      <c r="R80">
        <f t="shared" si="2"/>
        <v>-9.1642106434043</v>
      </c>
    </row>
    <row r="81" spans="1:18">
      <c r="A81" s="18">
        <v>3</v>
      </c>
      <c r="B81">
        <v>37</v>
      </c>
      <c r="C81">
        <v>38.8895758839237</v>
      </c>
      <c r="D81">
        <v>38.652502763421</v>
      </c>
      <c r="E81">
        <v>38.5968570899548</v>
      </c>
      <c r="F81">
        <v>39.2621418652013</v>
      </c>
      <c r="G81">
        <v>40.594468188016</v>
      </c>
      <c r="H81">
        <v>40.9999999926816</v>
      </c>
      <c r="I81">
        <v>40.9537496847296</v>
      </c>
      <c r="J81">
        <v>41.5354844292431</v>
      </c>
      <c r="K81">
        <v>42.365768984879</v>
      </c>
      <c r="L81">
        <v>43.0303405166712</v>
      </c>
      <c r="M81">
        <v>43.6960490580516</v>
      </c>
      <c r="N81">
        <v>44.3676778388101</v>
      </c>
      <c r="O81">
        <v>45.0456548679043</v>
      </c>
      <c r="P81">
        <v>45.7299222224489</v>
      </c>
      <c r="Q81">
        <v>46.4204522175135</v>
      </c>
      <c r="R81">
        <f t="shared" si="2"/>
        <v>-9.4204522175135</v>
      </c>
    </row>
    <row r="82" spans="1:17">
      <c r="A82" s="18" t="s">
        <v>23</v>
      </c>
      <c r="B82">
        <v>31</v>
      </c>
      <c r="C82">
        <v>34</v>
      </c>
      <c r="D82">
        <v>31</v>
      </c>
      <c r="E82">
        <v>30</v>
      </c>
      <c r="F82">
        <v>31</v>
      </c>
      <c r="G82">
        <v>32</v>
      </c>
      <c r="H82">
        <v>35</v>
      </c>
      <c r="I82">
        <v>29</v>
      </c>
      <c r="J82" t="s">
        <v>2</v>
      </c>
      <c r="K82">
        <v>0.9</v>
      </c>
      <c r="L82">
        <v>0.001</v>
      </c>
      <c r="M82">
        <v>0.0258</v>
      </c>
      <c r="N82" t="s">
        <v>3</v>
      </c>
      <c r="O82">
        <v>0.0347001298015344</v>
      </c>
      <c r="P82">
        <v>5.61985764137705</v>
      </c>
      <c r="Q82">
        <v>-157.775818210669</v>
      </c>
    </row>
    <row r="83" spans="1:18">
      <c r="A83" s="18">
        <v>1</v>
      </c>
      <c r="B83">
        <v>31</v>
      </c>
      <c r="C83">
        <v>33.2070891079105</v>
      </c>
      <c r="D83">
        <v>31.1732169622984</v>
      </c>
      <c r="E83">
        <v>29.7441276047842</v>
      </c>
      <c r="F83">
        <v>31.9230363234545</v>
      </c>
      <c r="G83">
        <v>33.9305766531907</v>
      </c>
      <c r="H83">
        <v>33.1424066669171</v>
      </c>
      <c r="I83">
        <v>34.0542300236336</v>
      </c>
      <c r="J83">
        <v>34.4958360420552</v>
      </c>
      <c r="K83">
        <v>35.4949799172566</v>
      </c>
      <c r="L83">
        <v>35.5855245505672</v>
      </c>
      <c r="M83">
        <v>35.4377639752416</v>
      </c>
      <c r="N83">
        <v>35.0973793567362</v>
      </c>
      <c r="O83">
        <v>34.5946711243931</v>
      </c>
      <c r="P83">
        <v>33.9554764205292</v>
      </c>
      <c r="Q83">
        <v>33.2027483176731</v>
      </c>
      <c r="R83">
        <f t="shared" si="2"/>
        <v>-2.2027483176731</v>
      </c>
    </row>
    <row r="84" spans="1:18">
      <c r="A84" s="18">
        <v>2</v>
      </c>
      <c r="B84">
        <v>31</v>
      </c>
      <c r="C84">
        <v>33.2070891079105</v>
      </c>
      <c r="D84">
        <v>31.1732169622984</v>
      </c>
      <c r="E84">
        <v>29.7441276047842</v>
      </c>
      <c r="F84">
        <v>31.9230363234545</v>
      </c>
      <c r="G84">
        <v>33.9305766531907</v>
      </c>
      <c r="H84">
        <v>33.1424066669171</v>
      </c>
      <c r="I84">
        <v>34.0542300236336</v>
      </c>
      <c r="J84">
        <v>34.5726261049069</v>
      </c>
      <c r="K84">
        <v>35.6954798620328</v>
      </c>
      <c r="L84">
        <v>35.8818660686073</v>
      </c>
      <c r="M84">
        <v>35.8331523511052</v>
      </c>
      <c r="N84">
        <v>35.5930694613149</v>
      </c>
      <c r="O84">
        <v>35.1897751710933</v>
      </c>
      <c r="P84">
        <v>34.6473324054345</v>
      </c>
      <c r="Q84">
        <v>33.9873192496033</v>
      </c>
      <c r="R84">
        <f t="shared" si="2"/>
        <v>-2.9873192496033</v>
      </c>
    </row>
    <row r="85" spans="1:18">
      <c r="A85" s="18">
        <v>3</v>
      </c>
      <c r="B85">
        <v>31</v>
      </c>
      <c r="C85">
        <v>33.2070891079105</v>
      </c>
      <c r="D85">
        <v>31.1732169622984</v>
      </c>
      <c r="E85">
        <v>29.7441276047842</v>
      </c>
      <c r="F85">
        <v>31.9230363234545</v>
      </c>
      <c r="G85">
        <v>33.9305766531907</v>
      </c>
      <c r="H85">
        <v>33.1424066669171</v>
      </c>
      <c r="I85">
        <v>34.0542300236336</v>
      </c>
      <c r="J85">
        <v>34.6587694964972</v>
      </c>
      <c r="K85">
        <v>35.9215583476489</v>
      </c>
      <c r="L85">
        <v>36.2183499422369</v>
      </c>
      <c r="M85">
        <v>36.284734536822</v>
      </c>
      <c r="N85">
        <v>36.1621394259076</v>
      </c>
      <c r="O85">
        <v>35.8761897226891</v>
      </c>
      <c r="P85">
        <v>35.4488159545433</v>
      </c>
      <c r="Q85">
        <v>34.8999061471078</v>
      </c>
      <c r="R85">
        <f t="shared" si="2"/>
        <v>-3.8999061471078</v>
      </c>
    </row>
    <row r="86" spans="1:17">
      <c r="A86" s="18" t="s">
        <v>24</v>
      </c>
      <c r="B86">
        <v>33</v>
      </c>
      <c r="C86">
        <v>41</v>
      </c>
      <c r="D86">
        <v>36</v>
      </c>
      <c r="E86">
        <v>38</v>
      </c>
      <c r="F86">
        <v>35</v>
      </c>
      <c r="G86">
        <v>37</v>
      </c>
      <c r="H86">
        <v>40</v>
      </c>
      <c r="I86">
        <v>42</v>
      </c>
      <c r="J86" t="s">
        <v>2</v>
      </c>
      <c r="K86">
        <v>0.9</v>
      </c>
      <c r="L86">
        <v>0.25</v>
      </c>
      <c r="M86">
        <v>0.0479</v>
      </c>
      <c r="N86" t="s">
        <v>3</v>
      </c>
      <c r="O86">
        <v>0.0819661061966549</v>
      </c>
      <c r="P86">
        <v>0.389403247987487</v>
      </c>
      <c r="Q86">
        <v>27.0873250051413</v>
      </c>
    </row>
    <row r="87" spans="1:18">
      <c r="A87" s="18">
        <v>1</v>
      </c>
      <c r="B87">
        <v>33</v>
      </c>
      <c r="C87">
        <v>37.4951689613265</v>
      </c>
      <c r="D87">
        <v>38.6086375552428</v>
      </c>
      <c r="E87">
        <v>38.5085975439609</v>
      </c>
      <c r="F87">
        <v>37.8026248396438</v>
      </c>
      <c r="G87">
        <v>37.4823109985486</v>
      </c>
      <c r="H87">
        <v>37.1532804376049</v>
      </c>
      <c r="I87">
        <v>35.8813172540001</v>
      </c>
      <c r="J87">
        <v>35.1339298566601</v>
      </c>
      <c r="K87">
        <v>34.9875653638301</v>
      </c>
      <c r="L87">
        <v>34.6216064347712</v>
      </c>
      <c r="M87">
        <v>34.3122344505402</v>
      </c>
      <c r="N87">
        <v>34.0981325129784</v>
      </c>
      <c r="O87">
        <v>33.9967337684712</v>
      </c>
      <c r="P87">
        <v>34.0193181770654</v>
      </c>
      <c r="Q87">
        <v>34.174605158463</v>
      </c>
      <c r="R87">
        <f t="shared" si="2"/>
        <v>-1.174605158463</v>
      </c>
    </row>
    <row r="88" spans="1:18">
      <c r="A88" s="18">
        <v>2</v>
      </c>
      <c r="B88">
        <v>33</v>
      </c>
      <c r="C88">
        <v>37.4951689613265</v>
      </c>
      <c r="D88">
        <v>38.6086375552428</v>
      </c>
      <c r="E88">
        <v>38.5085975439609</v>
      </c>
      <c r="F88">
        <v>37.8026248396438</v>
      </c>
      <c r="G88">
        <v>37.4823109985486</v>
      </c>
      <c r="H88">
        <v>37.1532804376049</v>
      </c>
      <c r="I88">
        <v>35.8813172540001</v>
      </c>
      <c r="J88">
        <v>35.1838717460629</v>
      </c>
      <c r="K88">
        <v>35.1450624617458</v>
      </c>
      <c r="L88">
        <v>34.918022865485</v>
      </c>
      <c r="M88">
        <v>34.8011255657712</v>
      </c>
      <c r="N88">
        <v>34.8451780907821</v>
      </c>
      <c r="O88">
        <v>35.0800151565523</v>
      </c>
      <c r="P88">
        <v>35.5305461603338</v>
      </c>
      <c r="Q88">
        <v>36.2207579987292</v>
      </c>
      <c r="R88">
        <f t="shared" si="2"/>
        <v>-3.2207579987292</v>
      </c>
    </row>
    <row r="89" spans="1:18">
      <c r="A89" s="18">
        <v>3</v>
      </c>
      <c r="B89">
        <v>33</v>
      </c>
      <c r="C89">
        <v>37.4951689613265</v>
      </c>
      <c r="D89">
        <v>38.6086375552428</v>
      </c>
      <c r="E89">
        <v>38.5085975439609</v>
      </c>
      <c r="F89">
        <v>37.8026248396438</v>
      </c>
      <c r="G89">
        <v>37.4823109985486</v>
      </c>
      <c r="H89">
        <v>37.1532804376049</v>
      </c>
      <c r="I89">
        <v>35.8813172540001</v>
      </c>
      <c r="J89">
        <v>35.2675237851594</v>
      </c>
      <c r="K89">
        <v>35.3956610014061</v>
      </c>
      <c r="L89">
        <v>35.3701974689901</v>
      </c>
      <c r="M89">
        <v>35.5389731417421</v>
      </c>
      <c r="N89">
        <v>35.9814097775053</v>
      </c>
      <c r="O89">
        <v>36.7585977848657</v>
      </c>
      <c r="P89">
        <v>37.9321387763875</v>
      </c>
      <c r="Q89">
        <v>39.569832797502</v>
      </c>
      <c r="R89">
        <f t="shared" si="2"/>
        <v>-6.569832797502</v>
      </c>
    </row>
    <row r="90" ht="16" customHeight="1" spans="1:17">
      <c r="A90" s="18" t="s">
        <v>25</v>
      </c>
      <c r="B90">
        <v>59</v>
      </c>
      <c r="C90">
        <v>61</v>
      </c>
      <c r="D90">
        <v>60</v>
      </c>
      <c r="E90">
        <v>58</v>
      </c>
      <c r="F90">
        <v>58</v>
      </c>
      <c r="G90">
        <v>59</v>
      </c>
      <c r="H90">
        <v>62</v>
      </c>
      <c r="I90">
        <v>68</v>
      </c>
      <c r="J90" t="s">
        <v>2</v>
      </c>
      <c r="K90">
        <v>0.9</v>
      </c>
      <c r="L90">
        <v>0.05</v>
      </c>
      <c r="M90">
        <v>0.0185</v>
      </c>
      <c r="N90" t="s">
        <v>3</v>
      </c>
      <c r="O90">
        <v>-0.00371832514426399</v>
      </c>
      <c r="P90">
        <v>-0.599349147828459</v>
      </c>
      <c r="Q90">
        <v>150.359290951793</v>
      </c>
    </row>
    <row r="91" ht="16" customHeight="1" spans="1:18">
      <c r="A91" s="18">
        <v>1</v>
      </c>
      <c r="B91">
        <v>59</v>
      </c>
      <c r="C91">
        <v>60.5539663813832</v>
      </c>
      <c r="D91">
        <v>58.8518019783909</v>
      </c>
      <c r="E91">
        <v>58.2800388981587</v>
      </c>
      <c r="F91">
        <v>59.8662906169199</v>
      </c>
      <c r="G91">
        <v>60.8274620864878</v>
      </c>
      <c r="H91">
        <v>59.8054289700389</v>
      </c>
      <c r="I91">
        <v>56.4886721938619</v>
      </c>
      <c r="J91">
        <v>56.2071871188336</v>
      </c>
      <c r="K91">
        <v>58.0756816153432</v>
      </c>
      <c r="L91">
        <v>58.3181824515565</v>
      </c>
      <c r="M91">
        <v>58.5111586265048</v>
      </c>
      <c r="N91">
        <v>58.7130757990375</v>
      </c>
      <c r="O91">
        <v>58.9325390089636</v>
      </c>
      <c r="P91">
        <v>59.1691522548909</v>
      </c>
      <c r="Q91">
        <v>59.4204593498006</v>
      </c>
      <c r="R91">
        <f t="shared" si="2"/>
        <v>-0.420459349800602</v>
      </c>
    </row>
    <row r="92" ht="16" customHeight="1" spans="1:18">
      <c r="A92" s="18">
        <v>2</v>
      </c>
      <c r="B92">
        <v>59</v>
      </c>
      <c r="C92">
        <v>60.5539663813832</v>
      </c>
      <c r="D92">
        <v>58.8518019783909</v>
      </c>
      <c r="E92">
        <v>58.2800388981587</v>
      </c>
      <c r="F92">
        <v>59.8662906169199</v>
      </c>
      <c r="G92">
        <v>60.8274620864878</v>
      </c>
      <c r="H92">
        <v>59.8054289700389</v>
      </c>
      <c r="I92">
        <v>56.4886721938619</v>
      </c>
      <c r="J92">
        <v>56.9032573764354</v>
      </c>
      <c r="K92">
        <v>59.6184789018532</v>
      </c>
      <c r="L92">
        <v>60.1100039042989</v>
      </c>
      <c r="M92">
        <v>60.4739110438583</v>
      </c>
      <c r="N92">
        <v>60.8045867704182</v>
      </c>
      <c r="O92">
        <v>61.1253478939122</v>
      </c>
      <c r="P92">
        <v>61.4446026422415</v>
      </c>
      <c r="Q92">
        <v>61.7659647767583</v>
      </c>
      <c r="R92">
        <f t="shared" si="2"/>
        <v>-2.7659647767583</v>
      </c>
    </row>
    <row r="93" ht="16" customHeight="1" spans="1:18">
      <c r="A93" s="18">
        <v>3</v>
      </c>
      <c r="B93">
        <v>59</v>
      </c>
      <c r="C93">
        <v>60.5539663813832</v>
      </c>
      <c r="D93">
        <v>58.8518019783909</v>
      </c>
      <c r="E93">
        <v>58.2800388981587</v>
      </c>
      <c r="F93">
        <v>59.8662906169199</v>
      </c>
      <c r="G93">
        <v>60.8274620864878</v>
      </c>
      <c r="H93">
        <v>59.8054289700389</v>
      </c>
      <c r="I93">
        <v>56.4886721938619</v>
      </c>
      <c r="J93">
        <v>57.2652024438789</v>
      </c>
      <c r="K93">
        <v>60.5506239300069</v>
      </c>
      <c r="L93">
        <v>61.4683994361617</v>
      </c>
      <c r="M93">
        <v>62.281967549404</v>
      </c>
      <c r="N93">
        <v>63.0890577737723</v>
      </c>
      <c r="O93">
        <v>63.9112252083896</v>
      </c>
      <c r="P93">
        <v>64.7545233298725</v>
      </c>
      <c r="Q93">
        <v>65.6203209577106</v>
      </c>
      <c r="R93">
        <f t="shared" si="2"/>
        <v>-6.6203209577106</v>
      </c>
    </row>
    <row r="94" spans="1:17">
      <c r="A94" s="18" t="s">
        <v>26</v>
      </c>
      <c r="B94">
        <v>39</v>
      </c>
      <c r="C94">
        <v>44</v>
      </c>
      <c r="D94">
        <v>40</v>
      </c>
      <c r="E94">
        <v>43</v>
      </c>
      <c r="F94">
        <v>41</v>
      </c>
      <c r="G94">
        <v>40</v>
      </c>
      <c r="H94">
        <v>45</v>
      </c>
      <c r="I94">
        <v>45</v>
      </c>
      <c r="J94" t="s">
        <v>2</v>
      </c>
      <c r="K94">
        <v>0.9</v>
      </c>
      <c r="L94">
        <v>0.05</v>
      </c>
      <c r="M94">
        <v>0.0352</v>
      </c>
      <c r="N94" t="s">
        <v>3</v>
      </c>
      <c r="O94">
        <v>0.00829109668445401</v>
      </c>
      <c r="P94">
        <v>-0.473273895685525</v>
      </c>
      <c r="Q94">
        <v>65.9819663004626</v>
      </c>
    </row>
    <row r="95" spans="1:18">
      <c r="A95" s="18">
        <v>1</v>
      </c>
      <c r="B95">
        <v>39</v>
      </c>
      <c r="C95">
        <v>42.5598342968489</v>
      </c>
      <c r="D95">
        <v>42.2671271404523</v>
      </c>
      <c r="E95">
        <v>41.4464048156419</v>
      </c>
      <c r="F95">
        <v>40.8178443821072</v>
      </c>
      <c r="G95">
        <v>42.9508947325942</v>
      </c>
      <c r="H95">
        <v>43.0915209860376</v>
      </c>
      <c r="I95">
        <v>40.4873116812373</v>
      </c>
      <c r="J95">
        <v>41.4878105883316</v>
      </c>
      <c r="K95">
        <v>43.3548645152832</v>
      </c>
      <c r="L95">
        <v>44.1376813645323</v>
      </c>
      <c r="M95">
        <v>44.8865460937973</v>
      </c>
      <c r="N95">
        <v>45.6382981361152</v>
      </c>
      <c r="O95">
        <v>46.3953285080637</v>
      </c>
      <c r="P95">
        <v>47.1541415148122</v>
      </c>
      <c r="Q95">
        <v>47.9102319105008</v>
      </c>
      <c r="R95">
        <f t="shared" si="2"/>
        <v>-8.9102319105008</v>
      </c>
    </row>
    <row r="96" spans="1:18">
      <c r="A96" s="18">
        <v>2</v>
      </c>
      <c r="B96">
        <v>39</v>
      </c>
      <c r="C96">
        <v>42.5598342968489</v>
      </c>
      <c r="D96">
        <v>42.2671271404523</v>
      </c>
      <c r="E96">
        <v>41.4464048156419</v>
      </c>
      <c r="F96">
        <v>40.8178443821072</v>
      </c>
      <c r="G96">
        <v>42.9508947325942</v>
      </c>
      <c r="H96">
        <v>43.0915209860376</v>
      </c>
      <c r="I96">
        <v>40.4873116812373</v>
      </c>
      <c r="J96">
        <v>41.5530715560319</v>
      </c>
      <c r="K96">
        <v>43.5244087615933</v>
      </c>
      <c r="L96">
        <v>44.385385410171</v>
      </c>
      <c r="M96">
        <v>45.2125555980945</v>
      </c>
      <c r="N96">
        <v>46.0420352848988</v>
      </c>
      <c r="O96">
        <v>46.874990933035</v>
      </c>
      <c r="P96">
        <v>47.7068743264464</v>
      </c>
      <c r="Q96">
        <v>48.5323612230417</v>
      </c>
      <c r="R96">
        <f t="shared" si="2"/>
        <v>-9.5323612230417</v>
      </c>
    </row>
    <row r="97" spans="1:18">
      <c r="A97" s="18">
        <v>3</v>
      </c>
      <c r="B97">
        <v>39</v>
      </c>
      <c r="C97">
        <v>42.5598342968489</v>
      </c>
      <c r="D97">
        <v>42.2671271404523</v>
      </c>
      <c r="E97">
        <v>41.4464048156419</v>
      </c>
      <c r="F97">
        <v>40.8178443821072</v>
      </c>
      <c r="G97">
        <v>42.9508947325942</v>
      </c>
      <c r="H97">
        <v>43.0915209860376</v>
      </c>
      <c r="I97">
        <v>40.4873116812373</v>
      </c>
      <c r="J97">
        <v>41.6799294597247</v>
      </c>
      <c r="K97">
        <v>43.8561059828473</v>
      </c>
      <c r="L97">
        <v>44.8722534230159</v>
      </c>
      <c r="M97">
        <v>45.8522585608158</v>
      </c>
      <c r="N97">
        <v>46.8299348069126</v>
      </c>
      <c r="O97">
        <v>47.8036130101098</v>
      </c>
      <c r="P97">
        <v>48.7665217736474</v>
      </c>
      <c r="Q97">
        <v>49.7117664189769</v>
      </c>
      <c r="R97">
        <f t="shared" si="2"/>
        <v>-10.7117664189769</v>
      </c>
    </row>
    <row r="98" spans="1:17">
      <c r="A98" s="18" t="s">
        <v>27</v>
      </c>
      <c r="B98">
        <v>45</v>
      </c>
      <c r="C98">
        <v>50</v>
      </c>
      <c r="D98">
        <v>46</v>
      </c>
      <c r="E98">
        <v>41</v>
      </c>
      <c r="F98">
        <v>44</v>
      </c>
      <c r="G98">
        <v>47</v>
      </c>
      <c r="H98">
        <v>46</v>
      </c>
      <c r="I98">
        <v>47</v>
      </c>
      <c r="J98" t="s">
        <v>2</v>
      </c>
      <c r="K98">
        <v>0.94852902932101</v>
      </c>
      <c r="L98">
        <v>0.169730651091258</v>
      </c>
      <c r="M98">
        <v>0.0151500071226885</v>
      </c>
      <c r="N98" t="s">
        <v>3</v>
      </c>
      <c r="O98">
        <v>-0.203245107121263</v>
      </c>
      <c r="P98">
        <v>-1.03162586292465</v>
      </c>
      <c r="Q98">
        <v>151.585674625968</v>
      </c>
    </row>
    <row r="99" spans="1:18">
      <c r="A99" s="41">
        <v>1</v>
      </c>
      <c r="B99" s="21">
        <v>45</v>
      </c>
      <c r="C99" s="21">
        <v>50.3277796105851</v>
      </c>
      <c r="D99" s="21">
        <v>44.1698929044129</v>
      </c>
      <c r="E99" s="21">
        <v>42.0488992090663</v>
      </c>
      <c r="F99" s="21">
        <v>43.999999814491</v>
      </c>
      <c r="G99" s="21">
        <v>45.3961764450174</v>
      </c>
      <c r="H99" s="21">
        <v>45.9998756340756</v>
      </c>
      <c r="I99" s="21">
        <v>49.2361968680602</v>
      </c>
      <c r="J99" s="21">
        <v>52.1856894673934</v>
      </c>
      <c r="K99" s="21">
        <v>53.9503840988449</v>
      </c>
      <c r="L99" s="21">
        <v>56.9029604294607</v>
      </c>
      <c r="M99" s="21">
        <v>60.1798898195267</v>
      </c>
      <c r="N99" s="21">
        <v>63.6675120625702</v>
      </c>
      <c r="O99" s="21">
        <v>67.2729900947949</v>
      </c>
      <c r="P99" s="21">
        <v>70.8880909518017</v>
      </c>
      <c r="Q99" s="21">
        <v>74.3756516534399</v>
      </c>
      <c r="R99" s="21">
        <f t="shared" si="2"/>
        <v>-29.3756516534399</v>
      </c>
    </row>
    <row r="100" spans="1:18">
      <c r="A100" s="41">
        <v>2</v>
      </c>
      <c r="B100" s="21">
        <v>45</v>
      </c>
      <c r="C100" s="21">
        <v>50.3277796105851</v>
      </c>
      <c r="D100" s="21">
        <v>44.1698929044129</v>
      </c>
      <c r="E100" s="21">
        <v>42.0488992090663</v>
      </c>
      <c r="F100" s="21">
        <v>43.999999814491</v>
      </c>
      <c r="G100" s="21">
        <v>45.3961764450174</v>
      </c>
      <c r="H100" s="21">
        <v>45.9998756340756</v>
      </c>
      <c r="I100" s="21">
        <v>49.2361968680602</v>
      </c>
      <c r="J100" s="21">
        <v>52.1382960159158</v>
      </c>
      <c r="K100" s="21">
        <v>53.7687870478375</v>
      </c>
      <c r="L100" s="21">
        <v>56.4888270757424</v>
      </c>
      <c r="M100" s="21">
        <v>59.3923819445082</v>
      </c>
      <c r="N100" s="21">
        <v>62.3128019352776</v>
      </c>
      <c r="O100" s="21">
        <v>65.08842282316</v>
      </c>
      <c r="P100" s="21">
        <v>67.5221245179999</v>
      </c>
      <c r="Q100" s="21">
        <v>69.3625315395199</v>
      </c>
      <c r="R100" s="21">
        <f t="shared" ref="R100:R121" si="3">B100-Q100</f>
        <v>-24.3625315395199</v>
      </c>
    </row>
    <row r="101" spans="1:18">
      <c r="A101" s="41">
        <v>3</v>
      </c>
      <c r="B101" s="21">
        <v>45</v>
      </c>
      <c r="C101" s="21">
        <v>50.3277796105851</v>
      </c>
      <c r="D101" s="21">
        <v>44.1698929044129</v>
      </c>
      <c r="E101" s="21">
        <v>42.0488992090663</v>
      </c>
      <c r="F101" s="21">
        <v>43.999999814491</v>
      </c>
      <c r="G101" s="21">
        <v>45.3961764450174</v>
      </c>
      <c r="H101" s="21">
        <v>45.9998756340756</v>
      </c>
      <c r="I101" s="21">
        <v>49.2361968680602</v>
      </c>
      <c r="J101" s="21">
        <v>52.0588655450744</v>
      </c>
      <c r="K101" s="21">
        <v>53.449672826844</v>
      </c>
      <c r="L101" s="21">
        <v>55.7329368593698</v>
      </c>
      <c r="M101" s="21">
        <v>57.9192689535268</v>
      </c>
      <c r="N101" s="21">
        <v>59.7304846560836</v>
      </c>
      <c r="O101" s="21">
        <v>60.8576851227944</v>
      </c>
      <c r="P101" s="21">
        <v>60.9110379269937</v>
      </c>
      <c r="Q101" s="21">
        <v>59.3884730123878</v>
      </c>
      <c r="R101" s="21">
        <f t="shared" si="3"/>
        <v>-14.3884730123878</v>
      </c>
    </row>
    <row r="102" spans="1:17">
      <c r="A102" s="18" t="s">
        <v>28</v>
      </c>
      <c r="B102">
        <v>56</v>
      </c>
      <c r="C102">
        <v>64</v>
      </c>
      <c r="D102">
        <v>61</v>
      </c>
      <c r="E102">
        <v>62</v>
      </c>
      <c r="F102">
        <v>57</v>
      </c>
      <c r="G102">
        <v>61</v>
      </c>
      <c r="H102">
        <v>64</v>
      </c>
      <c r="I102">
        <v>65</v>
      </c>
      <c r="J102" t="s">
        <v>2</v>
      </c>
      <c r="K102">
        <v>0.9</v>
      </c>
      <c r="L102">
        <v>0.0201</v>
      </c>
      <c r="M102">
        <v>0.0308</v>
      </c>
      <c r="N102" t="s">
        <v>3</v>
      </c>
      <c r="O102">
        <v>-0.00812140711222313</v>
      </c>
      <c r="P102">
        <v>-7.33291338582267</v>
      </c>
      <c r="Q102">
        <v>254.733365168678</v>
      </c>
    </row>
    <row r="103" spans="1:18">
      <c r="A103" s="18">
        <v>1</v>
      </c>
      <c r="B103">
        <v>56</v>
      </c>
      <c r="C103">
        <v>60.6514271869625</v>
      </c>
      <c r="D103">
        <v>62.1728469519582</v>
      </c>
      <c r="E103">
        <v>62.5148413232247</v>
      </c>
      <c r="F103">
        <v>62.0249381171138</v>
      </c>
      <c r="G103">
        <v>61.0151142417379</v>
      </c>
      <c r="H103">
        <v>60.9653638390807</v>
      </c>
      <c r="I103">
        <v>62.4285068235421</v>
      </c>
      <c r="J103">
        <v>62.6095184729848</v>
      </c>
      <c r="K103">
        <v>61.9066788502394</v>
      </c>
      <c r="L103">
        <v>62.1513143333278</v>
      </c>
      <c r="M103">
        <v>62.5337491660005</v>
      </c>
      <c r="N103">
        <v>63.013659781307</v>
      </c>
      <c r="O103">
        <v>63.5723110068171</v>
      </c>
      <c r="P103">
        <v>64.1962529014781</v>
      </c>
      <c r="Q103">
        <v>64.8746229754748</v>
      </c>
      <c r="R103">
        <f t="shared" si="3"/>
        <v>-8.87462297547479</v>
      </c>
    </row>
    <row r="104" spans="1:18">
      <c r="A104" s="18">
        <v>2</v>
      </c>
      <c r="B104">
        <v>56</v>
      </c>
      <c r="C104">
        <v>60.6514271869625</v>
      </c>
      <c r="D104">
        <v>62.1728469519582</v>
      </c>
      <c r="E104">
        <v>62.5148413232247</v>
      </c>
      <c r="F104">
        <v>62.0249381171138</v>
      </c>
      <c r="G104">
        <v>61.0151142417379</v>
      </c>
      <c r="H104">
        <v>60.9653638390807</v>
      </c>
      <c r="I104">
        <v>62.4285068235421</v>
      </c>
      <c r="J104">
        <v>62.5586409825276</v>
      </c>
      <c r="K104">
        <v>61.7693172363498</v>
      </c>
      <c r="L104">
        <v>61.9404262970477</v>
      </c>
      <c r="M104">
        <v>62.2453889692777</v>
      </c>
      <c r="N104">
        <v>62.6453983518942</v>
      </c>
      <c r="O104">
        <v>63.1232353919572</v>
      </c>
      <c r="P104">
        <v>63.6666416624034</v>
      </c>
      <c r="Q104">
        <v>64.2656329960372</v>
      </c>
      <c r="R104">
        <f t="shared" si="3"/>
        <v>-8.2656329960372</v>
      </c>
    </row>
    <row r="105" spans="1:18">
      <c r="A105" s="18">
        <v>3</v>
      </c>
      <c r="B105">
        <v>56</v>
      </c>
      <c r="C105">
        <v>60.6514271869625</v>
      </c>
      <c r="D105">
        <v>62.1728469519582</v>
      </c>
      <c r="E105">
        <v>62.5148413232247</v>
      </c>
      <c r="F105">
        <v>62.0249381171138</v>
      </c>
      <c r="G105">
        <v>61.0151142417379</v>
      </c>
      <c r="H105">
        <v>60.9653638390807</v>
      </c>
      <c r="I105">
        <v>62.4285068235421</v>
      </c>
      <c r="J105">
        <v>62.4964732673979</v>
      </c>
      <c r="K105">
        <v>61.5994043877057</v>
      </c>
      <c r="L105">
        <v>61.6756859201631</v>
      </c>
      <c r="M105">
        <v>61.8794623249855</v>
      </c>
      <c r="N105">
        <v>62.1740652827886</v>
      </c>
      <c r="O105">
        <v>62.5443809065643</v>
      </c>
      <c r="P105">
        <v>62.9798421047349</v>
      </c>
      <c r="Q105">
        <v>63.4717528907045</v>
      </c>
      <c r="R105">
        <f t="shared" si="3"/>
        <v>-7.4717528907045</v>
      </c>
    </row>
    <row r="106" spans="1:17">
      <c r="A106" s="18" t="s">
        <v>29</v>
      </c>
      <c r="B106">
        <v>64</v>
      </c>
      <c r="C106">
        <v>69</v>
      </c>
      <c r="D106">
        <v>62</v>
      </c>
      <c r="E106">
        <v>61</v>
      </c>
      <c r="F106">
        <v>59</v>
      </c>
      <c r="G106">
        <v>56</v>
      </c>
      <c r="H106">
        <v>64</v>
      </c>
      <c r="I106">
        <v>62</v>
      </c>
      <c r="J106" t="s">
        <v>2</v>
      </c>
      <c r="K106">
        <v>0.9</v>
      </c>
      <c r="L106">
        <v>0.0501</v>
      </c>
      <c r="M106">
        <v>0.0338</v>
      </c>
      <c r="N106" t="s">
        <v>3</v>
      </c>
      <c r="O106">
        <v>0.024779427684965</v>
      </c>
      <c r="P106">
        <v>-3.23544491647203</v>
      </c>
      <c r="Q106">
        <v>255.551722941368</v>
      </c>
    </row>
    <row r="107" spans="1:18">
      <c r="A107" s="18">
        <v>1</v>
      </c>
      <c r="B107">
        <v>64</v>
      </c>
      <c r="C107">
        <v>68.0575110483818</v>
      </c>
      <c r="D107">
        <v>62.3104320475933</v>
      </c>
      <c r="E107">
        <v>59.1452658365803</v>
      </c>
      <c r="F107">
        <v>60.8908274307348</v>
      </c>
      <c r="G107">
        <v>61.0459638630721</v>
      </c>
      <c r="H107">
        <v>59.832690018297</v>
      </c>
      <c r="I107">
        <v>54.8003723639416</v>
      </c>
      <c r="J107">
        <v>54.5502662544672</v>
      </c>
      <c r="K107">
        <v>60.3159447089451</v>
      </c>
      <c r="L107">
        <v>61.037440308862</v>
      </c>
      <c r="M107">
        <v>61.3442650900723</v>
      </c>
      <c r="N107">
        <v>61.4526749086235</v>
      </c>
      <c r="O107">
        <v>61.4263799373734</v>
      </c>
      <c r="P107">
        <v>61.2965967575075</v>
      </c>
      <c r="Q107">
        <v>61.0830999170254</v>
      </c>
      <c r="R107">
        <f t="shared" si="3"/>
        <v>2.9169000829746</v>
      </c>
    </row>
    <row r="108" spans="1:18">
      <c r="A108" s="18">
        <v>2</v>
      </c>
      <c r="B108">
        <v>64</v>
      </c>
      <c r="C108">
        <v>68.0575110483818</v>
      </c>
      <c r="D108">
        <v>62.3104320475933</v>
      </c>
      <c r="E108">
        <v>59.1452658365803</v>
      </c>
      <c r="F108">
        <v>60.8908274307348</v>
      </c>
      <c r="G108">
        <v>61.0459638630721</v>
      </c>
      <c r="H108">
        <v>59.832690018297</v>
      </c>
      <c r="I108">
        <v>54.8003723639416</v>
      </c>
      <c r="J108">
        <v>55.2777245810312</v>
      </c>
      <c r="K108">
        <v>62.0916467370775</v>
      </c>
      <c r="L108">
        <v>63.418656383651</v>
      </c>
      <c r="M108">
        <v>64.2700602462517</v>
      </c>
      <c r="N108">
        <v>64.8754358765747</v>
      </c>
      <c r="O108">
        <v>65.3019998972274</v>
      </c>
      <c r="P108">
        <v>65.583796234509</v>
      </c>
      <c r="Q108">
        <v>65.7436312930833</v>
      </c>
      <c r="R108">
        <f t="shared" si="3"/>
        <v>-1.7436312930833</v>
      </c>
    </row>
    <row r="109" spans="1:18">
      <c r="A109" s="18">
        <v>3</v>
      </c>
      <c r="B109">
        <v>64</v>
      </c>
      <c r="C109">
        <v>68.0575110483818</v>
      </c>
      <c r="D109">
        <v>62.3104320475933</v>
      </c>
      <c r="E109">
        <v>59.1452658365803</v>
      </c>
      <c r="F109">
        <v>60.8908274307348</v>
      </c>
      <c r="G109">
        <v>61.0459638630721</v>
      </c>
      <c r="H109">
        <v>59.832690018297</v>
      </c>
      <c r="I109">
        <v>54.8003723639416</v>
      </c>
      <c r="J109">
        <v>56.1049969012197</v>
      </c>
      <c r="K109">
        <v>64.1398992521786</v>
      </c>
      <c r="L109">
        <v>66.2195516821199</v>
      </c>
      <c r="M109">
        <v>67.7629444384059</v>
      </c>
      <c r="N109">
        <v>69.0086428341991</v>
      </c>
      <c r="O109">
        <v>70.0240116256601</v>
      </c>
      <c r="P109">
        <v>70.8439140155413</v>
      </c>
      <c r="Q109">
        <v>71.4932330631487</v>
      </c>
      <c r="R109">
        <f t="shared" si="3"/>
        <v>-7.49323306314869</v>
      </c>
    </row>
    <row r="110" spans="1:17">
      <c r="A110" s="18" t="s">
        <v>30</v>
      </c>
      <c r="B110">
        <v>61</v>
      </c>
      <c r="C110">
        <v>60</v>
      </c>
      <c r="D110">
        <v>56</v>
      </c>
      <c r="E110">
        <v>59</v>
      </c>
      <c r="F110">
        <v>60</v>
      </c>
      <c r="G110">
        <v>56</v>
      </c>
      <c r="H110">
        <v>58</v>
      </c>
      <c r="I110">
        <v>62</v>
      </c>
      <c r="J110" t="s">
        <v>2</v>
      </c>
      <c r="K110">
        <v>1</v>
      </c>
      <c r="L110">
        <v>0.0369439943956892</v>
      </c>
      <c r="M110">
        <v>0.0202213035596743</v>
      </c>
      <c r="N110" t="s">
        <v>3</v>
      </c>
      <c r="O110">
        <v>0.0169148839630736</v>
      </c>
      <c r="P110">
        <v>-0.526597609906423</v>
      </c>
      <c r="Q110">
        <v>112.218674130655</v>
      </c>
    </row>
    <row r="111" spans="1:18">
      <c r="A111" s="18">
        <v>1</v>
      </c>
      <c r="B111">
        <v>61</v>
      </c>
      <c r="C111">
        <v>59.4821447345666</v>
      </c>
      <c r="D111">
        <v>58.1081886384547</v>
      </c>
      <c r="E111">
        <v>57.806897723425</v>
      </c>
      <c r="F111">
        <v>57.8545939494102</v>
      </c>
      <c r="G111">
        <v>57.9724895446948</v>
      </c>
      <c r="H111">
        <v>57.7639335873759</v>
      </c>
      <c r="I111">
        <v>56.9572649827986</v>
      </c>
      <c r="J111">
        <v>56.2570584125473</v>
      </c>
      <c r="K111">
        <v>55.7539567859598</v>
      </c>
      <c r="L111">
        <v>55.1364130380302</v>
      </c>
      <c r="M111">
        <v>54.4958662070017</v>
      </c>
      <c r="N111">
        <v>53.8391800729813</v>
      </c>
      <c r="O111">
        <v>53.1711984469928</v>
      </c>
      <c r="P111">
        <v>52.4955951579342</v>
      </c>
      <c r="Q111">
        <v>51.8152266267196</v>
      </c>
      <c r="R111">
        <f t="shared" si="3"/>
        <v>9.1847733732804</v>
      </c>
    </row>
    <row r="112" spans="1:18">
      <c r="A112" s="18">
        <v>2</v>
      </c>
      <c r="B112">
        <v>61</v>
      </c>
      <c r="C112">
        <v>59.4821447345666</v>
      </c>
      <c r="D112">
        <v>58.1081886384547</v>
      </c>
      <c r="E112">
        <v>57.806897723425</v>
      </c>
      <c r="F112">
        <v>57.8545939494102</v>
      </c>
      <c r="G112">
        <v>57.9724895446948</v>
      </c>
      <c r="H112">
        <v>57.7639335873759</v>
      </c>
      <c r="I112">
        <v>56.9572649827986</v>
      </c>
      <c r="J112">
        <v>56.7550992392977</v>
      </c>
      <c r="K112">
        <v>56.8565022672923</v>
      </c>
      <c r="L112">
        <v>56.4324177928309</v>
      </c>
      <c r="M112">
        <v>55.9525557962257</v>
      </c>
      <c r="N112">
        <v>55.4327713216236</v>
      </c>
      <c r="O112">
        <v>54.882648996816</v>
      </c>
      <c r="P112">
        <v>54.3091997267674</v>
      </c>
      <c r="Q112">
        <v>53.7178075736265</v>
      </c>
      <c r="R112">
        <f t="shared" si="3"/>
        <v>7.2821924263735</v>
      </c>
    </row>
    <row r="113" spans="1:18">
      <c r="A113" s="18">
        <v>3</v>
      </c>
      <c r="B113">
        <v>61</v>
      </c>
      <c r="C113">
        <v>59.4821447345666</v>
      </c>
      <c r="D113">
        <v>58.1081886384547</v>
      </c>
      <c r="E113">
        <v>57.806897723425</v>
      </c>
      <c r="F113">
        <v>57.8545939494102</v>
      </c>
      <c r="G113">
        <v>57.9724895446948</v>
      </c>
      <c r="H113">
        <v>57.7639335873759</v>
      </c>
      <c r="I113">
        <v>56.9572649827986</v>
      </c>
      <c r="J113">
        <v>57.0989827154784</v>
      </c>
      <c r="K113">
        <v>57.6460110561403</v>
      </c>
      <c r="L113">
        <v>57.4106795657042</v>
      </c>
      <c r="M113">
        <v>57.0930111996807</v>
      </c>
      <c r="N113">
        <v>56.7133960293816</v>
      </c>
      <c r="O113">
        <v>56.2844792346549</v>
      </c>
      <c r="P113">
        <v>55.8159609283507</v>
      </c>
      <c r="Q113">
        <v>55.3155713114309</v>
      </c>
      <c r="R113">
        <f t="shared" si="3"/>
        <v>5.6844286885691</v>
      </c>
    </row>
    <row r="114" spans="1:17">
      <c r="A114" s="18" t="s">
        <v>31</v>
      </c>
      <c r="B114">
        <v>55</v>
      </c>
      <c r="C114">
        <v>60</v>
      </c>
      <c r="D114">
        <v>55</v>
      </c>
      <c r="E114">
        <v>60</v>
      </c>
      <c r="F114">
        <v>55</v>
      </c>
      <c r="G114">
        <v>55</v>
      </c>
      <c r="H114">
        <v>65</v>
      </c>
      <c r="I114">
        <v>56</v>
      </c>
      <c r="J114" t="s">
        <v>2</v>
      </c>
      <c r="K114">
        <v>0.79</v>
      </c>
      <c r="L114">
        <v>0.005</v>
      </c>
      <c r="M114">
        <v>0.0471</v>
      </c>
      <c r="N114" t="s">
        <v>3</v>
      </c>
      <c r="O114">
        <v>0.182434593942471</v>
      </c>
      <c r="P114">
        <v>-10.5270366180728</v>
      </c>
      <c r="Q114">
        <v>273.264723921921</v>
      </c>
    </row>
    <row r="115" spans="1:18">
      <c r="A115" s="18">
        <v>1</v>
      </c>
      <c r="B115">
        <v>55</v>
      </c>
      <c r="C115">
        <v>55.2870228966426</v>
      </c>
      <c r="D115">
        <v>60.0519916287937</v>
      </c>
      <c r="E115">
        <v>58.9952467940285</v>
      </c>
      <c r="F115">
        <v>55.7537090581768</v>
      </c>
      <c r="G115">
        <v>58.5354977477576</v>
      </c>
      <c r="H115">
        <v>60.7827092162285</v>
      </c>
      <c r="I115">
        <v>59.1166172782844</v>
      </c>
      <c r="J115">
        <v>58.4872050613501</v>
      </c>
      <c r="K115">
        <v>58.2029990189228</v>
      </c>
      <c r="L115">
        <v>57.839785893188</v>
      </c>
      <c r="M115">
        <v>57.4507229802149</v>
      </c>
      <c r="N115">
        <v>57.0360013763163</v>
      </c>
      <c r="O115">
        <v>56.5960706050192</v>
      </c>
      <c r="P115">
        <v>56.1318936565925</v>
      </c>
      <c r="Q115">
        <v>55.6447501499284</v>
      </c>
      <c r="R115">
        <f t="shared" si="3"/>
        <v>-0.644750149928399</v>
      </c>
    </row>
    <row r="116" spans="1:18">
      <c r="A116" s="18">
        <v>2</v>
      </c>
      <c r="B116">
        <v>55</v>
      </c>
      <c r="C116">
        <v>55.2870228966426</v>
      </c>
      <c r="D116">
        <v>60.0519916287937</v>
      </c>
      <c r="E116">
        <v>58.9952467940285</v>
      </c>
      <c r="F116">
        <v>55.7537090581768</v>
      </c>
      <c r="G116">
        <v>58.5354977477576</v>
      </c>
      <c r="H116">
        <v>60.7827092162285</v>
      </c>
      <c r="I116">
        <v>59.1166172782844</v>
      </c>
      <c r="J116">
        <v>59.2492411723861</v>
      </c>
      <c r="K116">
        <v>60.0441484476463</v>
      </c>
      <c r="L116">
        <v>60.2593954226307</v>
      </c>
      <c r="M116">
        <v>60.3570809622839</v>
      </c>
      <c r="N116">
        <v>60.3611764117154</v>
      </c>
      <c r="O116">
        <v>60.2780494942473</v>
      </c>
      <c r="P116">
        <v>60.1120819913623</v>
      </c>
      <c r="Q116">
        <v>59.8679301171415</v>
      </c>
      <c r="R116">
        <f t="shared" si="3"/>
        <v>-4.8679301171415</v>
      </c>
    </row>
    <row r="117" spans="1:18">
      <c r="A117" s="18">
        <v>3</v>
      </c>
      <c r="B117">
        <v>55</v>
      </c>
      <c r="C117">
        <v>55.2870228966426</v>
      </c>
      <c r="D117">
        <v>60.0519916287937</v>
      </c>
      <c r="E117">
        <v>58.9952467940285</v>
      </c>
      <c r="F117">
        <v>55.7537090581768</v>
      </c>
      <c r="G117">
        <v>58.5354977477576</v>
      </c>
      <c r="H117">
        <v>60.7827092162285</v>
      </c>
      <c r="I117">
        <v>59.1166172782844</v>
      </c>
      <c r="J117">
        <v>60.99141819779</v>
      </c>
      <c r="K117">
        <v>64.2434837811991</v>
      </c>
      <c r="L117">
        <v>65.7492489751855</v>
      </c>
      <c r="M117">
        <v>66.9028901275474</v>
      </c>
      <c r="N117">
        <v>67.782464252387</v>
      </c>
      <c r="O117">
        <v>68.4092933694797</v>
      </c>
      <c r="P117">
        <v>68.7980701592338</v>
      </c>
      <c r="Q117">
        <v>68.9642844471242</v>
      </c>
      <c r="R117">
        <f t="shared" si="3"/>
        <v>-13.9642844471242</v>
      </c>
    </row>
    <row r="118" spans="1:17">
      <c r="A118" s="18" t="s">
        <v>32</v>
      </c>
      <c r="B118">
        <v>76</v>
      </c>
      <c r="C118">
        <v>75</v>
      </c>
      <c r="D118">
        <v>71</v>
      </c>
      <c r="E118">
        <v>82</v>
      </c>
      <c r="F118">
        <v>80</v>
      </c>
      <c r="G118">
        <v>66</v>
      </c>
      <c r="H118">
        <v>80</v>
      </c>
      <c r="I118">
        <v>71</v>
      </c>
      <c r="J118" t="s">
        <v>2</v>
      </c>
      <c r="K118">
        <v>0.79</v>
      </c>
      <c r="L118">
        <v>0.005</v>
      </c>
      <c r="M118">
        <v>0.0581</v>
      </c>
      <c r="N118" t="s">
        <v>3</v>
      </c>
      <c r="O118">
        <v>0.0511593946243515</v>
      </c>
      <c r="P118">
        <v>-1.93189505691542</v>
      </c>
      <c r="Q118">
        <v>174.643528518501</v>
      </c>
    </row>
    <row r="119" spans="1:18">
      <c r="A119" s="18">
        <v>1</v>
      </c>
      <c r="B119">
        <v>76</v>
      </c>
      <c r="C119">
        <v>70.7244272841291</v>
      </c>
      <c r="D119">
        <v>77.767187061457</v>
      </c>
      <c r="E119">
        <v>79.1634268320883</v>
      </c>
      <c r="F119">
        <v>76.867128363354</v>
      </c>
      <c r="G119">
        <v>74.357273068088</v>
      </c>
      <c r="H119">
        <v>75.6676796598759</v>
      </c>
      <c r="I119">
        <v>79.5092188134712</v>
      </c>
      <c r="J119">
        <v>79.782672266444</v>
      </c>
      <c r="K119">
        <v>77.2302099144408</v>
      </c>
      <c r="L119">
        <v>77.3060212923441</v>
      </c>
      <c r="M119">
        <v>77.7013807458686</v>
      </c>
      <c r="N119">
        <v>78.2185945714664</v>
      </c>
      <c r="O119">
        <v>78.7755864994345</v>
      </c>
      <c r="P119">
        <v>79.3230992591356</v>
      </c>
      <c r="Q119">
        <v>79.8280686234798</v>
      </c>
      <c r="R119">
        <f t="shared" si="3"/>
        <v>-3.82806862347979</v>
      </c>
    </row>
    <row r="120" spans="1:18">
      <c r="A120" s="18">
        <v>2</v>
      </c>
      <c r="B120">
        <v>76</v>
      </c>
      <c r="C120">
        <v>70.7244272841291</v>
      </c>
      <c r="D120">
        <v>77.767187061457</v>
      </c>
      <c r="E120">
        <v>79.1634268320883</v>
      </c>
      <c r="F120">
        <v>76.867128363354</v>
      </c>
      <c r="G120">
        <v>74.357273068088</v>
      </c>
      <c r="H120">
        <v>75.6676796598759</v>
      </c>
      <c r="I120">
        <v>79.5092188134712</v>
      </c>
      <c r="J120">
        <v>80.0597786298858</v>
      </c>
      <c r="K120">
        <v>77.9547421322325</v>
      </c>
      <c r="L120">
        <v>78.3659701837608</v>
      </c>
      <c r="M120">
        <v>79.087407611884</v>
      </c>
      <c r="N120">
        <v>79.9204586933726</v>
      </c>
      <c r="O120">
        <v>80.7791708457993</v>
      </c>
      <c r="P120">
        <v>81.611059916207</v>
      </c>
      <c r="Q120">
        <v>82.3808324528364</v>
      </c>
      <c r="R120">
        <f t="shared" si="3"/>
        <v>-6.3808324528364</v>
      </c>
    </row>
    <row r="121" spans="1:18">
      <c r="A121" s="18">
        <v>3</v>
      </c>
      <c r="B121">
        <v>76</v>
      </c>
      <c r="C121">
        <v>70.7244272841291</v>
      </c>
      <c r="D121">
        <v>77.767187061457</v>
      </c>
      <c r="E121">
        <v>79.1634268320883</v>
      </c>
      <c r="F121">
        <v>76.867128363354</v>
      </c>
      <c r="G121">
        <v>74.357273068088</v>
      </c>
      <c r="H121">
        <v>75.6676796598759</v>
      </c>
      <c r="I121">
        <v>79.5092188134712</v>
      </c>
      <c r="J121">
        <v>80.5211085894069</v>
      </c>
      <c r="K121">
        <v>79.155807257503</v>
      </c>
      <c r="L121">
        <v>80.115153454526</v>
      </c>
      <c r="M121">
        <v>81.3703174386455</v>
      </c>
      <c r="N121">
        <v>82.7229516693008</v>
      </c>
      <c r="O121">
        <v>84.0815183767931</v>
      </c>
      <c r="P121">
        <v>85.3884749128146</v>
      </c>
      <c r="Q121">
        <v>86.6047487302353</v>
      </c>
      <c r="R121">
        <f t="shared" si="3"/>
        <v>-10.6047487302353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8"/>
  <sheetViews>
    <sheetView zoomScale="79" zoomScaleNormal="79" topLeftCell="A15" workbookViewId="0">
      <selection activeCell="T24" sqref="T24"/>
    </sheetView>
  </sheetViews>
  <sheetFormatPr defaultColWidth="9.23076923076923" defaultRowHeight="16.8"/>
  <cols>
    <col min="2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  <col min="32" max="32" width="12.9230769230769"/>
  </cols>
  <sheetData>
    <row r="1" spans="1:18">
      <c r="A1" s="12" t="s">
        <v>33</v>
      </c>
      <c r="B1" s="13">
        <v>2015</v>
      </c>
      <c r="C1" s="13">
        <v>2016</v>
      </c>
      <c r="D1" s="13">
        <v>2017</v>
      </c>
      <c r="E1" s="13">
        <v>2018</v>
      </c>
      <c r="F1" s="13">
        <v>2019</v>
      </c>
      <c r="G1" s="13">
        <v>2020</v>
      </c>
      <c r="H1" s="13">
        <v>2021</v>
      </c>
      <c r="I1" s="16">
        <v>2022</v>
      </c>
      <c r="J1" s="16">
        <v>2023</v>
      </c>
      <c r="K1" s="16">
        <v>2024</v>
      </c>
      <c r="L1" s="16">
        <v>2025</v>
      </c>
      <c r="M1" s="16">
        <v>2026</v>
      </c>
      <c r="N1" s="16">
        <v>2027</v>
      </c>
      <c r="O1" s="16">
        <v>2028</v>
      </c>
      <c r="P1" s="16">
        <v>2029</v>
      </c>
      <c r="Q1" s="16">
        <v>2030</v>
      </c>
      <c r="R1" s="16"/>
    </row>
    <row r="2" s="11" customFormat="1" spans="1:31">
      <c r="A2" s="14" t="s">
        <v>10</v>
      </c>
      <c r="B2" s="15">
        <v>81</v>
      </c>
      <c r="C2" s="15">
        <v>87.2</v>
      </c>
      <c r="D2" s="15">
        <v>74</v>
      </c>
      <c r="E2" s="15">
        <v>81</v>
      </c>
      <c r="F2" s="15">
        <v>77</v>
      </c>
      <c r="G2" s="15">
        <v>82.9</v>
      </c>
      <c r="H2" s="15">
        <v>83</v>
      </c>
      <c r="I2" s="15">
        <v>76.3</v>
      </c>
      <c r="J2" s="15"/>
      <c r="K2" s="15"/>
      <c r="L2" s="15"/>
      <c r="M2" s="15"/>
      <c r="N2" s="15"/>
      <c r="O2" s="15"/>
      <c r="P2" s="15"/>
      <c r="Q2" s="15"/>
      <c r="R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0"/>
      <c r="AE2" s="30"/>
    </row>
    <row r="3" spans="1:32">
      <c r="A3" s="12" t="s">
        <v>39</v>
      </c>
      <c r="B3" s="16">
        <v>81</v>
      </c>
      <c r="C3" s="16">
        <v>82.5636470193182</v>
      </c>
      <c r="D3" s="16">
        <v>79.3479660948291</v>
      </c>
      <c r="E3" s="16">
        <v>78.3343405870118</v>
      </c>
      <c r="F3" s="16">
        <v>81.7654865600547</v>
      </c>
      <c r="G3" s="16">
        <v>83.3388280377548</v>
      </c>
      <c r="H3" s="16">
        <v>79.7249456302317</v>
      </c>
      <c r="I3" s="16">
        <v>78.6136015159251</v>
      </c>
      <c r="J3" s="16">
        <v>80.4364125071323</v>
      </c>
      <c r="K3" s="16">
        <v>81.2717492119618</v>
      </c>
      <c r="L3" s="16">
        <v>81.5047394324773</v>
      </c>
      <c r="M3" s="16">
        <v>81.7030633234406</v>
      </c>
      <c r="N3" s="16">
        <v>81.8681938639978</v>
      </c>
      <c r="O3" s="16">
        <v>81.9992617919358</v>
      </c>
      <c r="P3" s="16">
        <v>82.0955225418331</v>
      </c>
      <c r="Q3" s="16">
        <v>82.1566148593599</v>
      </c>
      <c r="R3">
        <f>MIN(A2:P5)</f>
        <v>74</v>
      </c>
      <c r="T3" s="30">
        <f t="shared" ref="T3:AA3" si="0">ABS(B3-B2)/B2</f>
        <v>0</v>
      </c>
      <c r="U3" s="30">
        <f t="shared" si="0"/>
        <v>0.0531691855582776</v>
      </c>
      <c r="V3" s="30">
        <f t="shared" si="0"/>
        <v>0.0722698120922852</v>
      </c>
      <c r="W3" s="30">
        <f t="shared" si="0"/>
        <v>0.0329093754689902</v>
      </c>
      <c r="X3" s="30">
        <f t="shared" si="0"/>
        <v>0.0618894358448662</v>
      </c>
      <c r="Y3" s="30">
        <f t="shared" si="0"/>
        <v>0.00529346245783822</v>
      </c>
      <c r="Z3" s="30">
        <f t="shared" si="0"/>
        <v>0.0394584863827506</v>
      </c>
      <c r="AA3" s="30">
        <f t="shared" si="0"/>
        <v>0.0303224314013775</v>
      </c>
      <c r="AB3" s="30">
        <f>SUM(T3:AA3)</f>
        <v>0.295312189206385</v>
      </c>
      <c r="AC3" s="30">
        <f>AB3/8</f>
        <v>0.0369140236507982</v>
      </c>
      <c r="AD3" s="30">
        <f>SUM(T3:Z3)/7</f>
        <v>0.0378556796864297</v>
      </c>
      <c r="AE3" s="30">
        <f>AA3</f>
        <v>0.0303224314013775</v>
      </c>
      <c r="AF3">
        <f>AD3*100</f>
        <v>3.78556796864297</v>
      </c>
    </row>
    <row r="4" spans="1:32">
      <c r="A4" s="12" t="s">
        <v>40</v>
      </c>
      <c r="B4" s="16">
        <v>81</v>
      </c>
      <c r="C4" s="16">
        <v>82.5636470193182</v>
      </c>
      <c r="D4" s="16">
        <v>79.3479660948291</v>
      </c>
      <c r="E4" s="16">
        <v>78.3343405870118</v>
      </c>
      <c r="F4" s="16">
        <v>81.7654865600547</v>
      </c>
      <c r="G4" s="16">
        <v>83.3388280377548</v>
      </c>
      <c r="H4" s="16">
        <v>79.7249456302317</v>
      </c>
      <c r="I4" s="16">
        <v>78.6136015159251</v>
      </c>
      <c r="J4" s="16">
        <v>80.8463068985578</v>
      </c>
      <c r="K4" s="16">
        <v>82.2480465768665</v>
      </c>
      <c r="L4" s="16">
        <v>82.7904464625358</v>
      </c>
      <c r="M4" s="16">
        <v>83.2896341215894</v>
      </c>
      <c r="N4" s="16">
        <v>83.7441983248601</v>
      </c>
      <c r="O4" s="16">
        <v>84.1505713157423</v>
      </c>
      <c r="P4" s="16">
        <v>84.5060904795046</v>
      </c>
      <c r="Q4" s="16">
        <v>84.8091397288978</v>
      </c>
      <c r="R4" s="16"/>
      <c r="AF4">
        <f t="shared" ref="AF4:AF31" si="1">AD4*100</f>
        <v>0</v>
      </c>
    </row>
    <row r="5" spans="1:32">
      <c r="A5" s="12" t="s">
        <v>41</v>
      </c>
      <c r="B5" s="16">
        <v>81</v>
      </c>
      <c r="C5" s="16">
        <v>82.5636470193182</v>
      </c>
      <c r="D5" s="16">
        <v>79.3479660948291</v>
      </c>
      <c r="E5" s="16">
        <v>78.3343405870118</v>
      </c>
      <c r="F5" s="16">
        <v>81.7654865600547</v>
      </c>
      <c r="G5" s="16">
        <v>83.3388280377548</v>
      </c>
      <c r="H5" s="16">
        <v>79.7249456302317</v>
      </c>
      <c r="I5" s="16">
        <v>78.6136015159251</v>
      </c>
      <c r="J5" s="16">
        <v>81.4573022584419</v>
      </c>
      <c r="K5" s="16">
        <v>83.7008634422293</v>
      </c>
      <c r="L5" s="16">
        <v>84.6950959182078</v>
      </c>
      <c r="M5" s="16">
        <v>85.6241398955485</v>
      </c>
      <c r="N5" s="16">
        <v>86.4818635362704</v>
      </c>
      <c r="O5" s="16">
        <v>87.2607352755642</v>
      </c>
      <c r="P5" s="16">
        <v>87.955621367975</v>
      </c>
      <c r="Q5" s="16">
        <v>88.563646888364</v>
      </c>
      <c r="R5" s="16"/>
      <c r="AF5">
        <f t="shared" si="1"/>
        <v>0</v>
      </c>
    </row>
    <row r="6" s="11" customFormat="1" spans="1:32">
      <c r="A6" s="14" t="s">
        <v>13</v>
      </c>
      <c r="B6" s="15">
        <v>43</v>
      </c>
      <c r="C6" s="15">
        <v>49</v>
      </c>
      <c r="D6" s="15">
        <v>45</v>
      </c>
      <c r="E6" s="15">
        <v>44</v>
      </c>
      <c r="F6" s="15">
        <v>41</v>
      </c>
      <c r="G6" s="15">
        <v>48</v>
      </c>
      <c r="H6" s="15">
        <v>45</v>
      </c>
      <c r="I6" s="15">
        <v>48</v>
      </c>
      <c r="J6" s="15"/>
      <c r="K6" s="15"/>
      <c r="L6" s="15"/>
      <c r="M6" s="15"/>
      <c r="N6" s="15"/>
      <c r="O6" s="15"/>
      <c r="P6" s="15"/>
      <c r="Q6" s="15"/>
      <c r="R6" s="15"/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1"/>
        <v>0</v>
      </c>
    </row>
    <row r="7" spans="1:32">
      <c r="A7" s="12" t="s">
        <v>39</v>
      </c>
      <c r="B7" s="16">
        <v>43</v>
      </c>
      <c r="C7" s="16">
        <v>48.3361212759869</v>
      </c>
      <c r="D7" s="16">
        <v>44.5630540458784</v>
      </c>
      <c r="E7" s="16">
        <v>43.0645649481511</v>
      </c>
      <c r="F7" s="16">
        <v>45.7100576069553</v>
      </c>
      <c r="G7" s="16">
        <v>46.2092861157759</v>
      </c>
      <c r="H7" s="16">
        <v>44.230673422482</v>
      </c>
      <c r="I7" s="16">
        <v>42.9060117400694</v>
      </c>
      <c r="J7" s="16">
        <v>42.2857732392243</v>
      </c>
      <c r="K7" s="16">
        <v>42.3564101940309</v>
      </c>
      <c r="L7" s="16">
        <v>42.0620557707621</v>
      </c>
      <c r="M7" s="16">
        <v>41.7507819684993</v>
      </c>
      <c r="N7" s="16">
        <v>41.4363568939843</v>
      </c>
      <c r="O7" s="16">
        <v>41.1207320462191</v>
      </c>
      <c r="P7" s="16">
        <v>40.804282922358</v>
      </c>
      <c r="Q7" s="16">
        <v>40.4871799367094</v>
      </c>
      <c r="R7">
        <f>MIN(A6:P9)</f>
        <v>40.804282922358</v>
      </c>
      <c r="T7" s="30">
        <f t="shared" ref="T7:AA7" si="2">ABS(B7-B6)/B6</f>
        <v>0</v>
      </c>
      <c r="U7" s="30">
        <f t="shared" si="2"/>
        <v>0.0135485453880225</v>
      </c>
      <c r="V7" s="30">
        <f t="shared" si="2"/>
        <v>0.00970991009159105</v>
      </c>
      <c r="W7" s="30">
        <f t="shared" si="2"/>
        <v>0.0212598875420204</v>
      </c>
      <c r="X7" s="30">
        <f t="shared" si="2"/>
        <v>0.114879453828178</v>
      </c>
      <c r="Y7" s="30">
        <f t="shared" si="2"/>
        <v>0.0373065392546687</v>
      </c>
      <c r="Z7" s="30">
        <f t="shared" si="2"/>
        <v>0.0170961461670667</v>
      </c>
      <c r="AA7" s="30">
        <f t="shared" si="2"/>
        <v>0.106124755415221</v>
      </c>
      <c r="AB7" s="30">
        <f>SUM(T7:AA7)</f>
        <v>0.319925237686768</v>
      </c>
      <c r="AC7" s="30">
        <f>AB7/8</f>
        <v>0.039990654710846</v>
      </c>
      <c r="AD7" s="30">
        <f>SUM(T7:Z7)/7</f>
        <v>0.0305429260387925</v>
      </c>
      <c r="AE7" s="30">
        <f>AA7</f>
        <v>0.106124755415221</v>
      </c>
      <c r="AF7">
        <f t="shared" si="1"/>
        <v>3.05429260387925</v>
      </c>
    </row>
    <row r="8" spans="1:32">
      <c r="A8" s="12" t="s">
        <v>40</v>
      </c>
      <c r="B8" s="16">
        <v>43</v>
      </c>
      <c r="C8" s="16">
        <v>48.3361212759869</v>
      </c>
      <c r="D8" s="16">
        <v>44.5630540458784</v>
      </c>
      <c r="E8" s="16">
        <v>43.0645649481511</v>
      </c>
      <c r="F8" s="16">
        <v>45.7100576069553</v>
      </c>
      <c r="G8" s="16">
        <v>46.2092861157759</v>
      </c>
      <c r="H8" s="16">
        <v>44.230673422482</v>
      </c>
      <c r="I8" s="16">
        <v>42.9060117400694</v>
      </c>
      <c r="J8" s="16">
        <v>43.1179323591693</v>
      </c>
      <c r="K8" s="16">
        <v>44.3091133199712</v>
      </c>
      <c r="L8" s="16">
        <v>44.5315368065488</v>
      </c>
      <c r="M8" s="16">
        <v>44.6472201548886</v>
      </c>
      <c r="N8" s="16">
        <v>44.7094574273578</v>
      </c>
      <c r="O8" s="16">
        <v>44.7341523246358</v>
      </c>
      <c r="P8" s="16">
        <v>44.7290822931437</v>
      </c>
      <c r="Q8" s="16">
        <v>44.6991771799951</v>
      </c>
      <c r="R8" s="16"/>
      <c r="AF8">
        <f t="shared" si="1"/>
        <v>0</v>
      </c>
    </row>
    <row r="9" spans="1:32">
      <c r="A9" s="12" t="s">
        <v>41</v>
      </c>
      <c r="B9" s="16">
        <v>43</v>
      </c>
      <c r="C9" s="16">
        <v>48.3361212759869</v>
      </c>
      <c r="D9" s="16">
        <v>44.5630540458784</v>
      </c>
      <c r="E9" s="16">
        <v>43.0645649481511</v>
      </c>
      <c r="F9" s="16">
        <v>45.7100576069553</v>
      </c>
      <c r="G9" s="16">
        <v>46.2092861157759</v>
      </c>
      <c r="H9" s="16">
        <v>44.230673422482</v>
      </c>
      <c r="I9" s="16">
        <v>42.9060117400694</v>
      </c>
      <c r="J9" s="16">
        <v>43.9442179166884</v>
      </c>
      <c r="K9" s="16">
        <v>46.3441331603901</v>
      </c>
      <c r="L9" s="16">
        <v>47.2865514933667</v>
      </c>
      <c r="M9" s="16">
        <v>48.0509363121046</v>
      </c>
      <c r="N9" s="16">
        <v>48.7133352280366</v>
      </c>
      <c r="O9" s="16">
        <v>49.2960001169283</v>
      </c>
      <c r="P9" s="16">
        <v>49.8105060794881</v>
      </c>
      <c r="Q9" s="16">
        <v>50.2650375915419</v>
      </c>
      <c r="R9" s="16"/>
      <c r="AF9">
        <f t="shared" si="1"/>
        <v>0</v>
      </c>
    </row>
    <row r="10" s="11" customFormat="1" spans="1:32">
      <c r="A10" s="14" t="s">
        <v>14</v>
      </c>
      <c r="B10" s="15">
        <v>43</v>
      </c>
      <c r="C10" s="15">
        <v>53</v>
      </c>
      <c r="D10" s="15">
        <v>42</v>
      </c>
      <c r="E10" s="15">
        <v>51</v>
      </c>
      <c r="F10" s="15">
        <v>45</v>
      </c>
      <c r="G10" s="15">
        <v>50</v>
      </c>
      <c r="H10" s="15">
        <v>51</v>
      </c>
      <c r="I10" s="15">
        <v>53</v>
      </c>
      <c r="J10" s="15"/>
      <c r="K10" s="15"/>
      <c r="L10" s="15"/>
      <c r="M10" s="15"/>
      <c r="N10" s="15"/>
      <c r="O10" s="15"/>
      <c r="P10" s="15"/>
      <c r="Q10" s="15"/>
      <c r="R10" s="15"/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1"/>
        <v>0</v>
      </c>
    </row>
    <row r="11" spans="1:32">
      <c r="A11" s="12" t="s">
        <v>39</v>
      </c>
      <c r="B11" s="16">
        <v>43</v>
      </c>
      <c r="C11" s="16">
        <v>51.8505237162005</v>
      </c>
      <c r="D11" s="16">
        <v>46.4407141457065</v>
      </c>
      <c r="E11" s="16">
        <v>45.5477732708729</v>
      </c>
      <c r="F11" s="16">
        <v>47.1731625217747</v>
      </c>
      <c r="G11" s="16">
        <v>49.9456234474919</v>
      </c>
      <c r="H11" s="16">
        <v>50.9999999990837</v>
      </c>
      <c r="I11" s="16">
        <v>31.5560975961201</v>
      </c>
      <c r="J11" s="16">
        <v>31.6664235885798</v>
      </c>
      <c r="K11" s="16">
        <v>50.4043209736846</v>
      </c>
      <c r="L11" s="16">
        <v>50.3631260218374</v>
      </c>
      <c r="M11" s="16">
        <v>49.996778238257</v>
      </c>
      <c r="N11" s="16">
        <v>49.4731730721168</v>
      </c>
      <c r="O11" s="16">
        <v>48.8471039235803</v>
      </c>
      <c r="P11" s="16">
        <v>48.1480970413388</v>
      </c>
      <c r="Q11" s="16">
        <v>47.3955463956359</v>
      </c>
      <c r="R11">
        <f>MIN(A10:P13)</f>
        <v>31.5560975961201</v>
      </c>
      <c r="T11" s="30">
        <f t="shared" ref="T11:AA11" si="3">ABS(B11-B10)/B10</f>
        <v>0</v>
      </c>
      <c r="U11" s="30">
        <f t="shared" si="3"/>
        <v>0.0216882317698019</v>
      </c>
      <c r="V11" s="30">
        <f t="shared" si="3"/>
        <v>0.105731289183488</v>
      </c>
      <c r="W11" s="30">
        <f t="shared" si="3"/>
        <v>0.106906406453473</v>
      </c>
      <c r="X11" s="30">
        <f t="shared" si="3"/>
        <v>0.0482925004838822</v>
      </c>
      <c r="Y11" s="30">
        <f t="shared" si="3"/>
        <v>0.00108753105016206</v>
      </c>
      <c r="Z11" s="30">
        <f t="shared" si="3"/>
        <v>1.79667000231669e-11</v>
      </c>
      <c r="AA11" s="30">
        <f t="shared" si="3"/>
        <v>0.404601932148677</v>
      </c>
      <c r="AB11" s="30">
        <f>SUM(T11:AA11)</f>
        <v>0.688307891107451</v>
      </c>
      <c r="AC11" s="30">
        <f>AB11/8</f>
        <v>0.0860384863884314</v>
      </c>
      <c r="AD11" s="30">
        <f>SUM(T11:Z11)/7</f>
        <v>0.0405294227083962</v>
      </c>
      <c r="AE11" s="30">
        <f>AA11</f>
        <v>0.404601932148677</v>
      </c>
      <c r="AF11">
        <f t="shared" si="1"/>
        <v>4.05294227083962</v>
      </c>
    </row>
    <row r="12" spans="1:32">
      <c r="A12" s="12" t="s">
        <v>40</v>
      </c>
      <c r="B12" s="16">
        <v>43</v>
      </c>
      <c r="C12" s="16">
        <v>51.8505237162005</v>
      </c>
      <c r="D12" s="16">
        <v>46.4407141457065</v>
      </c>
      <c r="E12" s="16">
        <v>45.5477732708729</v>
      </c>
      <c r="F12" s="16">
        <v>47.1731625217747</v>
      </c>
      <c r="G12" s="16">
        <v>49.9456234474919</v>
      </c>
      <c r="H12" s="16">
        <v>50.9999999990837</v>
      </c>
      <c r="I12" s="16">
        <v>31.5560975961201</v>
      </c>
      <c r="J12" s="16">
        <v>33.6530175798583</v>
      </c>
      <c r="K12" s="16">
        <v>54.8655500800099</v>
      </c>
      <c r="L12" s="16">
        <v>55.7183733447057</v>
      </c>
      <c r="M12" s="16">
        <v>56.0976714892023</v>
      </c>
      <c r="N12" s="16">
        <v>56.1969161100299</v>
      </c>
      <c r="O12" s="16">
        <v>56.0891365515688</v>
      </c>
      <c r="P12" s="16">
        <v>55.819537344549</v>
      </c>
      <c r="Q12" s="16">
        <v>55.420929471805</v>
      </c>
      <c r="R12" s="16"/>
      <c r="AF12">
        <f t="shared" si="1"/>
        <v>0</v>
      </c>
    </row>
    <row r="13" spans="1:32">
      <c r="A13" s="12" t="s">
        <v>41</v>
      </c>
      <c r="B13" s="16">
        <v>43</v>
      </c>
      <c r="C13" s="16">
        <v>51.8505237162005</v>
      </c>
      <c r="D13" s="16">
        <v>46.4407141457065</v>
      </c>
      <c r="E13" s="16">
        <v>45.5477732708729</v>
      </c>
      <c r="F13" s="16">
        <v>47.1731625217747</v>
      </c>
      <c r="G13" s="16">
        <v>49.9456234474919</v>
      </c>
      <c r="H13" s="16">
        <v>50.9999999990837</v>
      </c>
      <c r="I13" s="16">
        <v>31.5560975961201</v>
      </c>
      <c r="J13" s="16">
        <v>34.7278559271683</v>
      </c>
      <c r="K13" s="16">
        <v>57.3547056834149</v>
      </c>
      <c r="L13" s="16">
        <v>58.8427975428073</v>
      </c>
      <c r="M13" s="16">
        <v>59.7728016714015</v>
      </c>
      <c r="N13" s="16">
        <v>60.3435868893234</v>
      </c>
      <c r="O13" s="16">
        <v>60.6343454372745</v>
      </c>
      <c r="P13" s="16">
        <v>60.6978472693088</v>
      </c>
      <c r="Q13" s="16">
        <v>60.5748148800142</v>
      </c>
      <c r="R13" s="16"/>
      <c r="AF13">
        <f t="shared" si="1"/>
        <v>0</v>
      </c>
    </row>
    <row r="14" s="11" customFormat="1" spans="1:32">
      <c r="A14" s="17" t="s">
        <v>15</v>
      </c>
      <c r="B14" s="15">
        <v>37</v>
      </c>
      <c r="C14" s="15">
        <v>44</v>
      </c>
      <c r="D14" s="15">
        <v>33</v>
      </c>
      <c r="E14" s="15">
        <v>39</v>
      </c>
      <c r="F14" s="15">
        <v>34</v>
      </c>
      <c r="G14" s="15">
        <v>42</v>
      </c>
      <c r="H14" s="15">
        <v>42</v>
      </c>
      <c r="I14" s="15">
        <v>44</v>
      </c>
      <c r="J14" s="15"/>
      <c r="K14" s="15"/>
      <c r="L14" s="15"/>
      <c r="M14" s="15"/>
      <c r="N14" s="15"/>
      <c r="O14" s="15"/>
      <c r="P14" s="15"/>
      <c r="Q14" s="15"/>
      <c r="R14" s="15"/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1"/>
        <v>0</v>
      </c>
    </row>
    <row r="15" spans="1:32">
      <c r="A15" s="12" t="s">
        <v>39</v>
      </c>
      <c r="B15" s="16">
        <v>37</v>
      </c>
      <c r="C15" s="16">
        <v>38.6509695017671</v>
      </c>
      <c r="D15" s="16">
        <v>39.4774843643926</v>
      </c>
      <c r="E15" s="16">
        <v>39.9477047951292</v>
      </c>
      <c r="F15" s="16">
        <v>34.991067246541</v>
      </c>
      <c r="G15" s="16">
        <v>37.4989517752745</v>
      </c>
      <c r="H15" s="16">
        <v>42.2952974073101</v>
      </c>
      <c r="I15" s="16">
        <v>39.3693143834592</v>
      </c>
      <c r="J15" s="16">
        <v>40.3319941039206</v>
      </c>
      <c r="K15" s="16">
        <v>44.5911215668439</v>
      </c>
      <c r="L15" s="16">
        <v>46.1830829792084</v>
      </c>
      <c r="M15" s="16">
        <v>47.3942938136967</v>
      </c>
      <c r="N15" s="16">
        <v>48.4318292449117</v>
      </c>
      <c r="O15" s="16">
        <v>49.3601138242056</v>
      </c>
      <c r="P15" s="16">
        <v>50.2084565463553</v>
      </c>
      <c r="Q15" s="16">
        <v>50.9933868394498</v>
      </c>
      <c r="R15">
        <f>MIN(A14:P17)</f>
        <v>33</v>
      </c>
      <c r="T15" s="30">
        <f t="shared" ref="T15:AA15" si="4">ABS(B15-B14)/B14</f>
        <v>0</v>
      </c>
      <c r="U15" s="30">
        <f t="shared" si="4"/>
        <v>0.121568874959839</v>
      </c>
      <c r="V15" s="30">
        <f t="shared" si="4"/>
        <v>0.196287404981594</v>
      </c>
      <c r="W15" s="30">
        <f t="shared" si="4"/>
        <v>0.0243001229520307</v>
      </c>
      <c r="X15" s="30">
        <f t="shared" si="4"/>
        <v>0.0291490366629706</v>
      </c>
      <c r="Y15" s="30">
        <f t="shared" si="4"/>
        <v>0.107167814874417</v>
      </c>
      <c r="Z15" s="30">
        <f t="shared" si="4"/>
        <v>0.00703089065024052</v>
      </c>
      <c r="AA15" s="30">
        <f t="shared" si="4"/>
        <v>0.105242854921382</v>
      </c>
      <c r="AB15" s="30">
        <f>SUM(T15:AA15)</f>
        <v>0.590747000002473</v>
      </c>
      <c r="AC15" s="30">
        <f>AB15/8</f>
        <v>0.0738433750003091</v>
      </c>
      <c r="AD15" s="30">
        <f>SUM(T15:Z15)/7</f>
        <v>0.0693577350115844</v>
      </c>
      <c r="AE15" s="30">
        <f>AA15</f>
        <v>0.105242854921382</v>
      </c>
      <c r="AF15">
        <f t="shared" si="1"/>
        <v>6.93577350115844</v>
      </c>
    </row>
    <row r="16" spans="1:32">
      <c r="A16" s="12" t="s">
        <v>40</v>
      </c>
      <c r="B16" s="16">
        <v>37</v>
      </c>
      <c r="C16" s="16">
        <v>38.6509695017671</v>
      </c>
      <c r="D16" s="16">
        <v>39.4774843643926</v>
      </c>
      <c r="E16" s="16">
        <v>39.9477047951292</v>
      </c>
      <c r="F16" s="16">
        <v>34.991067246541</v>
      </c>
      <c r="G16" s="16">
        <v>37.4989517752745</v>
      </c>
      <c r="H16" s="16">
        <v>42.2952974073101</v>
      </c>
      <c r="I16" s="16">
        <v>39.3693143834592</v>
      </c>
      <c r="J16" s="16">
        <v>39.7275232490429</v>
      </c>
      <c r="K16" s="16">
        <v>42.9362919871348</v>
      </c>
      <c r="L16" s="16">
        <v>43.6032899030053</v>
      </c>
      <c r="M16" s="16">
        <v>43.8189815170502</v>
      </c>
      <c r="N16" s="16">
        <v>43.7917379228895</v>
      </c>
      <c r="O16" s="16">
        <v>43.5979684705023</v>
      </c>
      <c r="P16" s="16">
        <v>43.2795325545548</v>
      </c>
      <c r="Q16" s="16">
        <v>42.8642583777</v>
      </c>
      <c r="R16" s="16"/>
      <c r="AF16">
        <f t="shared" si="1"/>
        <v>0</v>
      </c>
    </row>
    <row r="17" spans="1:32">
      <c r="A17" s="12" t="s">
        <v>41</v>
      </c>
      <c r="B17" s="16">
        <v>37</v>
      </c>
      <c r="C17" s="16">
        <v>38.6509695017671</v>
      </c>
      <c r="D17" s="16">
        <v>39.4774843643926</v>
      </c>
      <c r="E17" s="16">
        <v>39.9477047951292</v>
      </c>
      <c r="F17" s="16">
        <v>34.991067246541</v>
      </c>
      <c r="G17" s="16">
        <v>37.4989517752745</v>
      </c>
      <c r="H17" s="16">
        <v>42.2952974073101</v>
      </c>
      <c r="I17" s="16">
        <v>39.3693143834592</v>
      </c>
      <c r="J17" s="16">
        <v>39.2776522731836</v>
      </c>
      <c r="K17" s="16">
        <v>41.7369332279947</v>
      </c>
      <c r="L17" s="16">
        <v>41.8005860451919</v>
      </c>
      <c r="M17" s="16">
        <v>41.4010013661856</v>
      </c>
      <c r="N17" s="16">
        <v>40.7466715204255</v>
      </c>
      <c r="O17" s="16">
        <v>39.9222846346904</v>
      </c>
      <c r="P17" s="16">
        <v>38.9780687175466</v>
      </c>
      <c r="Q17" s="16">
        <v>37.9489581287124</v>
      </c>
      <c r="R17" s="16"/>
      <c r="AF17">
        <f t="shared" si="1"/>
        <v>0</v>
      </c>
    </row>
    <row r="18" s="11" customFormat="1" spans="1:32">
      <c r="A18" s="14" t="s">
        <v>21</v>
      </c>
      <c r="B18" s="15">
        <v>38</v>
      </c>
      <c r="C18" s="15">
        <v>43</v>
      </c>
      <c r="D18" s="15">
        <v>40</v>
      </c>
      <c r="E18" s="15">
        <v>39</v>
      </c>
      <c r="F18" s="15">
        <v>37</v>
      </c>
      <c r="G18" s="15">
        <v>40</v>
      </c>
      <c r="H18" s="15">
        <v>38</v>
      </c>
      <c r="I18" s="15">
        <v>39</v>
      </c>
      <c r="J18" s="15"/>
      <c r="K18" s="15"/>
      <c r="L18" s="15"/>
      <c r="M18" s="15"/>
      <c r="N18" s="15"/>
      <c r="O18" s="15"/>
      <c r="P18" s="15"/>
      <c r="Q18" s="15"/>
      <c r="R18" s="15"/>
      <c r="T18" s="30" t="s">
        <v>43</v>
      </c>
      <c r="U18" s="30"/>
      <c r="V18" s="30"/>
      <c r="W18" s="30"/>
      <c r="X18" s="30"/>
      <c r="Y18" s="30"/>
      <c r="Z18" s="30"/>
      <c r="AA18" s="30"/>
      <c r="AB18" s="30" t="s">
        <v>44</v>
      </c>
      <c r="AC18" s="30" t="s">
        <v>45</v>
      </c>
      <c r="AD18" s="30"/>
      <c r="AE18" s="30"/>
      <c r="AF18">
        <f t="shared" si="1"/>
        <v>0</v>
      </c>
    </row>
    <row r="19" spans="1:32">
      <c r="A19" s="12" t="s">
        <v>39</v>
      </c>
      <c r="B19" s="16">
        <v>38</v>
      </c>
      <c r="C19" s="16">
        <v>42.9392362907047</v>
      </c>
      <c r="D19" s="16">
        <v>39.9999999999999</v>
      </c>
      <c r="E19" s="16">
        <v>38.6604864612457</v>
      </c>
      <c r="F19" s="16">
        <v>38.3863254430104</v>
      </c>
      <c r="G19" s="16">
        <v>38.3162448660643</v>
      </c>
      <c r="H19" s="16">
        <v>38.5974002012352</v>
      </c>
      <c r="I19" s="16">
        <v>39.5357797617357</v>
      </c>
      <c r="J19" s="16">
        <v>40.4190440588867</v>
      </c>
      <c r="K19" s="16">
        <v>41.2830703530256</v>
      </c>
      <c r="L19" s="16">
        <v>42.4399126501434</v>
      </c>
      <c r="M19" s="16">
        <v>43.7690727627548</v>
      </c>
      <c r="N19" s="16">
        <v>45.2546891415901</v>
      </c>
      <c r="O19" s="16">
        <v>46.8913959286275</v>
      </c>
      <c r="P19" s="16">
        <v>48.6778634622315</v>
      </c>
      <c r="Q19" s="16">
        <v>50.6151085710049</v>
      </c>
      <c r="R19">
        <f>MIN(A18:P21)</f>
        <v>37</v>
      </c>
      <c r="T19" s="30">
        <f t="shared" ref="T19:AA19" si="5">ABS(B19-B18)/B18</f>
        <v>0</v>
      </c>
      <c r="U19" s="30">
        <f t="shared" si="5"/>
        <v>0.00141310951849538</v>
      </c>
      <c r="V19" s="30">
        <f t="shared" si="5"/>
        <v>2.48689957516035e-15</v>
      </c>
      <c r="W19" s="30">
        <f t="shared" si="5"/>
        <v>0.00870547535267427</v>
      </c>
      <c r="X19" s="30">
        <f t="shared" si="5"/>
        <v>0.0374682552164973</v>
      </c>
      <c r="Y19" s="30">
        <f t="shared" si="5"/>
        <v>0.0420938783483924</v>
      </c>
      <c r="Z19" s="30">
        <f t="shared" si="5"/>
        <v>0.0157210579272422</v>
      </c>
      <c r="AA19" s="30">
        <f t="shared" si="5"/>
        <v>0.0137379426086076</v>
      </c>
      <c r="AB19" s="30">
        <f>SUM(T19:AA19)</f>
        <v>0.119139718971912</v>
      </c>
      <c r="AC19" s="30">
        <f>AB19/8</f>
        <v>0.014892464871489</v>
      </c>
      <c r="AD19" s="30">
        <f>SUM(T19:Z19)/7</f>
        <v>0.0150573966233291</v>
      </c>
      <c r="AE19" s="30">
        <f>AA19</f>
        <v>0.0137379426086076</v>
      </c>
      <c r="AF19">
        <f t="shared" si="1"/>
        <v>1.50573966233291</v>
      </c>
    </row>
    <row r="20" spans="1:32">
      <c r="A20" s="12" t="s">
        <v>40</v>
      </c>
      <c r="B20" s="16">
        <v>38</v>
      </c>
      <c r="C20" s="16">
        <v>42.9392362907047</v>
      </c>
      <c r="D20" s="16">
        <v>39.9999999999999</v>
      </c>
      <c r="E20" s="16">
        <v>38.6604864612457</v>
      </c>
      <c r="F20" s="16">
        <v>38.3863254430104</v>
      </c>
      <c r="G20" s="16">
        <v>38.3162448660643</v>
      </c>
      <c r="H20" s="16">
        <v>38.5974002012352</v>
      </c>
      <c r="I20" s="16">
        <v>39.5357797617357</v>
      </c>
      <c r="J20" s="16">
        <v>40.5467739721113</v>
      </c>
      <c r="K20" s="16">
        <v>41.6246137053252</v>
      </c>
      <c r="L20" s="16">
        <v>42.9539874918269</v>
      </c>
      <c r="M20" s="16">
        <v>44.4590477113119</v>
      </c>
      <c r="N20" s="16">
        <v>46.1269870606059</v>
      </c>
      <c r="O20" s="16">
        <v>47.9529824541894</v>
      </c>
      <c r="P20" s="16">
        <v>49.9359721208896</v>
      </c>
      <c r="Q20" s="16">
        <v>52.0773097625646</v>
      </c>
      <c r="R20" s="16"/>
      <c r="AF20">
        <f t="shared" si="1"/>
        <v>0</v>
      </c>
    </row>
    <row r="21" spans="1:32">
      <c r="A21" s="12" t="s">
        <v>41</v>
      </c>
      <c r="B21" s="16">
        <v>38</v>
      </c>
      <c r="C21" s="16">
        <v>42.9392362907047</v>
      </c>
      <c r="D21" s="16">
        <v>39.9999999999999</v>
      </c>
      <c r="E21" s="16">
        <v>38.6604864612457</v>
      </c>
      <c r="F21" s="16">
        <v>38.3863254430104</v>
      </c>
      <c r="G21" s="16">
        <v>38.3162448660643</v>
      </c>
      <c r="H21" s="16">
        <v>38.5974002012352</v>
      </c>
      <c r="I21" s="16">
        <v>39.5357797617357</v>
      </c>
      <c r="J21" s="16">
        <v>40.6356997104132</v>
      </c>
      <c r="K21" s="16">
        <v>41.8667551971066</v>
      </c>
      <c r="L21" s="16">
        <v>43.3268976080422</v>
      </c>
      <c r="M21" s="16">
        <v>44.9683819150473</v>
      </c>
      <c r="N21" s="16">
        <v>46.7796207923355</v>
      </c>
      <c r="O21" s="16">
        <v>48.7555811532103</v>
      </c>
      <c r="P21" s="16">
        <v>50.8949813074577</v>
      </c>
      <c r="Q21" s="16">
        <v>53.1991361408573</v>
      </c>
      <c r="R21" s="16"/>
      <c r="AF21">
        <f t="shared" si="1"/>
        <v>0</v>
      </c>
    </row>
    <row r="22" s="11" customFormat="1" spans="1:32">
      <c r="A22" s="17" t="s">
        <v>27</v>
      </c>
      <c r="B22" s="15">
        <v>45</v>
      </c>
      <c r="C22" s="15">
        <v>50</v>
      </c>
      <c r="D22" s="15">
        <v>46</v>
      </c>
      <c r="E22" s="15">
        <v>41</v>
      </c>
      <c r="F22" s="15">
        <v>44</v>
      </c>
      <c r="G22" s="15">
        <v>47</v>
      </c>
      <c r="H22" s="15">
        <v>46</v>
      </c>
      <c r="I22" s="15">
        <v>47</v>
      </c>
      <c r="J22" s="15"/>
      <c r="K22" s="15"/>
      <c r="L22" s="15"/>
      <c r="M22" s="15"/>
      <c r="N22" s="15"/>
      <c r="O22" s="15"/>
      <c r="P22" s="15"/>
      <c r="Q22" s="15"/>
      <c r="R22" s="15"/>
      <c r="T22" s="30" t="s">
        <v>43</v>
      </c>
      <c r="U22" s="30"/>
      <c r="V22" s="30"/>
      <c r="W22" s="30"/>
      <c r="X22" s="30"/>
      <c r="Y22" s="30"/>
      <c r="Z22" s="30"/>
      <c r="AA22" s="30"/>
      <c r="AB22" s="30" t="s">
        <v>44</v>
      </c>
      <c r="AC22" s="30" t="s">
        <v>45</v>
      </c>
      <c r="AD22" s="30"/>
      <c r="AE22" s="30"/>
      <c r="AF22">
        <f t="shared" si="1"/>
        <v>0</v>
      </c>
    </row>
    <row r="23" spans="1:32">
      <c r="A23" s="12" t="s">
        <v>39</v>
      </c>
      <c r="B23" s="16">
        <v>45</v>
      </c>
      <c r="C23" s="16">
        <v>50.3277796105851</v>
      </c>
      <c r="D23" s="16">
        <v>44.1698929044129</v>
      </c>
      <c r="E23" s="16">
        <v>42.0488992090663</v>
      </c>
      <c r="F23" s="16">
        <v>43.999999814491</v>
      </c>
      <c r="G23" s="16">
        <v>45.3961764450174</v>
      </c>
      <c r="H23" s="16">
        <v>45.9998756340756</v>
      </c>
      <c r="I23" s="16">
        <v>49.2361968680602</v>
      </c>
      <c r="J23" s="16">
        <v>52.0588655450744</v>
      </c>
      <c r="K23" s="16">
        <v>53.449672826844</v>
      </c>
      <c r="L23" s="16">
        <v>55.7329368593698</v>
      </c>
      <c r="M23" s="16">
        <v>57.9192689535268</v>
      </c>
      <c r="N23" s="16">
        <v>59.7304846560836</v>
      </c>
      <c r="O23" s="16">
        <v>60.8576851227944</v>
      </c>
      <c r="P23" s="16">
        <v>60.9110379269937</v>
      </c>
      <c r="Q23" s="16">
        <v>59.3884730123878</v>
      </c>
      <c r="R23">
        <f>MIN(A22:P25)</f>
        <v>41</v>
      </c>
      <c r="T23" s="30">
        <f t="shared" ref="T23:AA23" si="6">ABS(B23-B22)/B22</f>
        <v>0</v>
      </c>
      <c r="U23" s="30">
        <f t="shared" si="6"/>
        <v>0.00655559221170194</v>
      </c>
      <c r="V23" s="30">
        <f t="shared" si="6"/>
        <v>0.0397849368605892</v>
      </c>
      <c r="W23" s="30">
        <f t="shared" si="6"/>
        <v>0.0255829075382024</v>
      </c>
      <c r="X23" s="30">
        <f t="shared" si="6"/>
        <v>4.21611368039976e-9</v>
      </c>
      <c r="Y23" s="30">
        <f t="shared" si="6"/>
        <v>0.0341239054251616</v>
      </c>
      <c r="Z23" s="30">
        <f t="shared" si="6"/>
        <v>2.70360705216702e-6</v>
      </c>
      <c r="AA23" s="30">
        <f t="shared" si="6"/>
        <v>0.0475786567672382</v>
      </c>
      <c r="AB23" s="30">
        <f>SUM(T23:AA23)</f>
        <v>0.153628706626059</v>
      </c>
      <c r="AC23" s="30">
        <f>AB23/8</f>
        <v>0.0192035883282574</v>
      </c>
      <c r="AD23" s="30">
        <f>SUM(T23:Z23)/7</f>
        <v>0.0151500071226887</v>
      </c>
      <c r="AE23" s="30">
        <f>AA23</f>
        <v>0.0475786567672382</v>
      </c>
      <c r="AF23">
        <f t="shared" si="1"/>
        <v>1.51500071226887</v>
      </c>
    </row>
    <row r="24" spans="1:32">
      <c r="A24" s="12" t="s">
        <v>40</v>
      </c>
      <c r="B24" s="16">
        <v>45</v>
      </c>
      <c r="C24" s="16">
        <v>50.3277796105851</v>
      </c>
      <c r="D24" s="16">
        <v>44.1698929044129</v>
      </c>
      <c r="E24" s="16">
        <v>42.0488992090663</v>
      </c>
      <c r="F24" s="16">
        <v>43.999999814491</v>
      </c>
      <c r="G24" s="16">
        <v>45.3961764450174</v>
      </c>
      <c r="H24" s="16">
        <v>45.9998756340756</v>
      </c>
      <c r="I24" s="16">
        <v>49.2361968680602</v>
      </c>
      <c r="J24" s="16">
        <v>52.1382960159158</v>
      </c>
      <c r="K24" s="16">
        <v>53.7687870478375</v>
      </c>
      <c r="L24" s="16">
        <v>56.4888270757424</v>
      </c>
      <c r="M24" s="16">
        <v>59.3923819445082</v>
      </c>
      <c r="N24" s="16">
        <v>62.3128019352776</v>
      </c>
      <c r="O24" s="16">
        <v>65.08842282316</v>
      </c>
      <c r="P24" s="16">
        <v>67.5221245179999</v>
      </c>
      <c r="Q24" s="16">
        <v>69.3625315395199</v>
      </c>
      <c r="R24" s="16"/>
      <c r="AF24">
        <f t="shared" si="1"/>
        <v>0</v>
      </c>
    </row>
    <row r="25" spans="1:32">
      <c r="A25" s="12" t="s">
        <v>41</v>
      </c>
      <c r="B25" s="16">
        <v>45</v>
      </c>
      <c r="C25" s="16">
        <v>50.3277796105851</v>
      </c>
      <c r="D25" s="16">
        <v>44.1698929044129</v>
      </c>
      <c r="E25" s="16">
        <v>42.0488992090663</v>
      </c>
      <c r="F25" s="16">
        <v>43.999999814491</v>
      </c>
      <c r="G25" s="16">
        <v>45.3961764450174</v>
      </c>
      <c r="H25" s="16">
        <v>45.9998756340756</v>
      </c>
      <c r="I25" s="16">
        <v>49.2361968680602</v>
      </c>
      <c r="J25" s="16">
        <v>52.1856894673934</v>
      </c>
      <c r="K25" s="16">
        <v>53.9503840988449</v>
      </c>
      <c r="L25" s="16">
        <v>56.9029604294607</v>
      </c>
      <c r="M25" s="16">
        <v>60.1798898195267</v>
      </c>
      <c r="N25" s="16">
        <v>63.6675120625702</v>
      </c>
      <c r="O25" s="16">
        <v>67.2729900947949</v>
      </c>
      <c r="P25" s="16">
        <v>70.8880909518017</v>
      </c>
      <c r="Q25" s="16">
        <v>74.3756516534399</v>
      </c>
      <c r="R25" s="16"/>
      <c r="AF25">
        <f t="shared" si="1"/>
        <v>0</v>
      </c>
    </row>
    <row r="26" s="11" customFormat="1" spans="1:32">
      <c r="A26" s="14" t="s">
        <v>31</v>
      </c>
      <c r="B26" s="15">
        <v>55</v>
      </c>
      <c r="C26" s="15">
        <v>60</v>
      </c>
      <c r="D26" s="15">
        <v>55</v>
      </c>
      <c r="E26" s="15">
        <v>60</v>
      </c>
      <c r="F26" s="15">
        <v>55</v>
      </c>
      <c r="G26" s="15">
        <v>55</v>
      </c>
      <c r="H26" s="15">
        <v>65</v>
      </c>
      <c r="I26" s="15">
        <v>56</v>
      </c>
      <c r="J26" s="15"/>
      <c r="K26" s="15"/>
      <c r="L26" s="15"/>
      <c r="M26" s="15"/>
      <c r="N26" s="15"/>
      <c r="O26" s="15"/>
      <c r="P26" s="15"/>
      <c r="Q26" s="15"/>
      <c r="R26" s="15"/>
      <c r="T26" s="30" t="s">
        <v>43</v>
      </c>
      <c r="U26" s="30"/>
      <c r="V26" s="30"/>
      <c r="W26" s="30"/>
      <c r="X26" s="30"/>
      <c r="Y26" s="30"/>
      <c r="Z26" s="30"/>
      <c r="AA26" s="30"/>
      <c r="AB26" s="30" t="s">
        <v>44</v>
      </c>
      <c r="AC26" s="30" t="s">
        <v>45</v>
      </c>
      <c r="AD26" s="30"/>
      <c r="AE26" s="30"/>
      <c r="AF26">
        <f t="shared" si="1"/>
        <v>0</v>
      </c>
    </row>
    <row r="27" spans="1:32">
      <c r="A27" s="12" t="s">
        <v>39</v>
      </c>
      <c r="B27" s="16">
        <v>55</v>
      </c>
      <c r="C27" s="16">
        <v>55.2870228966426</v>
      </c>
      <c r="D27" s="16">
        <v>60.0519916287937</v>
      </c>
      <c r="E27" s="16">
        <v>58.9952467940285</v>
      </c>
      <c r="F27" s="16">
        <v>55.7537090581768</v>
      </c>
      <c r="G27" s="16">
        <v>58.5354977477576</v>
      </c>
      <c r="H27" s="16">
        <v>60.7827092162285</v>
      </c>
      <c r="I27" s="16">
        <v>59.1166172782844</v>
      </c>
      <c r="J27" s="16">
        <v>58.4872050613501</v>
      </c>
      <c r="K27" s="16">
        <v>58.2029990189228</v>
      </c>
      <c r="L27" s="16">
        <v>57.839785893188</v>
      </c>
      <c r="M27" s="16">
        <v>57.4507229802149</v>
      </c>
      <c r="N27" s="16">
        <v>57.0360013763163</v>
      </c>
      <c r="O27" s="16">
        <v>56.5960706050192</v>
      </c>
      <c r="P27" s="16">
        <v>56.1318936565925</v>
      </c>
      <c r="Q27" s="16">
        <v>55.6447501499284</v>
      </c>
      <c r="R27">
        <f>MIN(A26:P29)</f>
        <v>55</v>
      </c>
      <c r="T27" s="30">
        <f t="shared" ref="T27:AA27" si="7">ABS(B27-B26)/B26</f>
        <v>0</v>
      </c>
      <c r="U27" s="30">
        <f t="shared" si="7"/>
        <v>0.07854961838929</v>
      </c>
      <c r="V27" s="30">
        <f t="shared" si="7"/>
        <v>0.0918543932507946</v>
      </c>
      <c r="W27" s="30">
        <f t="shared" si="7"/>
        <v>0.0167458867661916</v>
      </c>
      <c r="X27" s="30">
        <f t="shared" si="7"/>
        <v>0.01370380105776</v>
      </c>
      <c r="Y27" s="30">
        <f t="shared" si="7"/>
        <v>0.0642817772319564</v>
      </c>
      <c r="Z27" s="30">
        <f t="shared" si="7"/>
        <v>0.0648813966734077</v>
      </c>
      <c r="AA27" s="30">
        <f t="shared" si="7"/>
        <v>0.0556538799693643</v>
      </c>
      <c r="AB27" s="30">
        <f>SUM(T27:AA27)</f>
        <v>0.385670753338765</v>
      </c>
      <c r="AC27" s="30">
        <f>AB27/8</f>
        <v>0.0482088441673456</v>
      </c>
      <c r="AD27" s="30">
        <f>SUM(T27:Z27)/7</f>
        <v>0.0471452676242001</v>
      </c>
      <c r="AE27" s="30">
        <f>AA27</f>
        <v>0.0556538799693643</v>
      </c>
      <c r="AF27">
        <f t="shared" si="1"/>
        <v>4.71452676242001</v>
      </c>
    </row>
    <row r="28" spans="1:32">
      <c r="A28" s="12" t="s">
        <v>40</v>
      </c>
      <c r="B28" s="16">
        <v>55</v>
      </c>
      <c r="C28" s="16">
        <v>55.2870228966426</v>
      </c>
      <c r="D28" s="16">
        <v>60.0519916287937</v>
      </c>
      <c r="E28" s="16">
        <v>58.9952467940285</v>
      </c>
      <c r="F28" s="16">
        <v>55.7537090581768</v>
      </c>
      <c r="G28" s="16">
        <v>58.5354977477576</v>
      </c>
      <c r="H28" s="16">
        <v>60.7827092162285</v>
      </c>
      <c r="I28" s="16">
        <v>59.1166172782844</v>
      </c>
      <c r="J28" s="16">
        <v>59.2492411723861</v>
      </c>
      <c r="K28" s="16">
        <v>60.0441484476463</v>
      </c>
      <c r="L28" s="16">
        <v>60.2593954226307</v>
      </c>
      <c r="M28" s="16">
        <v>60.3570809622839</v>
      </c>
      <c r="N28" s="16">
        <v>60.3611764117154</v>
      </c>
      <c r="O28" s="16">
        <v>60.2780494942473</v>
      </c>
      <c r="P28" s="16">
        <v>60.1120819913623</v>
      </c>
      <c r="Q28" s="16">
        <v>59.8679301171415</v>
      </c>
      <c r="R28" s="16"/>
      <c r="AF28">
        <f t="shared" si="1"/>
        <v>0</v>
      </c>
    </row>
    <row r="29" spans="1:32">
      <c r="A29" s="12" t="s">
        <v>41</v>
      </c>
      <c r="B29" s="16">
        <v>55</v>
      </c>
      <c r="C29" s="16">
        <v>55.2870228966426</v>
      </c>
      <c r="D29" s="16">
        <v>60.0519916287937</v>
      </c>
      <c r="E29" s="16">
        <v>58.9952467940285</v>
      </c>
      <c r="F29" s="16">
        <v>55.7537090581768</v>
      </c>
      <c r="G29" s="16">
        <v>58.5354977477576</v>
      </c>
      <c r="H29" s="16">
        <v>60.7827092162285</v>
      </c>
      <c r="I29" s="16">
        <v>59.1166172782844</v>
      </c>
      <c r="J29" s="16">
        <v>60.99141819779</v>
      </c>
      <c r="K29" s="16">
        <v>64.2434837811991</v>
      </c>
      <c r="L29" s="16">
        <v>65.7492489751855</v>
      </c>
      <c r="M29" s="16">
        <v>66.9028901275474</v>
      </c>
      <c r="N29" s="16">
        <v>67.782464252387</v>
      </c>
      <c r="O29" s="16">
        <v>68.4092933694797</v>
      </c>
      <c r="P29" s="16">
        <v>68.7980701592338</v>
      </c>
      <c r="Q29" s="16">
        <v>68.9642844471242</v>
      </c>
      <c r="R29" s="16"/>
      <c r="AF29">
        <f t="shared" si="1"/>
        <v>0</v>
      </c>
    </row>
    <row r="30" s="11" customFormat="1" spans="1:32">
      <c r="A30" s="14" t="s">
        <v>32</v>
      </c>
      <c r="B30" s="15">
        <v>76</v>
      </c>
      <c r="C30" s="15">
        <v>75</v>
      </c>
      <c r="D30" s="15">
        <v>71</v>
      </c>
      <c r="E30" s="15">
        <v>82</v>
      </c>
      <c r="F30" s="15">
        <v>80</v>
      </c>
      <c r="G30" s="15">
        <v>66</v>
      </c>
      <c r="H30" s="15">
        <v>80</v>
      </c>
      <c r="I30" s="15">
        <v>71</v>
      </c>
      <c r="J30" s="15"/>
      <c r="K30" s="15"/>
      <c r="L30" s="15"/>
      <c r="M30" s="15"/>
      <c r="N30" s="15"/>
      <c r="O30" s="15"/>
      <c r="P30" s="15"/>
      <c r="Q30" s="15"/>
      <c r="R30" s="15"/>
      <c r="T30" s="30" t="s">
        <v>43</v>
      </c>
      <c r="U30" s="30"/>
      <c r="V30" s="30"/>
      <c r="W30" s="30"/>
      <c r="X30" s="30"/>
      <c r="Y30" s="30"/>
      <c r="Z30" s="30"/>
      <c r="AA30" s="30"/>
      <c r="AB30" s="30" t="s">
        <v>44</v>
      </c>
      <c r="AC30" s="30" t="s">
        <v>45</v>
      </c>
      <c r="AD30" s="30"/>
      <c r="AE30" s="30"/>
      <c r="AF30">
        <f t="shared" si="1"/>
        <v>0</v>
      </c>
    </row>
    <row r="31" spans="1:32">
      <c r="A31" s="12" t="s">
        <v>39</v>
      </c>
      <c r="B31" s="16">
        <v>76</v>
      </c>
      <c r="C31" s="16">
        <v>70.7244272841291</v>
      </c>
      <c r="D31" s="16">
        <v>77.767187061457</v>
      </c>
      <c r="E31" s="16">
        <v>79.1634268320883</v>
      </c>
      <c r="F31" s="16">
        <v>76.867128363354</v>
      </c>
      <c r="G31" s="16">
        <v>74.357273068088</v>
      </c>
      <c r="H31" s="16">
        <v>75.6676796598759</v>
      </c>
      <c r="I31" s="16">
        <v>79.5092188134712</v>
      </c>
      <c r="J31" s="16">
        <v>79.782672266444</v>
      </c>
      <c r="K31" s="16">
        <v>77.2302099144408</v>
      </c>
      <c r="L31" s="16">
        <v>77.3060212923441</v>
      </c>
      <c r="M31" s="16">
        <v>77.7013807458686</v>
      </c>
      <c r="N31" s="16">
        <v>78.2185945714664</v>
      </c>
      <c r="O31" s="16">
        <v>78.7755864994345</v>
      </c>
      <c r="P31" s="16">
        <v>79.3230992591356</v>
      </c>
      <c r="Q31" s="16">
        <v>79.8280686234798</v>
      </c>
      <c r="R31">
        <f>MIN(A30:P33)</f>
        <v>66</v>
      </c>
      <c r="T31" s="30">
        <f t="shared" ref="T31:AA31" si="8">ABS(B31-B30)/B30</f>
        <v>0</v>
      </c>
      <c r="U31" s="30">
        <f t="shared" si="8"/>
        <v>0.0570076362116119</v>
      </c>
      <c r="V31" s="30">
        <f t="shared" si="8"/>
        <v>0.0953124938233379</v>
      </c>
      <c r="W31" s="30">
        <f t="shared" si="8"/>
        <v>0.0345923557062402</v>
      </c>
      <c r="X31" s="30">
        <f t="shared" si="8"/>
        <v>0.039160895458075</v>
      </c>
      <c r="Y31" s="30">
        <f t="shared" si="8"/>
        <v>0.126625349516485</v>
      </c>
      <c r="Z31" s="30">
        <f t="shared" si="8"/>
        <v>0.0541540042515512</v>
      </c>
      <c r="AA31" s="30">
        <f t="shared" si="8"/>
        <v>0.119848152302411</v>
      </c>
      <c r="AB31" s="30">
        <f>SUM(T31:AA31)</f>
        <v>0.526700887269712</v>
      </c>
      <c r="AC31" s="30">
        <f>AB31/8</f>
        <v>0.0658376109087141</v>
      </c>
      <c r="AD31" s="30">
        <f>SUM(T31:Z31)/7</f>
        <v>0.058121819281043</v>
      </c>
      <c r="AE31" s="30">
        <f>AA31</f>
        <v>0.119848152302411</v>
      </c>
      <c r="AF31">
        <f t="shared" si="1"/>
        <v>5.8121819281043</v>
      </c>
    </row>
    <row r="32" spans="1:18">
      <c r="A32" s="12" t="s">
        <v>40</v>
      </c>
      <c r="B32" s="16">
        <v>76</v>
      </c>
      <c r="C32" s="16">
        <v>70.7244272841291</v>
      </c>
      <c r="D32" s="16">
        <v>77.767187061457</v>
      </c>
      <c r="E32" s="16">
        <v>79.1634268320883</v>
      </c>
      <c r="F32" s="16">
        <v>76.867128363354</v>
      </c>
      <c r="G32" s="16">
        <v>74.357273068088</v>
      </c>
      <c r="H32" s="16">
        <v>75.6676796598759</v>
      </c>
      <c r="I32" s="16">
        <v>79.5092188134712</v>
      </c>
      <c r="J32" s="16">
        <v>80.0597786298858</v>
      </c>
      <c r="K32" s="16">
        <v>77.9547421322325</v>
      </c>
      <c r="L32" s="16">
        <v>78.3659701837608</v>
      </c>
      <c r="M32" s="16">
        <v>79.087407611884</v>
      </c>
      <c r="N32" s="16">
        <v>79.9204586933726</v>
      </c>
      <c r="O32" s="16">
        <v>80.7791708457993</v>
      </c>
      <c r="P32" s="16">
        <v>81.611059916207</v>
      </c>
      <c r="Q32" s="16">
        <v>82.3808324528364</v>
      </c>
      <c r="R32" s="16"/>
    </row>
    <row r="33" spans="1:18">
      <c r="A33" s="12" t="s">
        <v>41</v>
      </c>
      <c r="B33" s="16">
        <v>76</v>
      </c>
      <c r="C33" s="16">
        <v>70.7244272841291</v>
      </c>
      <c r="D33" s="16">
        <v>77.767187061457</v>
      </c>
      <c r="E33" s="16">
        <v>79.1634268320883</v>
      </c>
      <c r="F33" s="16">
        <v>76.867128363354</v>
      </c>
      <c r="G33" s="16">
        <v>74.357273068088</v>
      </c>
      <c r="H33" s="16">
        <v>75.6676796598759</v>
      </c>
      <c r="I33" s="16">
        <v>79.5092188134712</v>
      </c>
      <c r="J33" s="16">
        <v>80.5211085894069</v>
      </c>
      <c r="K33" s="16">
        <v>79.155807257503</v>
      </c>
      <c r="L33" s="16">
        <v>80.115153454526</v>
      </c>
      <c r="M33" s="16">
        <v>81.3703174386455</v>
      </c>
      <c r="N33" s="16">
        <v>82.7229516693008</v>
      </c>
      <c r="O33" s="16">
        <v>84.0815183767931</v>
      </c>
      <c r="P33" s="16">
        <v>85.3884749128146</v>
      </c>
      <c r="Q33" s="16">
        <v>86.6047487302353</v>
      </c>
      <c r="R33" s="16"/>
    </row>
    <row r="34" spans="2:17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78" spans="1:11">
      <c r="A78" t="s">
        <v>49</v>
      </c>
      <c r="B78" s="12" t="s">
        <v>50</v>
      </c>
      <c r="C78" s="16">
        <v>2022</v>
      </c>
      <c r="D78" s="16">
        <v>2023</v>
      </c>
      <c r="E78" s="16">
        <v>2024</v>
      </c>
      <c r="F78" s="16">
        <v>2025</v>
      </c>
      <c r="G78" s="16">
        <v>2026</v>
      </c>
      <c r="H78" s="16">
        <v>2027</v>
      </c>
      <c r="I78" s="16">
        <v>2028</v>
      </c>
      <c r="J78" s="16">
        <v>2029</v>
      </c>
      <c r="K78" s="16">
        <v>2030</v>
      </c>
    </row>
    <row r="79" spans="2:11">
      <c r="B79" s="12" t="s">
        <v>46</v>
      </c>
      <c r="C79" s="34"/>
      <c r="D79" s="34">
        <v>80.4364125071323</v>
      </c>
      <c r="E79" s="34">
        <v>81.2717492119618</v>
      </c>
      <c r="F79" s="34">
        <v>81.5047394324773</v>
      </c>
      <c r="G79" s="34">
        <v>81.7030633234406</v>
      </c>
      <c r="H79" s="34">
        <v>81.8681938639978</v>
      </c>
      <c r="I79" s="34">
        <v>81.9992617919358</v>
      </c>
      <c r="J79" s="34">
        <v>82.0955225418331</v>
      </c>
      <c r="K79" s="34">
        <v>82.1566148593599</v>
      </c>
    </row>
    <row r="80" spans="1:11">
      <c r="A80" s="14" t="s">
        <v>10</v>
      </c>
      <c r="B80" s="12" t="s">
        <v>47</v>
      </c>
      <c r="C80" s="32">
        <v>76.3</v>
      </c>
      <c r="D80" s="34">
        <v>80.8463068985578</v>
      </c>
      <c r="E80" s="34">
        <v>82.2480465768665</v>
      </c>
      <c r="F80" s="34">
        <v>82.7904464625358</v>
      </c>
      <c r="G80" s="34">
        <v>83.2896341215894</v>
      </c>
      <c r="H80" s="34">
        <v>83.7441983248601</v>
      </c>
      <c r="I80" s="34">
        <v>84.1505713157423</v>
      </c>
      <c r="J80" s="34">
        <v>84.5060904795046</v>
      </c>
      <c r="K80" s="34">
        <v>84.8091397288978</v>
      </c>
    </row>
    <row r="81" spans="2:11">
      <c r="B81" s="12" t="s">
        <v>48</v>
      </c>
      <c r="C81" s="34"/>
      <c r="D81" s="34">
        <v>81.4573022584419</v>
      </c>
      <c r="E81" s="34">
        <v>83.7008634422293</v>
      </c>
      <c r="F81" s="34">
        <v>84.6950959182078</v>
      </c>
      <c r="G81" s="34">
        <v>85.6241398955485</v>
      </c>
      <c r="H81" s="34">
        <v>86.4818635362704</v>
      </c>
      <c r="I81" s="34">
        <v>87.2607352755642</v>
      </c>
      <c r="J81" s="34">
        <v>87.955621367975</v>
      </c>
      <c r="K81" s="34">
        <v>88.563646888364</v>
      </c>
    </row>
    <row r="82" spans="2:11">
      <c r="B82" s="12" t="s">
        <v>46</v>
      </c>
      <c r="C82" s="34"/>
      <c r="D82" s="34">
        <v>42.2857732392243</v>
      </c>
      <c r="E82" s="34">
        <v>42.3564101940309</v>
      </c>
      <c r="F82" s="34">
        <v>42.0620557707621</v>
      </c>
      <c r="G82" s="34">
        <v>41.7507819684993</v>
      </c>
      <c r="H82" s="34">
        <v>41.4363568939843</v>
      </c>
      <c r="I82" s="34">
        <v>41.1207320462191</v>
      </c>
      <c r="J82" s="34">
        <v>40.804282922358</v>
      </c>
      <c r="K82" s="34">
        <v>40.4871799367094</v>
      </c>
    </row>
    <row r="83" spans="1:11">
      <c r="A83" s="14" t="s">
        <v>13</v>
      </c>
      <c r="B83" s="12" t="s">
        <v>47</v>
      </c>
      <c r="C83" s="32">
        <v>48</v>
      </c>
      <c r="D83" s="34">
        <v>43.1179323591693</v>
      </c>
      <c r="E83" s="34">
        <v>44.3091133199712</v>
      </c>
      <c r="F83" s="34">
        <v>44.5315368065488</v>
      </c>
      <c r="G83" s="34">
        <v>44.6472201548886</v>
      </c>
      <c r="H83" s="34">
        <v>44.7094574273578</v>
      </c>
      <c r="I83" s="34">
        <v>44.7341523246358</v>
      </c>
      <c r="J83" s="34">
        <v>44.7290822931437</v>
      </c>
      <c r="K83" s="34">
        <v>44.6991771799951</v>
      </c>
    </row>
    <row r="84" spans="2:11">
      <c r="B84" s="12" t="s">
        <v>48</v>
      </c>
      <c r="C84" s="34"/>
      <c r="D84" s="34">
        <v>43.9442179166884</v>
      </c>
      <c r="E84" s="34">
        <v>46.3441331603901</v>
      </c>
      <c r="F84" s="34">
        <v>47.2865514933667</v>
      </c>
      <c r="G84" s="34">
        <v>48.0509363121046</v>
      </c>
      <c r="H84" s="34">
        <v>48.7133352280366</v>
      </c>
      <c r="I84" s="34">
        <v>49.2960001169283</v>
      </c>
      <c r="J84" s="34">
        <v>49.8105060794881</v>
      </c>
      <c r="K84" s="34">
        <v>50.2650375915419</v>
      </c>
    </row>
    <row r="85" spans="2:11">
      <c r="B85" s="12" t="s">
        <v>46</v>
      </c>
      <c r="C85" s="34"/>
      <c r="D85" s="34">
        <v>31.6664235885798</v>
      </c>
      <c r="E85" s="34">
        <v>50.4043209736846</v>
      </c>
      <c r="F85" s="34">
        <v>50.3631260218374</v>
      </c>
      <c r="G85" s="34">
        <v>49.996778238257</v>
      </c>
      <c r="H85" s="34">
        <v>49.4731730721168</v>
      </c>
      <c r="I85" s="34">
        <v>48.8471039235803</v>
      </c>
      <c r="J85" s="34">
        <v>48.1480970413388</v>
      </c>
      <c r="K85" s="34">
        <v>47.3955463956359</v>
      </c>
    </row>
    <row r="86" spans="1:11">
      <c r="A86" s="14" t="s">
        <v>14</v>
      </c>
      <c r="B86" s="12" t="s">
        <v>47</v>
      </c>
      <c r="C86" s="32">
        <v>53</v>
      </c>
      <c r="D86" s="34">
        <v>33.6530175798583</v>
      </c>
      <c r="E86" s="34">
        <v>54.8655500800099</v>
      </c>
      <c r="F86" s="34">
        <v>55.7183733447057</v>
      </c>
      <c r="G86" s="34">
        <v>56.0976714892023</v>
      </c>
      <c r="H86" s="34">
        <v>56.1969161100299</v>
      </c>
      <c r="I86" s="34">
        <v>56.0891365515688</v>
      </c>
      <c r="J86" s="34">
        <v>55.819537344549</v>
      </c>
      <c r="K86" s="34">
        <v>55.420929471805</v>
      </c>
    </row>
    <row r="87" spans="2:11">
      <c r="B87" s="12" t="s">
        <v>48</v>
      </c>
      <c r="C87" s="34"/>
      <c r="D87" s="34">
        <v>34.7278559271683</v>
      </c>
      <c r="E87" s="34">
        <v>57.3547056834149</v>
      </c>
      <c r="F87" s="34">
        <v>58.8427975428073</v>
      </c>
      <c r="G87" s="34">
        <v>59.7728016714015</v>
      </c>
      <c r="H87" s="34">
        <v>60.3435868893234</v>
      </c>
      <c r="I87" s="34">
        <v>60.6343454372745</v>
      </c>
      <c r="J87" s="34">
        <v>60.6978472693088</v>
      </c>
      <c r="K87" s="34">
        <v>60.5748148800142</v>
      </c>
    </row>
    <row r="88" spans="2:11">
      <c r="B88" s="12" t="s">
        <v>46</v>
      </c>
      <c r="C88" s="34"/>
      <c r="D88" s="34">
        <v>40.3319941039206</v>
      </c>
      <c r="E88" s="34">
        <v>44.5911215668439</v>
      </c>
      <c r="F88" s="34">
        <v>46.1830829792084</v>
      </c>
      <c r="G88" s="34">
        <v>47.3942938136967</v>
      </c>
      <c r="H88" s="34">
        <v>48.4318292449117</v>
      </c>
      <c r="I88" s="34">
        <v>49.3601138242056</v>
      </c>
      <c r="J88" s="34">
        <v>50.2084565463553</v>
      </c>
      <c r="K88" s="34">
        <v>50.9933868394498</v>
      </c>
    </row>
    <row r="89" spans="1:11">
      <c r="A89" s="17" t="s">
        <v>15</v>
      </c>
      <c r="B89" s="12" t="s">
        <v>47</v>
      </c>
      <c r="C89" s="32">
        <v>44</v>
      </c>
      <c r="D89" s="34">
        <v>39.7275232490429</v>
      </c>
      <c r="E89" s="34">
        <v>42.9362919871348</v>
      </c>
      <c r="F89" s="34">
        <v>43.6032899030053</v>
      </c>
      <c r="G89" s="34">
        <v>43.8189815170502</v>
      </c>
      <c r="H89" s="34">
        <v>43.7917379228895</v>
      </c>
      <c r="I89" s="34">
        <v>43.5979684705023</v>
      </c>
      <c r="J89" s="34">
        <v>43.2795325545548</v>
      </c>
      <c r="K89" s="34">
        <v>42.8642583777</v>
      </c>
    </row>
    <row r="90" spans="2:11">
      <c r="B90" s="12" t="s">
        <v>48</v>
      </c>
      <c r="C90" s="34"/>
      <c r="D90" s="34">
        <v>39.2776522731836</v>
      </c>
      <c r="E90" s="34">
        <v>41.7369332279947</v>
      </c>
      <c r="F90" s="34">
        <v>41.8005860451919</v>
      </c>
      <c r="G90" s="34">
        <v>41.4010013661856</v>
      </c>
      <c r="H90" s="34">
        <v>40.7466715204255</v>
      </c>
      <c r="I90" s="34">
        <v>39.9222846346904</v>
      </c>
      <c r="J90" s="34">
        <v>38.9780687175466</v>
      </c>
      <c r="K90" s="34">
        <v>37.9489581287124</v>
      </c>
    </row>
    <row r="91" spans="2:11">
      <c r="B91" s="12" t="s">
        <v>46</v>
      </c>
      <c r="C91" s="34"/>
      <c r="D91" s="34">
        <v>40.4190440588867</v>
      </c>
      <c r="E91" s="34">
        <v>41.2830703530256</v>
      </c>
      <c r="F91" s="34">
        <v>42.4399126501434</v>
      </c>
      <c r="G91" s="34">
        <v>43.7690727627548</v>
      </c>
      <c r="H91" s="34">
        <v>45.2546891415901</v>
      </c>
      <c r="I91" s="34">
        <v>46.8913959286275</v>
      </c>
      <c r="J91" s="34">
        <v>48.6778634622315</v>
      </c>
      <c r="K91" s="34">
        <v>50.6151085710049</v>
      </c>
    </row>
    <row r="92" spans="1:11">
      <c r="A92" s="14" t="s">
        <v>21</v>
      </c>
      <c r="B92" s="12" t="s">
        <v>47</v>
      </c>
      <c r="C92" s="32">
        <v>39</v>
      </c>
      <c r="D92" s="34">
        <v>40.5467739721113</v>
      </c>
      <c r="E92" s="34">
        <v>41.6246137053252</v>
      </c>
      <c r="F92" s="34">
        <v>42.9539874918269</v>
      </c>
      <c r="G92" s="34">
        <v>44.4590477113119</v>
      </c>
      <c r="H92" s="34">
        <v>46.1269870606059</v>
      </c>
      <c r="I92" s="34">
        <v>47.9529824541894</v>
      </c>
      <c r="J92" s="34">
        <v>49.9359721208896</v>
      </c>
      <c r="K92" s="34">
        <v>52.0773097625646</v>
      </c>
    </row>
    <row r="93" spans="2:11">
      <c r="B93" s="12" t="s">
        <v>48</v>
      </c>
      <c r="C93" s="34"/>
      <c r="D93" s="34">
        <v>40.6356997104132</v>
      </c>
      <c r="E93" s="34">
        <v>41.8667551971066</v>
      </c>
      <c r="F93" s="34">
        <v>43.3268976080422</v>
      </c>
      <c r="G93" s="34">
        <v>44.9683819150473</v>
      </c>
      <c r="H93" s="34">
        <v>46.7796207923355</v>
      </c>
      <c r="I93" s="34">
        <v>48.7555811532103</v>
      </c>
      <c r="J93" s="34">
        <v>50.8949813074577</v>
      </c>
      <c r="K93" s="34">
        <v>53.1991361408573</v>
      </c>
    </row>
    <row r="94" spans="2:11">
      <c r="B94" s="12" t="s">
        <v>46</v>
      </c>
      <c r="C94" s="34"/>
      <c r="D94" s="34">
        <v>52.0588655450744</v>
      </c>
      <c r="E94" s="34">
        <v>53.449672826844</v>
      </c>
      <c r="F94" s="34">
        <v>55.7329368593698</v>
      </c>
      <c r="G94" s="34">
        <v>57.9192689535268</v>
      </c>
      <c r="H94" s="34">
        <v>59.7304846560836</v>
      </c>
      <c r="I94" s="34">
        <v>60.8576851227944</v>
      </c>
      <c r="J94" s="34">
        <v>60.9110379269937</v>
      </c>
      <c r="K94" s="34">
        <v>59.3884730123878</v>
      </c>
    </row>
    <row r="95" spans="1:11">
      <c r="A95" s="17" t="s">
        <v>27</v>
      </c>
      <c r="B95" s="12" t="s">
        <v>47</v>
      </c>
      <c r="C95" s="32">
        <v>47</v>
      </c>
      <c r="D95" s="34">
        <v>52.1382960159158</v>
      </c>
      <c r="E95" s="34">
        <v>53.7687870478375</v>
      </c>
      <c r="F95" s="34">
        <v>56.4888270757424</v>
      </c>
      <c r="G95" s="34">
        <v>59.3923819445082</v>
      </c>
      <c r="H95" s="34">
        <v>62.3128019352776</v>
      </c>
      <c r="I95" s="34">
        <v>65.08842282316</v>
      </c>
      <c r="J95" s="34">
        <v>67.5221245179999</v>
      </c>
      <c r="K95" s="34">
        <v>69.3625315395199</v>
      </c>
    </row>
    <row r="96" spans="2:11">
      <c r="B96" s="12" t="s">
        <v>48</v>
      </c>
      <c r="C96" s="34"/>
      <c r="D96" s="34">
        <v>52.1856894673934</v>
      </c>
      <c r="E96" s="34">
        <v>53.9503840988449</v>
      </c>
      <c r="F96" s="34">
        <v>56.9029604294607</v>
      </c>
      <c r="G96" s="34">
        <v>60.1798898195267</v>
      </c>
      <c r="H96" s="34">
        <v>63.6675120625702</v>
      </c>
      <c r="I96" s="34">
        <v>67.2729900947949</v>
      </c>
      <c r="J96" s="34">
        <v>70.8880909518017</v>
      </c>
      <c r="K96" s="34">
        <v>74.3756516534399</v>
      </c>
    </row>
    <row r="97" spans="2:11">
      <c r="B97" s="12" t="s">
        <v>46</v>
      </c>
      <c r="C97" s="34"/>
      <c r="D97" s="34">
        <v>58.4872050613501</v>
      </c>
      <c r="E97" s="34">
        <v>58.2029990189228</v>
      </c>
      <c r="F97" s="34">
        <v>57.839785893188</v>
      </c>
      <c r="G97" s="34">
        <v>57.4507229802149</v>
      </c>
      <c r="H97" s="34">
        <v>57.0360013763163</v>
      </c>
      <c r="I97" s="34">
        <v>56.5960706050192</v>
      </c>
      <c r="J97" s="34">
        <v>56.1318936565925</v>
      </c>
      <c r="K97" s="34">
        <v>55.6447501499284</v>
      </c>
    </row>
    <row r="98" spans="1:11">
      <c r="A98" s="14" t="s">
        <v>31</v>
      </c>
      <c r="B98" s="12" t="s">
        <v>47</v>
      </c>
      <c r="C98" s="32">
        <v>56</v>
      </c>
      <c r="D98" s="34">
        <v>59.2492411723861</v>
      </c>
      <c r="E98" s="34">
        <v>60.0441484476463</v>
      </c>
      <c r="F98" s="34">
        <v>60.2593954226307</v>
      </c>
      <c r="G98" s="34">
        <v>60.3570809622839</v>
      </c>
      <c r="H98" s="34">
        <v>60.3611764117154</v>
      </c>
      <c r="I98" s="34">
        <v>60.2780494942473</v>
      </c>
      <c r="J98" s="34">
        <v>60.1120819913623</v>
      </c>
      <c r="K98" s="34">
        <v>59.8679301171415</v>
      </c>
    </row>
    <row r="99" spans="2:11">
      <c r="B99" s="12" t="s">
        <v>48</v>
      </c>
      <c r="C99" s="34"/>
      <c r="D99" s="34">
        <v>60.99141819779</v>
      </c>
      <c r="E99" s="34">
        <v>64.2434837811991</v>
      </c>
      <c r="F99" s="34">
        <v>65.7492489751855</v>
      </c>
      <c r="G99" s="34">
        <v>66.9028901275474</v>
      </c>
      <c r="H99" s="34">
        <v>67.782464252387</v>
      </c>
      <c r="I99" s="34">
        <v>68.4092933694797</v>
      </c>
      <c r="J99" s="34">
        <v>68.7980701592338</v>
      </c>
      <c r="K99" s="34">
        <v>68.9642844471242</v>
      </c>
    </row>
    <row r="100" spans="2:11">
      <c r="B100" s="12" t="s">
        <v>46</v>
      </c>
      <c r="C100" s="34"/>
      <c r="D100" s="34">
        <v>79.782672266444</v>
      </c>
      <c r="E100" s="34">
        <v>77.2302099144408</v>
      </c>
      <c r="F100" s="34">
        <v>77.3060212923441</v>
      </c>
      <c r="G100" s="34">
        <v>77.7013807458686</v>
      </c>
      <c r="H100" s="34">
        <v>78.2185945714664</v>
      </c>
      <c r="I100" s="34">
        <v>78.7755864994345</v>
      </c>
      <c r="J100" s="34">
        <v>79.3230992591356</v>
      </c>
      <c r="K100" s="34">
        <v>79.8280686234798</v>
      </c>
    </row>
    <row r="101" spans="1:11">
      <c r="A101" s="14" t="s">
        <v>32</v>
      </c>
      <c r="B101" s="12" t="s">
        <v>47</v>
      </c>
      <c r="C101" s="32">
        <v>71</v>
      </c>
      <c r="D101" s="34">
        <v>80.0597786298858</v>
      </c>
      <c r="E101" s="34">
        <v>77.9547421322325</v>
      </c>
      <c r="F101" s="34">
        <v>78.3659701837608</v>
      </c>
      <c r="G101" s="34">
        <v>79.087407611884</v>
      </c>
      <c r="H101" s="34">
        <v>79.9204586933726</v>
      </c>
      <c r="I101" s="34">
        <v>80.7791708457993</v>
      </c>
      <c r="J101" s="34">
        <v>81.611059916207</v>
      </c>
      <c r="K101" s="34">
        <v>82.3808324528364</v>
      </c>
    </row>
    <row r="102" spans="2:11">
      <c r="B102" s="12" t="s">
        <v>48</v>
      </c>
      <c r="C102" s="34"/>
      <c r="D102" s="34">
        <v>80.5211085894069</v>
      </c>
      <c r="E102" s="34">
        <v>79.155807257503</v>
      </c>
      <c r="F102" s="34">
        <v>80.115153454526</v>
      </c>
      <c r="G102" s="34">
        <v>81.3703174386455</v>
      </c>
      <c r="H102" s="34">
        <v>82.7229516693008</v>
      </c>
      <c r="I102" s="34">
        <v>84.0815183767931</v>
      </c>
      <c r="J102" s="34">
        <v>85.3884749128146</v>
      </c>
      <c r="K102" s="34">
        <v>86.6047487302353</v>
      </c>
    </row>
    <row r="108" spans="1:1">
      <c r="A108" s="33" t="s">
        <v>61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6"/>
  <sheetViews>
    <sheetView zoomScale="86" zoomScaleNormal="86" topLeftCell="S2" workbookViewId="0">
      <selection activeCell="AF31" sqref="AF31:AF33"/>
    </sheetView>
  </sheetViews>
  <sheetFormatPr defaultColWidth="9.23076923076923" defaultRowHeight="16.8"/>
  <cols>
    <col min="2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  <col min="32" max="32" width="12.9230769230769"/>
  </cols>
  <sheetData>
    <row r="1" spans="1:18">
      <c r="A1" s="12" t="s">
        <v>33</v>
      </c>
      <c r="B1" s="13">
        <v>2015</v>
      </c>
      <c r="C1" s="13">
        <v>2016</v>
      </c>
      <c r="D1" s="13">
        <v>2017</v>
      </c>
      <c r="E1" s="13">
        <v>2018</v>
      </c>
      <c r="F1" s="13">
        <v>2019</v>
      </c>
      <c r="G1" s="13">
        <v>2020</v>
      </c>
      <c r="H1" s="13">
        <v>2021</v>
      </c>
      <c r="I1" s="16">
        <v>2022</v>
      </c>
      <c r="J1" s="16">
        <v>2023</v>
      </c>
      <c r="K1" s="16">
        <v>2024</v>
      </c>
      <c r="L1" s="16">
        <v>2025</v>
      </c>
      <c r="M1" s="16">
        <v>2026</v>
      </c>
      <c r="N1" s="16">
        <v>2027</v>
      </c>
      <c r="O1" s="16">
        <v>2028</v>
      </c>
      <c r="P1" s="16">
        <v>2029</v>
      </c>
      <c r="Q1" s="16">
        <v>2030</v>
      </c>
      <c r="R1" s="16"/>
    </row>
    <row r="2" s="11" customFormat="1" spans="1:31">
      <c r="A2" s="14" t="s">
        <v>10</v>
      </c>
      <c r="B2" s="15">
        <v>312.5</v>
      </c>
      <c r="C2" s="15">
        <v>313.8</v>
      </c>
      <c r="D2" s="15">
        <v>316.4</v>
      </c>
      <c r="E2" s="15">
        <v>304.8</v>
      </c>
      <c r="F2" s="15">
        <v>274.2</v>
      </c>
      <c r="G2" s="15">
        <v>278.4</v>
      </c>
      <c r="H2" s="15">
        <v>289.2</v>
      </c>
      <c r="I2" s="15">
        <v>273.8</v>
      </c>
      <c r="J2" s="15"/>
      <c r="K2" s="15"/>
      <c r="L2" s="15"/>
      <c r="M2" s="15"/>
      <c r="N2" s="15"/>
      <c r="O2" s="15"/>
      <c r="P2" s="15"/>
      <c r="Q2" s="15"/>
      <c r="R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0" t="s">
        <v>62</v>
      </c>
      <c r="AE2" s="30"/>
    </row>
    <row r="3" spans="1:32">
      <c r="A3" s="12" t="s">
        <v>46</v>
      </c>
      <c r="B3">
        <v>312.5</v>
      </c>
      <c r="C3">
        <v>315.306680796102</v>
      </c>
      <c r="D3">
        <v>307.866088314091</v>
      </c>
      <c r="E3">
        <v>300.076495675597</v>
      </c>
      <c r="F3">
        <v>292.235657862439</v>
      </c>
      <c r="G3">
        <v>284.456426777882</v>
      </c>
      <c r="H3">
        <v>276.792175459062</v>
      </c>
      <c r="I3">
        <v>269.270971135646</v>
      </c>
      <c r="J3">
        <v>261.908261585364</v>
      </c>
      <c r="K3">
        <v>254.712509307663</v>
      </c>
      <c r="L3">
        <v>247.688016194983</v>
      </c>
      <c r="M3">
        <v>240.836470499665</v>
      </c>
      <c r="N3">
        <v>234.157853192745</v>
      </c>
      <c r="O3">
        <v>227.650998008276</v>
      </c>
      <c r="P3">
        <v>221.313952666105</v>
      </c>
      <c r="Q3">
        <v>215.144220194242</v>
      </c>
      <c r="R3">
        <f>MIN(A2:P5)</f>
        <v>196.241229832269</v>
      </c>
      <c r="T3" s="30">
        <f t="shared" ref="T3:AA3" si="0">ABS(B3-B$2)/B2</f>
        <v>0</v>
      </c>
      <c r="U3" s="30">
        <f t="shared" si="0"/>
        <v>0.0048014047039579</v>
      </c>
      <c r="V3" s="30">
        <f t="shared" si="0"/>
        <v>0.0269719079832775</v>
      </c>
      <c r="W3" s="30">
        <f t="shared" si="0"/>
        <v>0.0154970614317684</v>
      </c>
      <c r="X3" s="30">
        <f t="shared" si="0"/>
        <v>0.0657755574851896</v>
      </c>
      <c r="Y3" s="30">
        <f t="shared" si="0"/>
        <v>0.0217544065297485</v>
      </c>
      <c r="Z3" s="30">
        <f t="shared" si="0"/>
        <v>0.0429039576104357</v>
      </c>
      <c r="AA3" s="30">
        <f t="shared" si="0"/>
        <v>0.0165413764220381</v>
      </c>
      <c r="AB3" s="30">
        <f t="shared" ref="AB3:AB9" si="1">SUM(T3:AA3)</f>
        <v>0.194245672166416</v>
      </c>
      <c r="AC3" s="30">
        <f t="shared" ref="AC3:AC9" si="2">AB3/8</f>
        <v>0.024280709020802</v>
      </c>
      <c r="AD3" s="30">
        <f t="shared" ref="AD3:AD9" si="3">SUM(T3:Z3)/7</f>
        <v>0.0253863279634825</v>
      </c>
      <c r="AE3" s="30">
        <f t="shared" ref="AE3:AE9" si="4">AA3</f>
        <v>0.0165413764220381</v>
      </c>
      <c r="AF3">
        <f>AD3*100</f>
        <v>2.53863279634825</v>
      </c>
    </row>
    <row r="4" spans="1:32">
      <c r="A4" s="12" t="s">
        <v>47</v>
      </c>
      <c r="B4">
        <v>312.5</v>
      </c>
      <c r="C4">
        <v>313.799999999967</v>
      </c>
      <c r="D4">
        <v>308.508477617335</v>
      </c>
      <c r="E4">
        <v>301.205507812511</v>
      </c>
      <c r="F4">
        <v>293.055404708503</v>
      </c>
      <c r="G4">
        <v>284.534454345913</v>
      </c>
      <c r="H4">
        <v>275.881829631764</v>
      </c>
      <c r="I4">
        <v>267.232421304967</v>
      </c>
      <c r="J4">
        <v>258.667885433112</v>
      </c>
      <c r="K4">
        <v>250.23981726697</v>
      </c>
      <c r="L4">
        <v>241.981560841882</v>
      </c>
      <c r="M4">
        <v>233.914763541068</v>
      </c>
      <c r="N4">
        <v>226.053261052308</v>
      </c>
      <c r="O4">
        <v>218.405503172999</v>
      </c>
      <c r="P4">
        <v>210.976133854318</v>
      </c>
      <c r="Q4">
        <v>203.767056819649</v>
      </c>
      <c r="R4" s="16"/>
      <c r="T4" s="30">
        <f t="shared" ref="T4:AA4" si="5">ABS(B4-B$2)/B3</f>
        <v>0</v>
      </c>
      <c r="U4" s="30">
        <f t="shared" si="5"/>
        <v>1.04742551837924e-13</v>
      </c>
      <c r="V4" s="30">
        <f t="shared" si="5"/>
        <v>0.0256329705745762</v>
      </c>
      <c r="W4" s="30">
        <f t="shared" si="5"/>
        <v>0.0119785862581351</v>
      </c>
      <c r="X4" s="30">
        <f t="shared" si="5"/>
        <v>0.0645212320988515</v>
      </c>
      <c r="Y4" s="30">
        <f t="shared" si="5"/>
        <v>0.0215655326033576</v>
      </c>
      <c r="Z4" s="30">
        <f t="shared" si="5"/>
        <v>0.04811613748166</v>
      </c>
      <c r="AA4" s="30">
        <f t="shared" si="5"/>
        <v>0.0243902217433033</v>
      </c>
      <c r="AB4" s="30">
        <f t="shared" si="1"/>
        <v>0.196204680759988</v>
      </c>
      <c r="AC4" s="30">
        <f t="shared" si="2"/>
        <v>0.0245255850949986</v>
      </c>
      <c r="AD4" s="30">
        <f t="shared" si="3"/>
        <v>0.0245449227166693</v>
      </c>
      <c r="AE4" s="30">
        <f t="shared" si="4"/>
        <v>0.0243902217433033</v>
      </c>
      <c r="AF4">
        <f t="shared" ref="AF4:AF33" si="6">AD4*100</f>
        <v>2.45449227166693</v>
      </c>
    </row>
    <row r="5" spans="1:32">
      <c r="A5" s="12" t="s">
        <v>48</v>
      </c>
      <c r="B5">
        <v>312.5</v>
      </c>
      <c r="C5">
        <v>311.5114421388</v>
      </c>
      <c r="D5">
        <v>309.423221979136</v>
      </c>
      <c r="E5">
        <v>302.943664733411</v>
      </c>
      <c r="F5">
        <v>294.364804346807</v>
      </c>
      <c r="G5">
        <v>284.7231578076</v>
      </c>
      <c r="H5">
        <v>274.563871751405</v>
      </c>
      <c r="I5">
        <v>264.203500493491</v>
      </c>
      <c r="J5">
        <v>253.8377271418</v>
      </c>
      <c r="K5">
        <v>243.592260110092</v>
      </c>
      <c r="L5">
        <v>233.549535636036</v>
      </c>
      <c r="M5">
        <v>223.763881402773</v>
      </c>
      <c r="N5">
        <v>214.270674351638</v>
      </c>
      <c r="O5">
        <v>205.092148938415</v>
      </c>
      <c r="P5">
        <v>196.241229832269</v>
      </c>
      <c r="Q5">
        <v>187.724144434383</v>
      </c>
      <c r="R5" s="16"/>
      <c r="T5" s="30">
        <f t="shared" ref="T5:AA5" si="7">ABS(B5-B$2)/B4</f>
        <v>0</v>
      </c>
      <c r="U5" s="30">
        <f t="shared" si="7"/>
        <v>0.00729304608413076</v>
      </c>
      <c r="V5" s="30">
        <f t="shared" si="7"/>
        <v>0.0226145423125707</v>
      </c>
      <c r="W5" s="30">
        <f t="shared" si="7"/>
        <v>0.00616301899679897</v>
      </c>
      <c r="X5" s="30">
        <f t="shared" si="7"/>
        <v>0.0688088464598173</v>
      </c>
      <c r="Y5" s="30">
        <f t="shared" si="7"/>
        <v>0.0222228194548027</v>
      </c>
      <c r="Z5" s="30">
        <f t="shared" si="7"/>
        <v>0.0530521646464747</v>
      </c>
      <c r="AA5" s="30">
        <f t="shared" si="7"/>
        <v>0.0359106857605329</v>
      </c>
      <c r="AB5" s="30">
        <f t="shared" si="1"/>
        <v>0.216065123715128</v>
      </c>
      <c r="AC5" s="30">
        <f t="shared" si="2"/>
        <v>0.027008140464391</v>
      </c>
      <c r="AD5" s="30">
        <f t="shared" si="3"/>
        <v>0.0257363482792279</v>
      </c>
      <c r="AE5" s="30">
        <f t="shared" si="4"/>
        <v>0.0359106857605329</v>
      </c>
      <c r="AF5">
        <f t="shared" si="6"/>
        <v>2.57363482792279</v>
      </c>
    </row>
    <row r="6" s="11" customFormat="1" spans="1:32">
      <c r="A6" s="14" t="s">
        <v>13</v>
      </c>
      <c r="B6" s="15">
        <v>84.7</v>
      </c>
      <c r="C6" s="15">
        <v>81</v>
      </c>
      <c r="D6" s="15">
        <v>80.9</v>
      </c>
      <c r="E6" s="15">
        <v>77.1</v>
      </c>
      <c r="F6" s="15">
        <v>72.4</v>
      </c>
      <c r="G6" s="15">
        <v>73.9</v>
      </c>
      <c r="H6" s="15">
        <v>73.3</v>
      </c>
      <c r="I6" s="15">
        <v>73.4</v>
      </c>
      <c r="J6" s="15"/>
      <c r="K6" s="15"/>
      <c r="L6" s="15"/>
      <c r="M6" s="15"/>
      <c r="N6" s="15"/>
      <c r="O6" s="15"/>
      <c r="P6" s="15"/>
      <c r="Q6" s="15"/>
      <c r="R6" s="15"/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6"/>
        <v>0</v>
      </c>
    </row>
    <row r="7" spans="1:32">
      <c r="A7" s="12" t="s">
        <v>46</v>
      </c>
      <c r="B7">
        <v>84.7</v>
      </c>
      <c r="C7">
        <v>80.2679685740734</v>
      </c>
      <c r="D7">
        <v>78.2102814122406</v>
      </c>
      <c r="E7">
        <v>76.6926113031426</v>
      </c>
      <c r="F7">
        <v>75.4349835752273</v>
      </c>
      <c r="G7">
        <v>74.3586354225155</v>
      </c>
      <c r="H7">
        <v>73.4256094123927</v>
      </c>
      <c r="I7">
        <v>72.6096352315365</v>
      </c>
      <c r="J7">
        <v>71.8899758653081</v>
      </c>
      <c r="K7">
        <v>71.2498349697889</v>
      </c>
      <c r="L7">
        <v>70.6756401865977</v>
      </c>
      <c r="M7">
        <v>70.1564839523246</v>
      </c>
      <c r="N7">
        <v>69.6836216688183</v>
      </c>
      <c r="O7">
        <v>69.25003391518</v>
      </c>
      <c r="P7">
        <v>68.8500618171536</v>
      </c>
      <c r="Q7">
        <v>68.4791138609421</v>
      </c>
      <c r="R7">
        <f>MIN(A6:P9)</f>
        <v>63.7678502719592</v>
      </c>
      <c r="T7" s="30">
        <f t="shared" ref="T7:AA7" si="8">ABS(B7-B$6)/B6</f>
        <v>0</v>
      </c>
      <c r="U7" s="30">
        <f t="shared" si="8"/>
        <v>0.00903742501143959</v>
      </c>
      <c r="V7" s="30">
        <f t="shared" si="8"/>
        <v>0.0332474485507961</v>
      </c>
      <c r="W7" s="30">
        <f t="shared" si="8"/>
        <v>0.00528390008894158</v>
      </c>
      <c r="X7" s="30">
        <f t="shared" si="8"/>
        <v>0.0419196626412611</v>
      </c>
      <c r="Y7" s="30">
        <f t="shared" si="8"/>
        <v>0.00620616268627198</v>
      </c>
      <c r="Z7" s="30">
        <f t="shared" si="8"/>
        <v>0.00171363454833159</v>
      </c>
      <c r="AA7" s="30">
        <f t="shared" si="8"/>
        <v>0.010767912376887</v>
      </c>
      <c r="AB7" s="30">
        <f t="shared" si="1"/>
        <v>0.108176145903929</v>
      </c>
      <c r="AC7" s="30">
        <f t="shared" si="2"/>
        <v>0.0135220182379911</v>
      </c>
      <c r="AD7" s="30">
        <f t="shared" si="3"/>
        <v>0.0139154619324346</v>
      </c>
      <c r="AE7" s="30">
        <f t="shared" si="4"/>
        <v>0.010767912376887</v>
      </c>
      <c r="AF7">
        <f t="shared" si="6"/>
        <v>1.39154619324346</v>
      </c>
    </row>
    <row r="8" spans="1:32">
      <c r="A8" s="12" t="s">
        <v>47</v>
      </c>
      <c r="B8">
        <v>84.7</v>
      </c>
      <c r="C8">
        <v>80.8838056392361</v>
      </c>
      <c r="D8">
        <v>78.8121389172519</v>
      </c>
      <c r="E8">
        <v>76.9792549088907</v>
      </c>
      <c r="F8">
        <v>75.338627772504</v>
      </c>
      <c r="G8">
        <v>73.8999999999604</v>
      </c>
      <c r="H8">
        <v>72.6500430722618</v>
      </c>
      <c r="I8">
        <v>71.5632625507773</v>
      </c>
      <c r="J8">
        <v>70.612445733573</v>
      </c>
      <c r="K8">
        <v>69.7732959815454</v>
      </c>
      <c r="L8">
        <v>69.0257065230377</v>
      </c>
      <c r="M8">
        <v>68.3535912489572</v>
      </c>
      <c r="N8">
        <v>67.7442441551205</v>
      </c>
      <c r="O8">
        <v>67.1876418767333</v>
      </c>
      <c r="P8">
        <v>66.6758363268168</v>
      </c>
      <c r="Q8">
        <v>66.202470304955</v>
      </c>
      <c r="R8" s="16"/>
      <c r="T8" s="30">
        <f t="shared" ref="T8:AA8" si="9">ABS(B8-B$6)/B7</f>
        <v>0</v>
      </c>
      <c r="U8" s="30">
        <f t="shared" si="9"/>
        <v>0.00144758068290556</v>
      </c>
      <c r="V8" s="30">
        <f t="shared" si="9"/>
        <v>0.02669548101666</v>
      </c>
      <c r="W8" s="30">
        <f t="shared" si="9"/>
        <v>0.00157440317988431</v>
      </c>
      <c r="X8" s="30">
        <f t="shared" si="9"/>
        <v>0.0389557687060865</v>
      </c>
      <c r="Y8" s="30">
        <f t="shared" si="9"/>
        <v>5.32630162807904e-13</v>
      </c>
      <c r="Z8" s="30">
        <f t="shared" si="9"/>
        <v>0.00885191056553224</v>
      </c>
      <c r="AA8" s="30">
        <f t="shared" si="9"/>
        <v>0.0252960566922799</v>
      </c>
      <c r="AB8" s="30">
        <f t="shared" si="1"/>
        <v>0.102821200843881</v>
      </c>
      <c r="AC8" s="30">
        <f t="shared" si="2"/>
        <v>0.0128526501054851</v>
      </c>
      <c r="AD8" s="30">
        <f t="shared" si="3"/>
        <v>0.0110750205930859</v>
      </c>
      <c r="AE8" s="30">
        <f t="shared" si="4"/>
        <v>0.0252960566922799</v>
      </c>
      <c r="AF8">
        <f t="shared" si="6"/>
        <v>1.10750205930859</v>
      </c>
    </row>
    <row r="9" spans="1:32">
      <c r="A9" s="12" t="s">
        <v>48</v>
      </c>
      <c r="B9">
        <v>84.7</v>
      </c>
      <c r="C9">
        <v>80.8272177689017</v>
      </c>
      <c r="D9">
        <v>79.1436147372258</v>
      </c>
      <c r="E9">
        <v>77.3716554083232</v>
      </c>
      <c r="F9">
        <v>75.5410747656714</v>
      </c>
      <c r="G9">
        <v>73.7761581621745</v>
      </c>
      <c r="H9">
        <v>72.1443234903054</v>
      </c>
      <c r="I9">
        <v>70.6677135784881</v>
      </c>
      <c r="J9">
        <v>69.3439326909976</v>
      </c>
      <c r="K9">
        <v>68.1596471129622</v>
      </c>
      <c r="L9">
        <v>67.0979854436367</v>
      </c>
      <c r="M9">
        <v>66.1421432522603</v>
      </c>
      <c r="N9">
        <v>65.2769147219523</v>
      </c>
      <c r="O9">
        <v>64.4891718413525</v>
      </c>
      <c r="P9">
        <v>63.7678502719592</v>
      </c>
      <c r="Q9">
        <v>63.1037325506089</v>
      </c>
      <c r="R9" s="16"/>
      <c r="T9" s="30">
        <f t="shared" ref="T9:AA9" si="10">ABS(B9-B$6)/B8</f>
        <v>0</v>
      </c>
      <c r="U9" s="30">
        <f t="shared" si="10"/>
        <v>0.00213617830828772</v>
      </c>
      <c r="V9" s="30">
        <f t="shared" si="10"/>
        <v>0.0222857200287167</v>
      </c>
      <c r="W9" s="30">
        <f t="shared" si="10"/>
        <v>0.00352894307232165</v>
      </c>
      <c r="X9" s="30">
        <f t="shared" si="10"/>
        <v>0.0416927525565813</v>
      </c>
      <c r="Y9" s="30">
        <f t="shared" si="10"/>
        <v>0.00167580294757206</v>
      </c>
      <c r="Z9" s="30">
        <f t="shared" si="10"/>
        <v>0.0159074442467309</v>
      </c>
      <c r="AA9" s="30">
        <f t="shared" si="10"/>
        <v>0.0381800147746649</v>
      </c>
      <c r="AB9" s="30">
        <f t="shared" si="1"/>
        <v>0.125406855934875</v>
      </c>
      <c r="AC9" s="30">
        <f t="shared" si="2"/>
        <v>0.0156758569918594</v>
      </c>
      <c r="AD9" s="30">
        <f t="shared" si="3"/>
        <v>0.0124609773086015</v>
      </c>
      <c r="AE9" s="30">
        <f t="shared" si="4"/>
        <v>0.0381800147746649</v>
      </c>
      <c r="AF9">
        <f t="shared" si="6"/>
        <v>1.24609773086015</v>
      </c>
    </row>
    <row r="10" s="11" customFormat="1" spans="1:32">
      <c r="A10" s="14" t="s">
        <v>14</v>
      </c>
      <c r="B10" s="15">
        <v>157.5</v>
      </c>
      <c r="C10" s="15">
        <v>158.6</v>
      </c>
      <c r="D10" s="15">
        <v>158.2</v>
      </c>
      <c r="E10" s="15">
        <v>154</v>
      </c>
      <c r="F10" s="15">
        <v>150.2</v>
      </c>
      <c r="G10" s="15">
        <v>144.5</v>
      </c>
      <c r="H10" s="15">
        <v>144.1</v>
      </c>
      <c r="I10" s="15">
        <v>175.7</v>
      </c>
      <c r="J10" s="15"/>
      <c r="K10" s="15"/>
      <c r="L10" s="15"/>
      <c r="M10" s="15"/>
      <c r="N10" s="15"/>
      <c r="O10" s="15"/>
      <c r="P10" s="15"/>
      <c r="Q10" s="15"/>
      <c r="R10" s="15"/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6"/>
        <v>0</v>
      </c>
    </row>
    <row r="11" spans="1:32">
      <c r="A11" s="12" t="s">
        <v>46</v>
      </c>
      <c r="B11">
        <v>157.5</v>
      </c>
      <c r="C11">
        <v>158.301940641177</v>
      </c>
      <c r="D11">
        <v>156.144631967815</v>
      </c>
      <c r="E11">
        <v>152.872579581596</v>
      </c>
      <c r="F11">
        <v>149.630583062292</v>
      </c>
      <c r="G11">
        <v>146.755102955592</v>
      </c>
      <c r="H11">
        <v>144.281206464853</v>
      </c>
      <c r="I11">
        <v>142.156597795699</v>
      </c>
      <c r="J11">
        <v>140.315832531747</v>
      </c>
      <c r="K11">
        <v>138.701850349715</v>
      </c>
      <c r="L11">
        <v>137.269681279656</v>
      </c>
      <c r="M11">
        <v>135.984978603709</v>
      </c>
      <c r="N11">
        <v>134.821607085417</v>
      </c>
      <c r="O11">
        <v>133.759510520211</v>
      </c>
      <c r="P11">
        <v>132.783087132111</v>
      </c>
      <c r="Q11">
        <v>131.880014832953</v>
      </c>
      <c r="R11">
        <f>MIN(A10:P13)</f>
        <v>119.997102386689</v>
      </c>
      <c r="T11" s="30">
        <f t="shared" ref="T11:AA11" si="11">ABS(B11-B$10)/B10</f>
        <v>0</v>
      </c>
      <c r="U11" s="30">
        <f t="shared" si="11"/>
        <v>0.00187931499888396</v>
      </c>
      <c r="V11" s="30">
        <f t="shared" si="11"/>
        <v>0.0129922125928255</v>
      </c>
      <c r="W11" s="30">
        <f t="shared" si="11"/>
        <v>0.00732091180781818</v>
      </c>
      <c r="X11" s="30">
        <f t="shared" si="11"/>
        <v>0.00379105817382147</v>
      </c>
      <c r="Y11" s="30">
        <f t="shared" si="11"/>
        <v>0.0156062488276264</v>
      </c>
      <c r="Z11" s="30">
        <f t="shared" si="11"/>
        <v>0.00125750496081197</v>
      </c>
      <c r="AA11" s="30">
        <f t="shared" si="11"/>
        <v>0.190912932295395</v>
      </c>
      <c r="AB11" s="30">
        <f t="shared" ref="AB11:AB13" si="12">SUM(T11:AA11)</f>
        <v>0.233760183657183</v>
      </c>
      <c r="AC11" s="30">
        <f t="shared" ref="AC11:AC13" si="13">AB11/8</f>
        <v>0.0292200229571479</v>
      </c>
      <c r="AD11" s="30">
        <f t="shared" ref="AD11:AD13" si="14">SUM(T11:Z11)/7</f>
        <v>0.00612103590882677</v>
      </c>
      <c r="AE11" s="30">
        <f t="shared" ref="AE11:AE13" si="15">AA11</f>
        <v>0.190912932295395</v>
      </c>
      <c r="AF11">
        <f t="shared" si="6"/>
        <v>0.612103590882677</v>
      </c>
    </row>
    <row r="12" spans="1:32">
      <c r="A12" s="12" t="s">
        <v>47</v>
      </c>
      <c r="B12">
        <v>157.5</v>
      </c>
      <c r="C12">
        <v>158.01704071368</v>
      </c>
      <c r="D12">
        <v>157.053427832452</v>
      </c>
      <c r="E12">
        <v>154</v>
      </c>
      <c r="F12">
        <v>150.194745369561</v>
      </c>
      <c r="G12">
        <v>146.355986415255</v>
      </c>
      <c r="H12">
        <v>142.783865838013</v>
      </c>
      <c r="I12">
        <v>139.570620104248</v>
      </c>
      <c r="J12">
        <v>136.716514923715</v>
      </c>
      <c r="K12">
        <v>134.186596224586</v>
      </c>
      <c r="L12">
        <v>131.936599925277</v>
      </c>
      <c r="M12">
        <v>129.923798253178</v>
      </c>
      <c r="N12">
        <v>128.110826548193</v>
      </c>
      <c r="O12">
        <v>126.466425845004</v>
      </c>
      <c r="P12">
        <v>124.964961920018</v>
      </c>
      <c r="Q12">
        <v>123.58556366183</v>
      </c>
      <c r="R12" s="16"/>
      <c r="T12" s="30">
        <f t="shared" ref="T12:AA12" si="16">ABS(B12-B$10)/B11</f>
        <v>0</v>
      </c>
      <c r="U12" s="30">
        <f t="shared" si="16"/>
        <v>0.00368257826757411</v>
      </c>
      <c r="V12" s="30">
        <f t="shared" si="16"/>
        <v>0.0073430136732739</v>
      </c>
      <c r="W12" s="30">
        <f t="shared" si="16"/>
        <v>0</v>
      </c>
      <c r="X12" s="30">
        <f t="shared" si="16"/>
        <v>3.51173559004995e-5</v>
      </c>
      <c r="Y12" s="30">
        <f t="shared" si="16"/>
        <v>0.0126468271145339</v>
      </c>
      <c r="Z12" s="30">
        <f t="shared" si="16"/>
        <v>0.00912200690744564</v>
      </c>
      <c r="AA12" s="30">
        <f t="shared" si="16"/>
        <v>0.254151973640193</v>
      </c>
      <c r="AB12" s="30">
        <f t="shared" si="12"/>
        <v>0.286981516958921</v>
      </c>
      <c r="AC12" s="30">
        <f t="shared" si="13"/>
        <v>0.0358726896198651</v>
      </c>
      <c r="AD12" s="30">
        <f t="shared" si="14"/>
        <v>0.00468993475981829</v>
      </c>
      <c r="AE12" s="30">
        <f t="shared" si="15"/>
        <v>0.254151973640193</v>
      </c>
      <c r="AF12">
        <f t="shared" si="6"/>
        <v>0.468993475981829</v>
      </c>
    </row>
    <row r="13" spans="1:32">
      <c r="A13" s="12" t="s">
        <v>48</v>
      </c>
      <c r="B13">
        <v>157.5</v>
      </c>
      <c r="C13">
        <v>157.581428741375</v>
      </c>
      <c r="D13">
        <v>157.367453225851</v>
      </c>
      <c r="E13">
        <v>154.615859533081</v>
      </c>
      <c r="F13">
        <v>150.655456910853</v>
      </c>
      <c r="G13">
        <v>146.360963939074</v>
      </c>
      <c r="H13">
        <v>142.175548689437</v>
      </c>
      <c r="I13">
        <v>138.291247999466</v>
      </c>
      <c r="J13">
        <v>134.769119227239</v>
      </c>
      <c r="K13">
        <v>131.606979285316</v>
      </c>
      <c r="L13">
        <v>128.775351199381</v>
      </c>
      <c r="M13">
        <v>126.23567996259</v>
      </c>
      <c r="N13">
        <v>123.949029845781</v>
      </c>
      <c r="O13">
        <v>121.879824955542</v>
      </c>
      <c r="P13">
        <v>119.997102386689</v>
      </c>
      <c r="Q13">
        <v>118.274586452382</v>
      </c>
      <c r="R13" s="16"/>
      <c r="T13" s="30">
        <f t="shared" ref="T13:AA13" si="17">ABS(B13-B$10)/B12</f>
        <v>0</v>
      </c>
      <c r="U13" s="30">
        <f t="shared" si="17"/>
        <v>0.00644595832211925</v>
      </c>
      <c r="V13" s="30">
        <f t="shared" si="17"/>
        <v>0.00530104172598623</v>
      </c>
      <c r="W13" s="30">
        <f t="shared" si="17"/>
        <v>0.00399908787714931</v>
      </c>
      <c r="X13" s="30">
        <f t="shared" si="17"/>
        <v>0.00303244237827581</v>
      </c>
      <c r="Y13" s="30">
        <f t="shared" si="17"/>
        <v>0.0127153250417369</v>
      </c>
      <c r="Z13" s="30">
        <f t="shared" si="17"/>
        <v>0.0134780726048297</v>
      </c>
      <c r="AA13" s="30">
        <f t="shared" si="17"/>
        <v>0.268027411303272</v>
      </c>
      <c r="AB13" s="30">
        <f t="shared" si="12"/>
        <v>0.312999339253369</v>
      </c>
      <c r="AC13" s="30">
        <f t="shared" si="13"/>
        <v>0.0391249174066711</v>
      </c>
      <c r="AD13" s="30">
        <f t="shared" si="14"/>
        <v>0.00642456113572817</v>
      </c>
      <c r="AE13" s="30">
        <f t="shared" si="15"/>
        <v>0.268027411303272</v>
      </c>
      <c r="AF13">
        <f t="shared" si="6"/>
        <v>0.642456113572817</v>
      </c>
    </row>
    <row r="14" s="11" customFormat="1" spans="1:32">
      <c r="A14" s="17" t="s">
        <v>15</v>
      </c>
      <c r="B14" s="15">
        <v>93.3</v>
      </c>
      <c r="C14" s="15">
        <v>84.2</v>
      </c>
      <c r="D14" s="15">
        <v>91.2</v>
      </c>
      <c r="E14" s="15">
        <v>87.5</v>
      </c>
      <c r="F14" s="15">
        <v>83.7</v>
      </c>
      <c r="G14" s="15">
        <v>99.7</v>
      </c>
      <c r="H14" s="15">
        <v>99.8</v>
      </c>
      <c r="I14" s="15">
        <v>97.2</v>
      </c>
      <c r="J14" s="15"/>
      <c r="K14" s="15"/>
      <c r="L14" s="15"/>
      <c r="M14" s="15"/>
      <c r="N14" s="15"/>
      <c r="O14" s="15"/>
      <c r="P14" s="15"/>
      <c r="Q14" s="15"/>
      <c r="R14" s="15"/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6"/>
        <v>0</v>
      </c>
    </row>
    <row r="15" spans="1:32">
      <c r="A15" s="12" t="s">
        <v>46</v>
      </c>
      <c r="B15">
        <v>93.3</v>
      </c>
      <c r="C15">
        <v>85.0493221303785</v>
      </c>
      <c r="D15">
        <v>85.5699989518288</v>
      </c>
      <c r="E15">
        <v>88.2290532264477</v>
      </c>
      <c r="F15">
        <v>91.7547230868559</v>
      </c>
      <c r="G15">
        <v>95.7123844302203</v>
      </c>
      <c r="H15">
        <v>99.910505512502</v>
      </c>
      <c r="I15">
        <v>104.251356356593</v>
      </c>
      <c r="J15">
        <v>108.680082817566</v>
      </c>
      <c r="K15">
        <v>113.163787164688</v>
      </c>
      <c r="L15">
        <v>117.681772823111</v>
      </c>
      <c r="M15">
        <v>122.220553709737</v>
      </c>
      <c r="N15">
        <v>126.771113756676</v>
      </c>
      <c r="O15">
        <v>131.327315536267</v>
      </c>
      <c r="P15">
        <v>135.884933399797</v>
      </c>
      <c r="Q15">
        <v>140.441043722406</v>
      </c>
      <c r="R15">
        <f>MIN(A14:P17)</f>
        <v>83.7</v>
      </c>
      <c r="T15" s="30">
        <f t="shared" ref="T15:AA15" si="18">ABS(B15-B$14)/B14</f>
        <v>0</v>
      </c>
      <c r="U15" s="30">
        <f t="shared" si="18"/>
        <v>0.0100869611683907</v>
      </c>
      <c r="V15" s="30">
        <f t="shared" si="18"/>
        <v>0.0617324676334562</v>
      </c>
      <c r="W15" s="30">
        <f t="shared" si="18"/>
        <v>0.00833203687368804</v>
      </c>
      <c r="X15" s="30">
        <f t="shared" si="18"/>
        <v>0.0962332507390191</v>
      </c>
      <c r="Y15" s="30">
        <f t="shared" si="18"/>
        <v>0.0399961441301876</v>
      </c>
      <c r="Z15" s="30">
        <f t="shared" si="18"/>
        <v>0.00110726966434871</v>
      </c>
      <c r="AA15" s="30">
        <f t="shared" si="18"/>
        <v>0.0725448184834671</v>
      </c>
      <c r="AB15" s="30">
        <f t="shared" ref="AB15:AB17" si="19">SUM(T15:AA15)</f>
        <v>0.290032948692558</v>
      </c>
      <c r="AC15" s="30">
        <f t="shared" ref="AC15:AC17" si="20">AB15/8</f>
        <v>0.0362541185865697</v>
      </c>
      <c r="AD15" s="30">
        <f t="shared" ref="AD15:AD17" si="21">SUM(T15:Z15)/7</f>
        <v>0.0310697328870129</v>
      </c>
      <c r="AE15" s="30">
        <f t="shared" ref="AE15:AE17" si="22">AA15</f>
        <v>0.0725448184834671</v>
      </c>
      <c r="AF15">
        <f t="shared" si="6"/>
        <v>3.10697328870129</v>
      </c>
    </row>
    <row r="16" spans="1:32">
      <c r="A16" s="12" t="s">
        <v>47</v>
      </c>
      <c r="B16">
        <v>93.3</v>
      </c>
      <c r="C16">
        <v>84.5797055668963</v>
      </c>
      <c r="D16">
        <v>85.5492248951054</v>
      </c>
      <c r="E16">
        <v>88.5270748909523</v>
      </c>
      <c r="F16">
        <v>92.1444243413681</v>
      </c>
      <c r="G16">
        <v>95.9620006148204</v>
      </c>
      <c r="H16">
        <v>99.8000000000007</v>
      </c>
      <c r="I16">
        <v>103.575047925556</v>
      </c>
      <c r="J16">
        <v>107.246112195396</v>
      </c>
      <c r="K16">
        <v>110.792879886886</v>
      </c>
      <c r="L16">
        <v>114.205952780895</v>
      </c>
      <c r="M16">
        <v>117.481979903452</v>
      </c>
      <c r="N16">
        <v>120.62107138386</v>
      </c>
      <c r="O16">
        <v>123.625351030846</v>
      </c>
      <c r="P16">
        <v>126.498112946226</v>
      </c>
      <c r="Q16">
        <v>129.243314626591</v>
      </c>
      <c r="R16" s="16"/>
      <c r="T16" s="30">
        <f t="shared" ref="T16:AA16" si="23">ABS(B16-B$14)/B15</f>
        <v>0</v>
      </c>
      <c r="U16" s="30">
        <f t="shared" si="23"/>
        <v>0.00446453372449238</v>
      </c>
      <c r="V16" s="30">
        <f t="shared" si="23"/>
        <v>0.0660368724332424</v>
      </c>
      <c r="W16" s="30">
        <f t="shared" si="23"/>
        <v>0.0116410054669433</v>
      </c>
      <c r="X16" s="30">
        <f t="shared" si="23"/>
        <v>0.0920325848880228</v>
      </c>
      <c r="Y16" s="30">
        <f t="shared" si="23"/>
        <v>0.039054500704711</v>
      </c>
      <c r="Z16" s="30">
        <f t="shared" si="23"/>
        <v>6.96955617903229e-15</v>
      </c>
      <c r="AA16" s="30">
        <f t="shared" si="23"/>
        <v>0.0611507432454891</v>
      </c>
      <c r="AB16" s="30">
        <f t="shared" si="19"/>
        <v>0.274380240462908</v>
      </c>
      <c r="AC16" s="30">
        <f t="shared" si="20"/>
        <v>0.0342975300578635</v>
      </c>
      <c r="AD16" s="30">
        <f t="shared" si="21"/>
        <v>0.0304613567453455</v>
      </c>
      <c r="AE16" s="30">
        <f t="shared" si="22"/>
        <v>0.0611507432454891</v>
      </c>
      <c r="AF16">
        <f t="shared" si="6"/>
        <v>3.04613567453455</v>
      </c>
    </row>
    <row r="17" spans="1:32">
      <c r="A17" s="12" t="s">
        <v>48</v>
      </c>
      <c r="B17">
        <v>93.3</v>
      </c>
      <c r="C17">
        <v>84.2450267023768</v>
      </c>
      <c r="D17">
        <v>85.5791710165903</v>
      </c>
      <c r="E17">
        <v>88.7809741868933</v>
      </c>
      <c r="F17">
        <v>92.4351982073932</v>
      </c>
      <c r="G17">
        <v>96.117938581641</v>
      </c>
      <c r="H17">
        <v>99.6714155934669</v>
      </c>
      <c r="I17">
        <v>103.032785620843</v>
      </c>
      <c r="J17">
        <v>106.178894879716</v>
      </c>
      <c r="K17">
        <v>109.104817002485</v>
      </c>
      <c r="L17">
        <v>111.814427878338</v>
      </c>
      <c r="M17">
        <v>114.315898470973</v>
      </c>
      <c r="N17">
        <v>116.619406357148</v>
      </c>
      <c r="O17">
        <v>118.735925686263</v>
      </c>
      <c r="P17">
        <v>120.676572152076</v>
      </c>
      <c r="Q17">
        <v>122.45224646739</v>
      </c>
      <c r="R17" s="16"/>
      <c r="T17" s="30">
        <f t="shared" ref="T17:AA17" si="24">ABS(B17-B$14)/B16</f>
        <v>0</v>
      </c>
      <c r="U17" s="30">
        <f t="shared" si="24"/>
        <v>0.000532358230322631</v>
      </c>
      <c r="V17" s="30">
        <f t="shared" si="24"/>
        <v>0.0657028627705463</v>
      </c>
      <c r="W17" s="30">
        <f t="shared" si="24"/>
        <v>0.0144698578200083</v>
      </c>
      <c r="X17" s="30">
        <f t="shared" si="24"/>
        <v>0.0947989883254558</v>
      </c>
      <c r="Y17" s="30">
        <f t="shared" si="24"/>
        <v>0.0373279151685984</v>
      </c>
      <c r="Z17" s="30">
        <f t="shared" si="24"/>
        <v>0.00128842090714522</v>
      </c>
      <c r="AA17" s="30">
        <f t="shared" si="24"/>
        <v>0.0563145828813449</v>
      </c>
      <c r="AB17" s="30">
        <f t="shared" si="19"/>
        <v>0.270434986103421</v>
      </c>
      <c r="AC17" s="30">
        <f t="shared" si="20"/>
        <v>0.0338043732629277</v>
      </c>
      <c r="AD17" s="30">
        <f t="shared" si="21"/>
        <v>0.0305886290317252</v>
      </c>
      <c r="AE17" s="30">
        <f t="shared" si="22"/>
        <v>0.0563145828813449</v>
      </c>
      <c r="AF17">
        <f t="shared" si="6"/>
        <v>3.05886290317252</v>
      </c>
    </row>
    <row r="18" s="11" customFormat="1" spans="1:32">
      <c r="A18" s="14" t="s">
        <v>21</v>
      </c>
      <c r="B18" s="15">
        <v>227</v>
      </c>
      <c r="C18" s="15">
        <v>220.5</v>
      </c>
      <c r="D18" s="15">
        <v>220.3</v>
      </c>
      <c r="E18" s="15">
        <v>214.2</v>
      </c>
      <c r="F18" s="15">
        <v>208.5</v>
      </c>
      <c r="G18" s="15">
        <v>210.9</v>
      </c>
      <c r="H18" s="15">
        <v>204.2</v>
      </c>
      <c r="I18" s="15">
        <v>198.7</v>
      </c>
      <c r="J18" s="15"/>
      <c r="K18" s="15"/>
      <c r="L18" s="15"/>
      <c r="M18" s="15"/>
      <c r="N18" s="15"/>
      <c r="O18" s="15"/>
      <c r="P18" s="15"/>
      <c r="Q18" s="15"/>
      <c r="R18" s="15"/>
      <c r="T18" s="30" t="s">
        <v>43</v>
      </c>
      <c r="U18" s="30"/>
      <c r="V18" s="30"/>
      <c r="W18" s="30"/>
      <c r="X18" s="30"/>
      <c r="Y18" s="30"/>
      <c r="Z18" s="30"/>
      <c r="AA18" s="30"/>
      <c r="AB18" s="30" t="s">
        <v>44</v>
      </c>
      <c r="AC18" s="30" t="s">
        <v>45</v>
      </c>
      <c r="AD18" s="30"/>
      <c r="AE18" s="30"/>
      <c r="AF18">
        <f t="shared" si="6"/>
        <v>0</v>
      </c>
    </row>
    <row r="19" spans="1:32">
      <c r="A19" s="12" t="s">
        <v>46</v>
      </c>
      <c r="B19">
        <v>227</v>
      </c>
      <c r="C19">
        <v>220.912063495342</v>
      </c>
      <c r="D19">
        <v>217.49547620466</v>
      </c>
      <c r="E19">
        <v>214.118930845059</v>
      </c>
      <c r="F19">
        <v>210.894944398459</v>
      </c>
      <c r="G19">
        <v>207.959508018086</v>
      </c>
      <c r="H19">
        <v>205.348559435207</v>
      </c>
      <c r="I19">
        <v>203.043368811362</v>
      </c>
      <c r="J19">
        <v>201.005447794602</v>
      </c>
      <c r="K19">
        <v>199.19363349168</v>
      </c>
      <c r="L19">
        <v>197.570836073136</v>
      </c>
      <c r="M19">
        <v>196.105899038237</v>
      </c>
      <c r="N19">
        <v>194.773443272825</v>
      </c>
      <c r="O19">
        <v>193.553034312122</v>
      </c>
      <c r="P19">
        <v>192.428240123151</v>
      </c>
      <c r="Q19">
        <v>191.385788545365</v>
      </c>
      <c r="R19">
        <f>MIN(A18:P21)</f>
        <v>180.86986786278</v>
      </c>
      <c r="T19" s="30">
        <f t="shared" ref="T19:AA19" si="25">ABS(B19-B$18)/B18</f>
        <v>0</v>
      </c>
      <c r="U19" s="30">
        <f t="shared" si="25"/>
        <v>0.00186876868635833</v>
      </c>
      <c r="V19" s="30">
        <f t="shared" si="25"/>
        <v>0.0127304756937812</v>
      </c>
      <c r="W19" s="30">
        <f t="shared" si="25"/>
        <v>0.000378474112703039</v>
      </c>
      <c r="X19" s="30">
        <f t="shared" si="25"/>
        <v>0.0114865438775011</v>
      </c>
      <c r="Y19" s="30">
        <f t="shared" si="25"/>
        <v>0.0139425888189379</v>
      </c>
      <c r="Z19" s="30">
        <f t="shared" si="25"/>
        <v>0.00562467891874146</v>
      </c>
      <c r="AA19" s="30">
        <f t="shared" si="25"/>
        <v>0.0218589270828486</v>
      </c>
      <c r="AB19" s="30">
        <f t="shared" ref="AB19:AB21" si="26">SUM(T19:AA19)</f>
        <v>0.0678904571908716</v>
      </c>
      <c r="AC19" s="30">
        <f t="shared" ref="AC19:AC21" si="27">AB19/8</f>
        <v>0.00848630714885895</v>
      </c>
      <c r="AD19" s="30">
        <f t="shared" ref="AD19:AD21" si="28">SUM(T19:Z19)/7</f>
        <v>0.00657593287257472</v>
      </c>
      <c r="AE19" s="30">
        <f t="shared" ref="AE19:AE21" si="29">AA19</f>
        <v>0.0218589270828486</v>
      </c>
      <c r="AF19">
        <f t="shared" si="6"/>
        <v>0.657593287257472</v>
      </c>
    </row>
    <row r="20" spans="1:32">
      <c r="A20" s="12" t="s">
        <v>47</v>
      </c>
      <c r="B20">
        <v>227</v>
      </c>
      <c r="C20">
        <v>220.5</v>
      </c>
      <c r="D20">
        <v>217.976989787342</v>
      </c>
      <c r="E20">
        <v>214.869494811794</v>
      </c>
      <c r="F20">
        <v>211.353761684542</v>
      </c>
      <c r="G20">
        <v>207.787752288595</v>
      </c>
      <c r="H20">
        <v>204.383322799795</v>
      </c>
      <c r="I20">
        <v>201.234049627465</v>
      </c>
      <c r="J20">
        <v>198.365088528061</v>
      </c>
      <c r="K20">
        <v>195.767235713862</v>
      </c>
      <c r="L20">
        <v>193.416488691783</v>
      </c>
      <c r="M20">
        <v>191.284341169168</v>
      </c>
      <c r="N20">
        <v>189.342772723907</v>
      </c>
      <c r="O20">
        <v>187.566379743865</v>
      </c>
      <c r="P20">
        <v>185.933046367648</v>
      </c>
      <c r="Q20">
        <v>184.423919675679</v>
      </c>
      <c r="R20" s="16"/>
      <c r="T20" s="30">
        <f t="shared" ref="T20:AA20" si="30">ABS(B20-B$18)/B19</f>
        <v>0</v>
      </c>
      <c r="U20" s="30">
        <f t="shared" si="30"/>
        <v>0</v>
      </c>
      <c r="V20" s="30">
        <f t="shared" si="30"/>
        <v>0.0106807288739748</v>
      </c>
      <c r="W20" s="30">
        <f t="shared" si="30"/>
        <v>0.00312674273662645</v>
      </c>
      <c r="X20" s="30">
        <f t="shared" si="30"/>
        <v>0.0135316742308919</v>
      </c>
      <c r="Y20" s="30">
        <f t="shared" si="30"/>
        <v>0.0149656427881833</v>
      </c>
      <c r="Z20" s="30">
        <f t="shared" si="30"/>
        <v>0.000892739643751194</v>
      </c>
      <c r="AA20" s="30">
        <f t="shared" si="30"/>
        <v>0.012480336798486</v>
      </c>
      <c r="AB20" s="30">
        <f t="shared" si="26"/>
        <v>0.0556778650719136</v>
      </c>
      <c r="AC20" s="30">
        <f t="shared" si="27"/>
        <v>0.00695973313398921</v>
      </c>
      <c r="AD20" s="30">
        <f t="shared" si="28"/>
        <v>0.00617107546763252</v>
      </c>
      <c r="AE20" s="30">
        <f t="shared" si="29"/>
        <v>0.012480336798486</v>
      </c>
      <c r="AF20">
        <f t="shared" si="6"/>
        <v>0.617107546763252</v>
      </c>
    </row>
    <row r="21" spans="1:32">
      <c r="A21" s="12" t="s">
        <v>48</v>
      </c>
      <c r="B21">
        <v>227</v>
      </c>
      <c r="C21">
        <v>220.018182093941</v>
      </c>
      <c r="D21">
        <v>218.227160332914</v>
      </c>
      <c r="E21">
        <v>215.419778183524</v>
      </c>
      <c r="F21">
        <v>211.780169722605</v>
      </c>
      <c r="G21">
        <v>207.80748256072</v>
      </c>
      <c r="H21">
        <v>203.837128313791</v>
      </c>
      <c r="I21">
        <v>200.049929566146</v>
      </c>
      <c r="J21">
        <v>196.526866836429</v>
      </c>
      <c r="K21">
        <v>193.291675549954</v>
      </c>
      <c r="L21">
        <v>190.337934059506</v>
      </c>
      <c r="M21">
        <v>187.644988834568</v>
      </c>
      <c r="N21">
        <v>185.186836774262</v>
      </c>
      <c r="O21">
        <v>182.936812337525</v>
      </c>
      <c r="P21">
        <v>180.86986786278</v>
      </c>
      <c r="Q21">
        <v>178.963520762726</v>
      </c>
      <c r="R21" s="16"/>
      <c r="T21" s="30">
        <f t="shared" ref="T21:AA21" si="31">ABS(B21-B$18)/B20</f>
        <v>0</v>
      </c>
      <c r="U21" s="30">
        <f t="shared" si="31"/>
        <v>0.00218511522022225</v>
      </c>
      <c r="V21" s="30">
        <f t="shared" si="31"/>
        <v>0.00950944257514646</v>
      </c>
      <c r="W21" s="30">
        <f t="shared" si="31"/>
        <v>0.00567683274255572</v>
      </c>
      <c r="X21" s="30">
        <f t="shared" si="31"/>
        <v>0.0155198076270856</v>
      </c>
      <c r="Y21" s="30">
        <f t="shared" si="31"/>
        <v>0.0148830593007467</v>
      </c>
      <c r="Z21" s="30">
        <f t="shared" si="31"/>
        <v>0.00177544665209521</v>
      </c>
      <c r="AA21" s="30">
        <f t="shared" si="31"/>
        <v>0.00670825622525153</v>
      </c>
      <c r="AB21" s="30">
        <f t="shared" si="26"/>
        <v>0.0562579603431035</v>
      </c>
      <c r="AC21" s="30">
        <f t="shared" si="27"/>
        <v>0.00703224504288793</v>
      </c>
      <c r="AD21" s="30">
        <f t="shared" si="28"/>
        <v>0.00707852915969313</v>
      </c>
      <c r="AE21" s="30">
        <f t="shared" si="29"/>
        <v>0.00670825622525153</v>
      </c>
      <c r="AF21">
        <f t="shared" si="6"/>
        <v>0.707852915969313</v>
      </c>
    </row>
    <row r="22" s="11" customFormat="1" spans="1:32">
      <c r="A22" s="17" t="s">
        <v>27</v>
      </c>
      <c r="B22" s="15">
        <v>104.6</v>
      </c>
      <c r="C22" s="15">
        <v>105.2</v>
      </c>
      <c r="D22" s="15">
        <v>108.5</v>
      </c>
      <c r="E22" s="15">
        <v>107.2</v>
      </c>
      <c r="F22" s="15">
        <v>106.4</v>
      </c>
      <c r="G22" s="15">
        <v>110</v>
      </c>
      <c r="H22" s="15">
        <v>112.1</v>
      </c>
      <c r="I22" s="15">
        <v>111.5</v>
      </c>
      <c r="J22" s="15"/>
      <c r="K22" s="15"/>
      <c r="L22" s="15"/>
      <c r="M22" s="15"/>
      <c r="N22" s="15"/>
      <c r="O22" s="15"/>
      <c r="P22" s="15"/>
      <c r="Q22" s="15"/>
      <c r="R22" s="15"/>
      <c r="T22" s="30" t="s">
        <v>43</v>
      </c>
      <c r="U22" s="30"/>
      <c r="V22" s="30"/>
      <c r="W22" s="30"/>
      <c r="X22" s="30"/>
      <c r="Y22" s="30"/>
      <c r="Z22" s="30"/>
      <c r="AA22" s="30"/>
      <c r="AB22" s="30" t="s">
        <v>44</v>
      </c>
      <c r="AC22" s="30" t="s">
        <v>45</v>
      </c>
      <c r="AD22" s="30"/>
      <c r="AE22" s="30"/>
      <c r="AF22">
        <f t="shared" si="6"/>
        <v>0</v>
      </c>
    </row>
    <row r="23" spans="1:32">
      <c r="A23" s="12" t="s">
        <v>46</v>
      </c>
      <c r="B23">
        <v>104.6</v>
      </c>
      <c r="C23">
        <v>104.960291541778</v>
      </c>
      <c r="D23">
        <v>105.787043752252</v>
      </c>
      <c r="E23">
        <v>106.896068802658</v>
      </c>
      <c r="F23">
        <v>108.264083654825</v>
      </c>
      <c r="G23">
        <v>109.903473245259</v>
      </c>
      <c r="H23">
        <v>111.842188266726</v>
      </c>
      <c r="I23">
        <v>114.11865300136</v>
      </c>
      <c r="J23">
        <v>116.780513296412</v>
      </c>
      <c r="K23">
        <v>119.884769342539</v>
      </c>
      <c r="L23">
        <v>123.498576787102</v>
      </c>
      <c r="M23">
        <v>127.70047553341</v>
      </c>
      <c r="N23">
        <v>132.581966983362</v>
      </c>
      <c r="O23">
        <v>138.249425880614</v>
      </c>
      <c r="P23">
        <v>144.826364654415</v>
      </c>
      <c r="Q23">
        <v>152.456087087777</v>
      </c>
      <c r="R23">
        <f>MIN(A22:P25)</f>
        <v>104.6</v>
      </c>
      <c r="T23" s="30">
        <f t="shared" ref="T23:AA23" si="32">ABS(B23-B$22)/B22</f>
        <v>0</v>
      </c>
      <c r="U23" s="30">
        <f t="shared" si="32"/>
        <v>0.00227859751161595</v>
      </c>
      <c r="V23" s="30">
        <f t="shared" si="32"/>
        <v>0.0250042050483686</v>
      </c>
      <c r="W23" s="30">
        <f t="shared" si="32"/>
        <v>0.00283517907968293</v>
      </c>
      <c r="X23" s="30">
        <f t="shared" si="32"/>
        <v>0.0175195832220394</v>
      </c>
      <c r="Y23" s="30">
        <f t="shared" si="32"/>
        <v>0.000877515952190968</v>
      </c>
      <c r="Z23" s="30">
        <f t="shared" si="32"/>
        <v>0.00229983704972343</v>
      </c>
      <c r="AA23" s="30">
        <f t="shared" si="32"/>
        <v>0.0234856771422422</v>
      </c>
      <c r="AB23" s="30">
        <f t="shared" ref="AB23:AB25" si="33">SUM(T23:AA23)</f>
        <v>0.0743005950058635</v>
      </c>
      <c r="AC23" s="30">
        <f t="shared" ref="AC23:AC25" si="34">AB23/8</f>
        <v>0.00928757437573294</v>
      </c>
      <c r="AD23" s="30">
        <f t="shared" ref="AD23:AD25" si="35">SUM(T23:Z23)/7</f>
        <v>0.00725927398051733</v>
      </c>
      <c r="AE23" s="30">
        <f t="shared" ref="AE23:AE25" si="36">AA23</f>
        <v>0.0234856771422422</v>
      </c>
      <c r="AF23">
        <f t="shared" si="6"/>
        <v>0.725927398051733</v>
      </c>
    </row>
    <row r="24" spans="1:32">
      <c r="A24" s="12" t="s">
        <v>47</v>
      </c>
      <c r="B24">
        <v>104.6</v>
      </c>
      <c r="C24">
        <v>104.938854537291</v>
      </c>
      <c r="D24">
        <v>105.800770709825</v>
      </c>
      <c r="E24">
        <v>106.951874308321</v>
      </c>
      <c r="F24">
        <v>108.351571474776</v>
      </c>
      <c r="G24">
        <v>109.999999999696</v>
      </c>
      <c r="H24">
        <v>111.913174387521</v>
      </c>
      <c r="I24">
        <v>114.116259804818</v>
      </c>
      <c r="J24">
        <v>116.641402512816</v>
      </c>
      <c r="K24">
        <v>119.527121832072</v>
      </c>
      <c r="L24">
        <v>122.818375140008</v>
      </c>
      <c r="M24">
        <v>126.566980844929</v>
      </c>
      <c r="N24">
        <v>130.832275878046</v>
      </c>
      <c r="O24">
        <v>135.681958806558</v>
      </c>
      <c r="P24">
        <v>141.193102676062</v>
      </c>
      <c r="Q24">
        <v>147.453338263423</v>
      </c>
      <c r="R24" s="16"/>
      <c r="T24" s="30">
        <f t="shared" ref="T24:AA24" si="37">ABS(B24-B$22)/B23</f>
        <v>0</v>
      </c>
      <c r="U24" s="30">
        <f t="shared" si="37"/>
        <v>0.00248804056155908</v>
      </c>
      <c r="V24" s="30">
        <f t="shared" si="37"/>
        <v>0.0255156888257172</v>
      </c>
      <c r="W24" s="30">
        <f t="shared" si="37"/>
        <v>0.00232118631169753</v>
      </c>
      <c r="X24" s="30">
        <f t="shared" si="37"/>
        <v>0.0180260286596811</v>
      </c>
      <c r="Y24" s="30">
        <f t="shared" si="37"/>
        <v>2.76605092715498e-12</v>
      </c>
      <c r="Z24" s="30">
        <f t="shared" si="37"/>
        <v>0.00167043953068451</v>
      </c>
      <c r="AA24" s="30">
        <f t="shared" si="37"/>
        <v>0.0229257858904698</v>
      </c>
      <c r="AB24" s="30">
        <f t="shared" si="33"/>
        <v>0.0729471697825753</v>
      </c>
      <c r="AC24" s="30">
        <f t="shared" si="34"/>
        <v>0.00911839622282192</v>
      </c>
      <c r="AD24" s="30">
        <f t="shared" si="35"/>
        <v>0.0071459119845865</v>
      </c>
      <c r="AE24" s="30">
        <f t="shared" si="36"/>
        <v>0.0229257858904698</v>
      </c>
      <c r="AF24">
        <f t="shared" si="6"/>
        <v>0.71459119845865</v>
      </c>
    </row>
    <row r="25" spans="1:32">
      <c r="A25" s="12" t="s">
        <v>48</v>
      </c>
      <c r="B25">
        <v>104.6</v>
      </c>
      <c r="C25">
        <v>104.927893270083</v>
      </c>
      <c r="D25">
        <v>105.809336066934</v>
      </c>
      <c r="E25">
        <v>106.982704782363</v>
      </c>
      <c r="F25">
        <v>108.398018237725</v>
      </c>
      <c r="G25">
        <v>110.049058940869</v>
      </c>
      <c r="H25">
        <v>111.945907658149</v>
      </c>
      <c r="I25">
        <v>114.107373551154</v>
      </c>
      <c r="J25">
        <v>116.55839985524</v>
      </c>
      <c r="K25">
        <v>119.329150834061</v>
      </c>
      <c r="L25">
        <v>122.454799368692</v>
      </c>
      <c r="M25">
        <v>125.975663608039</v>
      </c>
      <c r="N25">
        <v>129.937550637123</v>
      </c>
      <c r="O25">
        <v>134.392246005492</v>
      </c>
      <c r="P25">
        <v>139.398123080512</v>
      </c>
      <c r="Q25">
        <v>145.020863116831</v>
      </c>
      <c r="R25" s="16"/>
      <c r="T25" s="30">
        <f t="shared" ref="T25:AA25" si="38">ABS(B25-B$22)/B24</f>
        <v>0</v>
      </c>
      <c r="U25" s="30">
        <f t="shared" si="38"/>
        <v>0.00259300266919059</v>
      </c>
      <c r="V25" s="30">
        <f t="shared" si="38"/>
        <v>0.0254314209151233</v>
      </c>
      <c r="W25" s="30">
        <f t="shared" si="38"/>
        <v>0.0020317102345545</v>
      </c>
      <c r="X25" s="30">
        <f t="shared" si="38"/>
        <v>0.0184401408353374</v>
      </c>
      <c r="Y25" s="30">
        <f t="shared" si="38"/>
        <v>0.000445990371537621</v>
      </c>
      <c r="Z25" s="30">
        <f t="shared" si="38"/>
        <v>0.00137689188689638</v>
      </c>
      <c r="AA25" s="30">
        <f t="shared" si="38"/>
        <v>0.0228483965003199</v>
      </c>
      <c r="AB25" s="30">
        <f t="shared" si="33"/>
        <v>0.0731675534129596</v>
      </c>
      <c r="AC25" s="30">
        <f t="shared" si="34"/>
        <v>0.00914594417661995</v>
      </c>
      <c r="AD25" s="30">
        <f t="shared" si="35"/>
        <v>0.00718845098751996</v>
      </c>
      <c r="AE25" s="30">
        <f t="shared" si="36"/>
        <v>0.0228483965003199</v>
      </c>
      <c r="AF25">
        <f t="shared" si="6"/>
        <v>0.718845098751996</v>
      </c>
    </row>
    <row r="26" s="11" customFormat="1" spans="1:32">
      <c r="A26" s="14" t="s">
        <v>31</v>
      </c>
      <c r="B26" s="15">
        <v>20.9</v>
      </c>
      <c r="C26" s="15">
        <v>19.9</v>
      </c>
      <c r="D26" s="15">
        <v>19.2</v>
      </c>
      <c r="E26" s="15">
        <v>19.3</v>
      </c>
      <c r="F26" s="15">
        <v>18.9</v>
      </c>
      <c r="G26" s="15">
        <v>17.7</v>
      </c>
      <c r="H26" s="15">
        <v>17.5</v>
      </c>
      <c r="I26" s="15">
        <v>17.1</v>
      </c>
      <c r="J26" s="15"/>
      <c r="K26" s="15"/>
      <c r="L26" s="15"/>
      <c r="M26" s="15"/>
      <c r="N26" s="15"/>
      <c r="O26" s="15"/>
      <c r="P26" s="15"/>
      <c r="Q26" s="15"/>
      <c r="R26" s="15"/>
      <c r="T26" s="30" t="s">
        <v>43</v>
      </c>
      <c r="U26" s="30"/>
      <c r="V26" s="30"/>
      <c r="W26" s="30"/>
      <c r="X26" s="30"/>
      <c r="Y26" s="30"/>
      <c r="Z26" s="30"/>
      <c r="AA26" s="30"/>
      <c r="AB26" s="30" t="s">
        <v>44</v>
      </c>
      <c r="AC26" s="30" t="s">
        <v>45</v>
      </c>
      <c r="AD26" s="30"/>
      <c r="AE26" s="30"/>
      <c r="AF26">
        <f t="shared" si="6"/>
        <v>0</v>
      </c>
    </row>
    <row r="27" spans="1:32">
      <c r="A27" s="12" t="s">
        <v>46</v>
      </c>
      <c r="B27">
        <v>20.9</v>
      </c>
      <c r="C27">
        <v>19.9418288178624</v>
      </c>
      <c r="D27">
        <v>19.4771098701943</v>
      </c>
      <c r="E27">
        <v>18.9935651439853</v>
      </c>
      <c r="F27">
        <v>18.5071656231682</v>
      </c>
      <c r="G27">
        <v>18.0244807464583</v>
      </c>
      <c r="H27">
        <v>17.5487080458432</v>
      </c>
      <c r="I27">
        <v>17.0815574758425</v>
      </c>
      <c r="J27">
        <v>16.6239834975234</v>
      </c>
      <c r="K27">
        <v>16.1765176628516</v>
      </c>
      <c r="L27">
        <v>15.7394376331656</v>
      </c>
      <c r="M27">
        <v>15.3128605853088</v>
      </c>
      <c r="N27">
        <v>14.8967982938835</v>
      </c>
      <c r="O27">
        <v>14.4911913349109</v>
      </c>
      <c r="P27">
        <v>14.0959312336227</v>
      </c>
      <c r="Q27">
        <v>13.7108753093323</v>
      </c>
      <c r="R27">
        <f>MIN(A26:P29)</f>
        <v>12.5120939906799</v>
      </c>
      <c r="T27" s="30">
        <f t="shared" ref="T27:AA27" si="39">ABS(B27-B$26)/B26</f>
        <v>0</v>
      </c>
      <c r="U27" s="30">
        <f t="shared" si="39"/>
        <v>0.00210195064635188</v>
      </c>
      <c r="V27" s="30">
        <f t="shared" si="39"/>
        <v>0.0144328057392866</v>
      </c>
      <c r="W27" s="30">
        <f t="shared" si="39"/>
        <v>0.0158774536795181</v>
      </c>
      <c r="X27" s="30">
        <f t="shared" si="39"/>
        <v>0.0207848876630582</v>
      </c>
      <c r="Y27" s="30">
        <f t="shared" si="39"/>
        <v>0.0183322455626158</v>
      </c>
      <c r="Z27" s="30">
        <f t="shared" si="39"/>
        <v>0.00278331690532566</v>
      </c>
      <c r="AA27" s="30">
        <f t="shared" si="39"/>
        <v>0.00107851018464912</v>
      </c>
      <c r="AB27" s="30">
        <f t="shared" ref="AB27:AB29" si="40">SUM(T27:AA27)</f>
        <v>0.0753911703808053</v>
      </c>
      <c r="AC27" s="30">
        <f t="shared" ref="AC27:AC29" si="41">AB27/8</f>
        <v>0.00942389629760067</v>
      </c>
      <c r="AD27" s="30">
        <f t="shared" ref="AD27:AD29" si="42">SUM(T27:Z27)/7</f>
        <v>0.0106160943137366</v>
      </c>
      <c r="AE27" s="30">
        <f t="shared" ref="AE27:AE29" si="43">AA27</f>
        <v>0.00107851018464912</v>
      </c>
      <c r="AF27">
        <f t="shared" si="6"/>
        <v>1.06160943137366</v>
      </c>
    </row>
    <row r="28" spans="1:32">
      <c r="A28" s="12" t="s">
        <v>47</v>
      </c>
      <c r="B28">
        <v>20.9</v>
      </c>
      <c r="C28">
        <v>19.87831451624</v>
      </c>
      <c r="D28">
        <v>19.5049114666909</v>
      </c>
      <c r="E28">
        <v>19.0417797333415</v>
      </c>
      <c r="F28">
        <v>18.5400839540966</v>
      </c>
      <c r="G28">
        <v>18.0223149182147</v>
      </c>
      <c r="H28">
        <v>17.5</v>
      </c>
      <c r="I28">
        <v>16.9796943370555</v>
      </c>
      <c r="J28">
        <v>16.4653793343851</v>
      </c>
      <c r="K28">
        <v>15.9595720748455</v>
      </c>
      <c r="L28">
        <v>15.4638965164749</v>
      </c>
      <c r="M28">
        <v>14.9794024901405</v>
      </c>
      <c r="N28">
        <v>14.5067555267657</v>
      </c>
      <c r="O28">
        <v>14.0463557046437</v>
      </c>
      <c r="P28">
        <v>13.5984152058969</v>
      </c>
      <c r="Q28">
        <v>13.1630106952493</v>
      </c>
      <c r="R28" s="16"/>
      <c r="T28" s="30">
        <f t="shared" ref="T28:AA28" si="44">ABS(B28-B$26)/B27</f>
        <v>0</v>
      </c>
      <c r="U28" s="30">
        <f t="shared" si="44"/>
        <v>0.00108743706297261</v>
      </c>
      <c r="V28" s="30">
        <f t="shared" si="44"/>
        <v>0.0156548619750564</v>
      </c>
      <c r="W28" s="30">
        <f t="shared" si="44"/>
        <v>0.0135951447082736</v>
      </c>
      <c r="X28" s="30">
        <f t="shared" si="44"/>
        <v>0.019447388823972</v>
      </c>
      <c r="Y28" s="30">
        <f t="shared" si="44"/>
        <v>0.0178820639966582</v>
      </c>
      <c r="Z28" s="30">
        <f t="shared" si="44"/>
        <v>0</v>
      </c>
      <c r="AA28" s="30">
        <f t="shared" si="44"/>
        <v>0.00704301484888861</v>
      </c>
      <c r="AB28" s="30">
        <f t="shared" si="40"/>
        <v>0.0747099114158214</v>
      </c>
      <c r="AC28" s="30">
        <f t="shared" si="41"/>
        <v>0.00933873892697767</v>
      </c>
      <c r="AD28" s="30">
        <f t="shared" si="42"/>
        <v>0.00966669950956183</v>
      </c>
      <c r="AE28" s="30">
        <f t="shared" si="43"/>
        <v>0.00704301484888861</v>
      </c>
      <c r="AF28">
        <f t="shared" si="6"/>
        <v>0.966669950956183</v>
      </c>
    </row>
    <row r="29" spans="1:32">
      <c r="A29" s="12" t="s">
        <v>48</v>
      </c>
      <c r="B29">
        <v>20.9</v>
      </c>
      <c r="C29">
        <v>19.7329906620358</v>
      </c>
      <c r="D29">
        <v>19.5639180677924</v>
      </c>
      <c r="E29">
        <v>19.1531482760249</v>
      </c>
      <c r="F29">
        <v>18.6187825707999</v>
      </c>
      <c r="G29">
        <v>18.0202653338486</v>
      </c>
      <c r="H29">
        <v>17.38990252256</v>
      </c>
      <c r="I29">
        <v>16.74676675071</v>
      </c>
      <c r="J29">
        <v>16.1027764010709</v>
      </c>
      <c r="K29">
        <v>15.4656538778907</v>
      </c>
      <c r="L29">
        <v>14.8405040304893</v>
      </c>
      <c r="M29">
        <v>14.2307203242071</v>
      </c>
      <c r="N29">
        <v>13.6385363099047</v>
      </c>
      <c r="O29">
        <v>13.0653773912536</v>
      </c>
      <c r="P29">
        <v>12.5120939906799</v>
      </c>
      <c r="Q29">
        <v>11.9791210748089</v>
      </c>
      <c r="R29" s="16"/>
      <c r="T29" s="30">
        <f t="shared" ref="T29:AA29" si="45">ABS(B29-B$26)/B28</f>
        <v>0</v>
      </c>
      <c r="U29" s="30">
        <f t="shared" si="45"/>
        <v>0.00840158444156608</v>
      </c>
      <c r="V29" s="30">
        <f t="shared" si="45"/>
        <v>0.0186577656819347</v>
      </c>
      <c r="W29" s="30">
        <f t="shared" si="45"/>
        <v>0.00771207975470737</v>
      </c>
      <c r="X29" s="30">
        <f t="shared" si="45"/>
        <v>0.0151680774421715</v>
      </c>
      <c r="Y29" s="30">
        <f t="shared" si="45"/>
        <v>0.0177704881588167</v>
      </c>
      <c r="Z29" s="30">
        <f t="shared" si="45"/>
        <v>0.00629128442514286</v>
      </c>
      <c r="AA29" s="30">
        <f t="shared" si="45"/>
        <v>0.0208032749163879</v>
      </c>
      <c r="AB29" s="30">
        <f t="shared" si="40"/>
        <v>0.0948045548207271</v>
      </c>
      <c r="AC29" s="30">
        <f t="shared" si="41"/>
        <v>0.0118505693525909</v>
      </c>
      <c r="AD29" s="30">
        <f t="shared" si="42"/>
        <v>0.0105716114149056</v>
      </c>
      <c r="AE29" s="30">
        <f t="shared" si="43"/>
        <v>0.0208032749163879</v>
      </c>
      <c r="AF29">
        <f t="shared" si="6"/>
        <v>1.05716114149056</v>
      </c>
    </row>
    <row r="30" s="11" customFormat="1" spans="1:32">
      <c r="A30" s="14" t="s">
        <v>32</v>
      </c>
      <c r="B30" s="15">
        <v>62</v>
      </c>
      <c r="C30" s="15">
        <v>56.3</v>
      </c>
      <c r="D30" s="15">
        <v>56.7</v>
      </c>
      <c r="E30" s="15">
        <v>56.7</v>
      </c>
      <c r="F30" s="15">
        <v>59.6</v>
      </c>
      <c r="G30" s="15">
        <v>58.6</v>
      </c>
      <c r="H30" s="15">
        <v>56.9</v>
      </c>
      <c r="I30" s="15">
        <v>53.6</v>
      </c>
      <c r="J30" s="15"/>
      <c r="K30" s="15"/>
      <c r="L30" s="15"/>
      <c r="M30" s="15"/>
      <c r="N30" s="15"/>
      <c r="O30" s="15"/>
      <c r="P30" s="15"/>
      <c r="Q30" s="15"/>
      <c r="R30" s="15"/>
      <c r="T30" s="30" t="s">
        <v>43</v>
      </c>
      <c r="U30" s="30"/>
      <c r="V30" s="30"/>
      <c r="W30" s="30"/>
      <c r="X30" s="30"/>
      <c r="Y30" s="30"/>
      <c r="Z30" s="30"/>
      <c r="AA30" s="30"/>
      <c r="AB30" s="30" t="s">
        <v>44</v>
      </c>
      <c r="AC30" s="30" t="s">
        <v>45</v>
      </c>
      <c r="AD30" s="30"/>
      <c r="AE30" s="30"/>
      <c r="AF30">
        <f t="shared" si="6"/>
        <v>0</v>
      </c>
    </row>
    <row r="31" spans="1:32">
      <c r="A31" s="12" t="s">
        <v>46</v>
      </c>
      <c r="B31">
        <v>62</v>
      </c>
      <c r="C31">
        <v>56.4612063843082</v>
      </c>
      <c r="D31">
        <v>56.8465593168706</v>
      </c>
      <c r="E31">
        <v>57.4949759335847</v>
      </c>
      <c r="F31">
        <v>57.8188199707226</v>
      </c>
      <c r="G31">
        <v>57.7813110387005</v>
      </c>
      <c r="H31">
        <v>57.4442433663588</v>
      </c>
      <c r="I31">
        <v>56.880788909946</v>
      </c>
      <c r="J31">
        <v>56.1554327572183</v>
      </c>
      <c r="K31">
        <v>55.3203251831975</v>
      </c>
      <c r="L31">
        <v>54.4160686188207</v>
      </c>
      <c r="M31">
        <v>53.4735731259196</v>
      </c>
      <c r="N31">
        <v>52.5159636324411</v>
      </c>
      <c r="O31">
        <v>51.5602467082919</v>
      </c>
      <c r="P31">
        <v>50.618681855897</v>
      </c>
      <c r="Q31">
        <v>49.6998787879163</v>
      </c>
      <c r="R31">
        <f>MIN(A30:P33)</f>
        <v>47.8455653249666</v>
      </c>
      <c r="T31" s="30">
        <f t="shared" ref="T31:AA31" si="46">ABS(B31-B$30)/B30</f>
        <v>0</v>
      </c>
      <c r="U31" s="30">
        <f t="shared" si="46"/>
        <v>0.00286334608007462</v>
      </c>
      <c r="V31" s="30">
        <f t="shared" si="46"/>
        <v>0.00258482040336144</v>
      </c>
      <c r="W31" s="30">
        <f t="shared" si="46"/>
        <v>0.014020739569395</v>
      </c>
      <c r="X31" s="30">
        <f t="shared" si="46"/>
        <v>0.0298855709610302</v>
      </c>
      <c r="Y31" s="30">
        <f t="shared" si="46"/>
        <v>0.0139708013873635</v>
      </c>
      <c r="Z31" s="30">
        <f t="shared" si="46"/>
        <v>0.00956490977783478</v>
      </c>
      <c r="AA31" s="30">
        <f t="shared" si="46"/>
        <v>0.061208748319888</v>
      </c>
      <c r="AB31" s="30">
        <f t="shared" ref="AB31:AB33" si="47">SUM(T31:AA31)</f>
        <v>0.134098936498948</v>
      </c>
      <c r="AC31" s="30">
        <f t="shared" ref="AC31:AC33" si="48">AB31/8</f>
        <v>0.0167623670623684</v>
      </c>
      <c r="AD31" s="30">
        <f t="shared" ref="AD31:AD33" si="49">SUM(T31:Z31)/7</f>
        <v>0.0104128840255799</v>
      </c>
      <c r="AE31" s="30">
        <f t="shared" ref="AE31:AE33" si="50">AA31</f>
        <v>0.061208748319888</v>
      </c>
      <c r="AF31">
        <f t="shared" si="6"/>
        <v>1.04128840255799</v>
      </c>
    </row>
    <row r="32" spans="1:32">
      <c r="A32" s="12" t="s">
        <v>47</v>
      </c>
      <c r="B32">
        <v>62</v>
      </c>
      <c r="C32">
        <v>56.2999999999979</v>
      </c>
      <c r="D32">
        <v>56.887503763501</v>
      </c>
      <c r="E32">
        <v>57.6177619293</v>
      </c>
      <c r="F32">
        <v>57.9337320651171</v>
      </c>
      <c r="G32">
        <v>57.8318989364231</v>
      </c>
      <c r="H32">
        <v>57.3963702656195</v>
      </c>
      <c r="I32">
        <v>56.7147981364682</v>
      </c>
      <c r="J32">
        <v>55.8611247454648</v>
      </c>
      <c r="K32">
        <v>54.893726136604</v>
      </c>
      <c r="L32">
        <v>53.8573105646689</v>
      </c>
      <c r="M32">
        <v>52.7854754552324</v>
      </c>
      <c r="N32">
        <v>51.7030685997602</v>
      </c>
      <c r="O32">
        <v>50.628155889593</v>
      </c>
      <c r="P32">
        <v>49.5735964064044</v>
      </c>
      <c r="Q32">
        <v>48.548280193325</v>
      </c>
      <c r="R32" s="16"/>
      <c r="T32" s="30">
        <f t="shared" ref="T32:AA32" si="51">ABS(B32-B$30)/B31</f>
        <v>0</v>
      </c>
      <c r="U32" s="30">
        <f t="shared" si="51"/>
        <v>3.7124624228271e-14</v>
      </c>
      <c r="V32" s="30">
        <f t="shared" si="51"/>
        <v>0.00329841886218349</v>
      </c>
      <c r="W32" s="30">
        <f t="shared" si="51"/>
        <v>0.0159624717533607</v>
      </c>
      <c r="X32" s="30">
        <f t="shared" si="51"/>
        <v>0.0288187814231878</v>
      </c>
      <c r="Y32" s="30">
        <f t="shared" si="51"/>
        <v>0.0132932439532645</v>
      </c>
      <c r="Z32" s="30">
        <f t="shared" si="51"/>
        <v>0.00864090527668425</v>
      </c>
      <c r="AA32" s="30">
        <f t="shared" si="51"/>
        <v>0.0547601078705073</v>
      </c>
      <c r="AB32" s="30">
        <f t="shared" si="47"/>
        <v>0.124773929139225</v>
      </c>
      <c r="AC32" s="30">
        <f t="shared" si="48"/>
        <v>0.0155967411424031</v>
      </c>
      <c r="AD32" s="30">
        <f t="shared" si="49"/>
        <v>0.0100019744669597</v>
      </c>
      <c r="AE32" s="30">
        <f t="shared" si="50"/>
        <v>0.0547601078705073</v>
      </c>
      <c r="AF32">
        <f t="shared" si="6"/>
        <v>1.00019744669597</v>
      </c>
    </row>
    <row r="33" spans="1:32">
      <c r="A33" s="12" t="s">
        <v>48</v>
      </c>
      <c r="B33">
        <v>62</v>
      </c>
      <c r="C33">
        <v>56.0302413645933</v>
      </c>
      <c r="D33">
        <v>56.9718222370638</v>
      </c>
      <c r="E33">
        <v>57.8275742920366</v>
      </c>
      <c r="F33">
        <v>58.1198533002708</v>
      </c>
      <c r="G33">
        <v>57.9062148349329</v>
      </c>
      <c r="H33">
        <v>57.307339145116</v>
      </c>
      <c r="I33">
        <v>56.4330469333058</v>
      </c>
      <c r="J33">
        <v>55.3711572778734</v>
      </c>
      <c r="K33">
        <v>54.188983049739</v>
      </c>
      <c r="L33">
        <v>52.9371073276081</v>
      </c>
      <c r="M33">
        <v>51.6530336471575</v>
      </c>
      <c r="N33">
        <v>50.3642087006803</v>
      </c>
      <c r="O33">
        <v>49.0904050410556</v>
      </c>
      <c r="P33">
        <v>47.8455653249666</v>
      </c>
      <c r="Q33">
        <v>46.6392201255489</v>
      </c>
      <c r="R33" s="16"/>
      <c r="T33" s="30">
        <f t="shared" ref="T33:AA33" si="52">ABS(B33-B$30)/B32</f>
        <v>0</v>
      </c>
      <c r="U33" s="30">
        <f t="shared" si="52"/>
        <v>0.0047914500072239</v>
      </c>
      <c r="V33" s="30">
        <f t="shared" si="52"/>
        <v>0.00477824160107014</v>
      </c>
      <c r="W33" s="30">
        <f t="shared" si="52"/>
        <v>0.0195699078596665</v>
      </c>
      <c r="X33" s="30">
        <f t="shared" si="52"/>
        <v>0.0255489616665042</v>
      </c>
      <c r="Y33" s="30">
        <f t="shared" si="52"/>
        <v>0.0119965828172063</v>
      </c>
      <c r="Z33" s="30">
        <f t="shared" si="52"/>
        <v>0.00709694956720985</v>
      </c>
      <c r="AA33" s="30">
        <f t="shared" si="52"/>
        <v>0.0499525172687536</v>
      </c>
      <c r="AB33" s="30">
        <f t="shared" si="47"/>
        <v>0.123734610787634</v>
      </c>
      <c r="AC33" s="30">
        <f t="shared" si="48"/>
        <v>0.0154668263484543</v>
      </c>
      <c r="AD33" s="30">
        <f t="shared" si="49"/>
        <v>0.0105402990741258</v>
      </c>
      <c r="AE33" s="30">
        <f t="shared" si="50"/>
        <v>0.0499525172687536</v>
      </c>
      <c r="AF33">
        <f t="shared" si="6"/>
        <v>1.05402990741258</v>
      </c>
    </row>
    <row r="34" spans="2:17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79" spans="1:11">
      <c r="A79" t="s">
        <v>49</v>
      </c>
      <c r="B79" s="12" t="s">
        <v>50</v>
      </c>
      <c r="C79" s="16">
        <v>2022</v>
      </c>
      <c r="D79" s="16">
        <v>2023</v>
      </c>
      <c r="E79" s="16">
        <v>2024</v>
      </c>
      <c r="F79" s="16">
        <v>2025</v>
      </c>
      <c r="G79" s="16">
        <v>2026</v>
      </c>
      <c r="H79" s="16">
        <v>2027</v>
      </c>
      <c r="I79" s="16">
        <v>2028</v>
      </c>
      <c r="J79" s="16">
        <v>2029</v>
      </c>
      <c r="K79" s="16">
        <v>2030</v>
      </c>
    </row>
    <row r="80" spans="2:11">
      <c r="B80" s="12" t="s">
        <v>46</v>
      </c>
      <c r="C80" s="31"/>
      <c r="D80" s="31">
        <v>261.908261585364</v>
      </c>
      <c r="E80" s="31">
        <v>254.712509307663</v>
      </c>
      <c r="F80" s="31">
        <v>247.688016194983</v>
      </c>
      <c r="G80" s="31">
        <v>240.836470499665</v>
      </c>
      <c r="H80" s="31">
        <v>234.157853192745</v>
      </c>
      <c r="I80" s="31">
        <v>227.650998008276</v>
      </c>
      <c r="J80" s="31">
        <v>221.313952666105</v>
      </c>
      <c r="K80" s="31">
        <v>215.144220194242</v>
      </c>
    </row>
    <row r="81" spans="1:11">
      <c r="A81" s="14" t="s">
        <v>10</v>
      </c>
      <c r="B81" s="12" t="s">
        <v>47</v>
      </c>
      <c r="C81" s="32">
        <v>273.8</v>
      </c>
      <c r="D81" s="31">
        <v>258.667885433112</v>
      </c>
      <c r="E81" s="31">
        <v>250.23981726697</v>
      </c>
      <c r="F81" s="31">
        <v>241.981560841882</v>
      </c>
      <c r="G81" s="31">
        <v>233.914763541068</v>
      </c>
      <c r="H81" s="31">
        <v>226.053261052308</v>
      </c>
      <c r="I81" s="31">
        <v>218.405503172999</v>
      </c>
      <c r="J81" s="31">
        <v>210.976133854318</v>
      </c>
      <c r="K81" s="31">
        <v>203.767056819649</v>
      </c>
    </row>
    <row r="82" spans="2:11">
      <c r="B82" s="12" t="s">
        <v>48</v>
      </c>
      <c r="C82" s="31"/>
      <c r="D82" s="31">
        <v>253.8377271418</v>
      </c>
      <c r="E82" s="31">
        <v>243.592260110092</v>
      </c>
      <c r="F82" s="31">
        <v>233.549535636036</v>
      </c>
      <c r="G82" s="31">
        <v>223.763881402773</v>
      </c>
      <c r="H82" s="31">
        <v>214.270674351638</v>
      </c>
      <c r="I82" s="31">
        <v>205.092148938415</v>
      </c>
      <c r="J82" s="31">
        <v>196.241229832269</v>
      </c>
      <c r="K82" s="31">
        <v>187.724144434383</v>
      </c>
    </row>
    <row r="83" spans="2:11">
      <c r="B83" s="12" t="s">
        <v>46</v>
      </c>
      <c r="C83" s="31"/>
      <c r="D83" s="31">
        <v>71.8899758653081</v>
      </c>
      <c r="E83" s="31">
        <v>71.2498349697889</v>
      </c>
      <c r="F83" s="31">
        <v>70.6756401865977</v>
      </c>
      <c r="G83" s="31">
        <v>70.1564839523246</v>
      </c>
      <c r="H83" s="31">
        <v>69.6836216688183</v>
      </c>
      <c r="I83" s="31">
        <v>69.25003391518</v>
      </c>
      <c r="J83" s="31">
        <v>68.8500618171536</v>
      </c>
      <c r="K83" s="31">
        <v>68.4791138609421</v>
      </c>
    </row>
    <row r="84" spans="1:11">
      <c r="A84" s="14" t="s">
        <v>13</v>
      </c>
      <c r="B84" s="12" t="s">
        <v>47</v>
      </c>
      <c r="C84" s="32">
        <v>73.4</v>
      </c>
      <c r="D84" s="31">
        <v>70.612445733573</v>
      </c>
      <c r="E84" s="31">
        <v>69.7732959815454</v>
      </c>
      <c r="F84" s="31">
        <v>69.0257065230377</v>
      </c>
      <c r="G84" s="31">
        <v>68.3535912489572</v>
      </c>
      <c r="H84" s="31">
        <v>67.7442441551205</v>
      </c>
      <c r="I84" s="31">
        <v>67.1876418767333</v>
      </c>
      <c r="J84" s="31">
        <v>66.6758363268168</v>
      </c>
      <c r="K84" s="31">
        <v>66.202470304955</v>
      </c>
    </row>
    <row r="85" spans="2:11">
      <c r="B85" s="12" t="s">
        <v>48</v>
      </c>
      <c r="C85" s="31"/>
      <c r="D85" s="31">
        <v>69.3439326909976</v>
      </c>
      <c r="E85" s="31">
        <v>68.1596471129622</v>
      </c>
      <c r="F85" s="31">
        <v>67.0979854436367</v>
      </c>
      <c r="G85" s="31">
        <v>66.1421432522603</v>
      </c>
      <c r="H85" s="31">
        <v>65.2769147219523</v>
      </c>
      <c r="I85" s="31">
        <v>64.4891718413525</v>
      </c>
      <c r="J85" s="31">
        <v>63.7678502719592</v>
      </c>
      <c r="K85" s="31">
        <v>63.1037325506089</v>
      </c>
    </row>
    <row r="86" spans="2:11">
      <c r="B86" s="12" t="s">
        <v>46</v>
      </c>
      <c r="C86" s="31"/>
      <c r="D86" s="31">
        <v>140.315832531747</v>
      </c>
      <c r="E86" s="31">
        <v>138.701850349715</v>
      </c>
      <c r="F86" s="31">
        <v>137.269681279656</v>
      </c>
      <c r="G86" s="31">
        <v>135.984978603709</v>
      </c>
      <c r="H86" s="31">
        <v>134.821607085417</v>
      </c>
      <c r="I86" s="31">
        <v>133.759510520211</v>
      </c>
      <c r="J86" s="31">
        <v>132.783087132111</v>
      </c>
      <c r="K86" s="31">
        <v>131.880014832953</v>
      </c>
    </row>
    <row r="87" spans="1:11">
      <c r="A87" s="14" t="s">
        <v>14</v>
      </c>
      <c r="B87" s="12" t="s">
        <v>47</v>
      </c>
      <c r="C87" s="32">
        <v>175.7</v>
      </c>
      <c r="D87" s="31">
        <v>136.716514923715</v>
      </c>
      <c r="E87" s="31">
        <v>134.186596224586</v>
      </c>
      <c r="F87" s="31">
        <v>131.936599925277</v>
      </c>
      <c r="G87" s="31">
        <v>129.923798253178</v>
      </c>
      <c r="H87" s="31">
        <v>128.110826548193</v>
      </c>
      <c r="I87" s="31">
        <v>126.466425845004</v>
      </c>
      <c r="J87" s="31">
        <v>124.964961920018</v>
      </c>
      <c r="K87" s="31">
        <v>123.58556366183</v>
      </c>
    </row>
    <row r="88" spans="2:11">
      <c r="B88" s="12" t="s">
        <v>48</v>
      </c>
      <c r="C88" s="31"/>
      <c r="D88" s="31">
        <v>134.769119227239</v>
      </c>
      <c r="E88" s="31">
        <v>131.606979285316</v>
      </c>
      <c r="F88" s="31">
        <v>128.775351199381</v>
      </c>
      <c r="G88" s="31">
        <v>126.23567996259</v>
      </c>
      <c r="H88" s="31">
        <v>123.949029845781</v>
      </c>
      <c r="I88" s="31">
        <v>121.879824955542</v>
      </c>
      <c r="J88" s="31">
        <v>119.997102386689</v>
      </c>
      <c r="K88" s="31">
        <v>118.274586452382</v>
      </c>
    </row>
    <row r="89" spans="2:11">
      <c r="B89" s="12" t="s">
        <v>46</v>
      </c>
      <c r="C89" s="31"/>
      <c r="D89" s="31">
        <v>108.680082817566</v>
      </c>
      <c r="E89" s="31">
        <v>113.163787164688</v>
      </c>
      <c r="F89" s="31">
        <v>117.681772823111</v>
      </c>
      <c r="G89" s="31">
        <v>122.220553709737</v>
      </c>
      <c r="H89" s="31">
        <v>126.771113756676</v>
      </c>
      <c r="I89" s="31">
        <v>131.327315536267</v>
      </c>
      <c r="J89" s="31">
        <v>135.884933399797</v>
      </c>
      <c r="K89" s="31">
        <v>140.441043722406</v>
      </c>
    </row>
    <row r="90" spans="1:11">
      <c r="A90" s="17" t="s">
        <v>15</v>
      </c>
      <c r="B90" s="12" t="s">
        <v>47</v>
      </c>
      <c r="C90" s="32">
        <v>97.2</v>
      </c>
      <c r="D90" s="31">
        <v>107.246112195396</v>
      </c>
      <c r="E90" s="31">
        <v>110.792879886886</v>
      </c>
      <c r="F90" s="31">
        <v>114.205952780895</v>
      </c>
      <c r="G90" s="31">
        <v>117.481979903452</v>
      </c>
      <c r="H90" s="31">
        <v>120.62107138386</v>
      </c>
      <c r="I90" s="31">
        <v>123.625351030846</v>
      </c>
      <c r="J90" s="31">
        <v>126.498112946226</v>
      </c>
      <c r="K90" s="31">
        <v>129.243314626591</v>
      </c>
    </row>
    <row r="91" spans="2:11">
      <c r="B91" s="12" t="s">
        <v>48</v>
      </c>
      <c r="C91" s="31"/>
      <c r="D91" s="31">
        <v>106.178894879716</v>
      </c>
      <c r="E91" s="31">
        <v>109.104817002485</v>
      </c>
      <c r="F91" s="31">
        <v>111.814427878338</v>
      </c>
      <c r="G91" s="31">
        <v>114.315898470973</v>
      </c>
      <c r="H91" s="31">
        <v>116.619406357148</v>
      </c>
      <c r="I91" s="31">
        <v>118.735925686263</v>
      </c>
      <c r="J91" s="31">
        <v>120.676572152076</v>
      </c>
      <c r="K91" s="31">
        <v>122.45224646739</v>
      </c>
    </row>
    <row r="92" spans="2:11">
      <c r="B92" s="12" t="s">
        <v>46</v>
      </c>
      <c r="C92" s="31"/>
      <c r="D92" s="31">
        <v>201.005447794602</v>
      </c>
      <c r="E92" s="31">
        <v>199.19363349168</v>
      </c>
      <c r="F92" s="31">
        <v>197.570836073136</v>
      </c>
      <c r="G92" s="31">
        <v>196.105899038237</v>
      </c>
      <c r="H92" s="31">
        <v>194.773443272825</v>
      </c>
      <c r="I92" s="31">
        <v>193.553034312122</v>
      </c>
      <c r="J92" s="31">
        <v>192.428240123151</v>
      </c>
      <c r="K92" s="31">
        <v>191.385788545365</v>
      </c>
    </row>
    <row r="93" spans="1:11">
      <c r="A93" s="14" t="s">
        <v>21</v>
      </c>
      <c r="B93" s="12" t="s">
        <v>47</v>
      </c>
      <c r="C93" s="32">
        <v>198.7</v>
      </c>
      <c r="D93" s="31">
        <v>198.365088528061</v>
      </c>
      <c r="E93" s="31">
        <v>195.767235713862</v>
      </c>
      <c r="F93" s="31">
        <v>193.416488691783</v>
      </c>
      <c r="G93" s="31">
        <v>191.284341169168</v>
      </c>
      <c r="H93" s="31">
        <v>189.342772723907</v>
      </c>
      <c r="I93" s="31">
        <v>187.566379743865</v>
      </c>
      <c r="J93" s="31">
        <v>185.933046367648</v>
      </c>
      <c r="K93" s="31">
        <v>184.423919675679</v>
      </c>
    </row>
    <row r="94" spans="2:11">
      <c r="B94" s="12" t="s">
        <v>48</v>
      </c>
      <c r="C94" s="31"/>
      <c r="D94" s="31">
        <v>196.526866836429</v>
      </c>
      <c r="E94" s="31">
        <v>193.291675549954</v>
      </c>
      <c r="F94" s="31">
        <v>190.337934059506</v>
      </c>
      <c r="G94" s="31">
        <v>187.644988834568</v>
      </c>
      <c r="H94" s="31">
        <v>185.186836774262</v>
      </c>
      <c r="I94" s="31">
        <v>182.936812337525</v>
      </c>
      <c r="J94" s="31">
        <v>180.86986786278</v>
      </c>
      <c r="K94" s="31">
        <v>178.963520762726</v>
      </c>
    </row>
    <row r="95" spans="2:11">
      <c r="B95" s="12" t="s">
        <v>46</v>
      </c>
      <c r="C95" s="31"/>
      <c r="D95" s="31">
        <v>116.780513296412</v>
      </c>
      <c r="E95" s="31">
        <v>119.884769342539</v>
      </c>
      <c r="F95" s="31">
        <v>123.498576787102</v>
      </c>
      <c r="G95" s="31">
        <v>127.70047553341</v>
      </c>
      <c r="H95" s="31">
        <v>132.581966983362</v>
      </c>
      <c r="I95" s="31">
        <v>138.249425880614</v>
      </c>
      <c r="J95" s="31">
        <v>144.826364654415</v>
      </c>
      <c r="K95" s="31">
        <v>152.456087087777</v>
      </c>
    </row>
    <row r="96" spans="1:11">
      <c r="A96" s="17" t="s">
        <v>27</v>
      </c>
      <c r="B96" s="12" t="s">
        <v>47</v>
      </c>
      <c r="C96" s="32">
        <v>111.5</v>
      </c>
      <c r="D96" s="31">
        <v>116.641402512816</v>
      </c>
      <c r="E96" s="31">
        <v>119.527121832072</v>
      </c>
      <c r="F96" s="31">
        <v>122.818375140008</v>
      </c>
      <c r="G96" s="31">
        <v>126.566980844929</v>
      </c>
      <c r="H96" s="31">
        <v>130.832275878046</v>
      </c>
      <c r="I96" s="31">
        <v>135.681958806558</v>
      </c>
      <c r="J96" s="31">
        <v>141.193102676062</v>
      </c>
      <c r="K96" s="31">
        <v>147.453338263423</v>
      </c>
    </row>
    <row r="97" spans="2:11">
      <c r="B97" s="12" t="s">
        <v>48</v>
      </c>
      <c r="C97" s="31"/>
      <c r="D97" s="31">
        <v>116.55839985524</v>
      </c>
      <c r="E97" s="31">
        <v>119.329150834061</v>
      </c>
      <c r="F97" s="31">
        <v>122.454799368692</v>
      </c>
      <c r="G97" s="31">
        <v>125.975663608039</v>
      </c>
      <c r="H97" s="31">
        <v>129.937550637123</v>
      </c>
      <c r="I97" s="31">
        <v>134.392246005492</v>
      </c>
      <c r="J97" s="31">
        <v>139.398123080512</v>
      </c>
      <c r="K97" s="31">
        <v>145.020863116831</v>
      </c>
    </row>
    <row r="98" spans="2:11">
      <c r="B98" s="12" t="s">
        <v>46</v>
      </c>
      <c r="C98" s="31"/>
      <c r="D98" s="31">
        <v>16.6239834975234</v>
      </c>
      <c r="E98" s="31">
        <v>16.1765176628516</v>
      </c>
      <c r="F98" s="31">
        <v>15.7394376331656</v>
      </c>
      <c r="G98" s="31">
        <v>15.3128605853088</v>
      </c>
      <c r="H98" s="31">
        <v>14.8967982938835</v>
      </c>
      <c r="I98" s="31">
        <v>14.4911913349109</v>
      </c>
      <c r="J98" s="31">
        <v>14.0959312336227</v>
      </c>
      <c r="K98" s="31">
        <v>13.7108753093323</v>
      </c>
    </row>
    <row r="99" spans="1:11">
      <c r="A99" s="14" t="s">
        <v>31</v>
      </c>
      <c r="B99" s="12" t="s">
        <v>47</v>
      </c>
      <c r="C99" s="32">
        <v>17.1</v>
      </c>
      <c r="D99" s="31">
        <v>16.4653793343851</v>
      </c>
      <c r="E99" s="31">
        <v>15.9595720748455</v>
      </c>
      <c r="F99" s="31">
        <v>15.4638965164749</v>
      </c>
      <c r="G99" s="31">
        <v>14.9794024901405</v>
      </c>
      <c r="H99" s="31">
        <v>14.5067555267657</v>
      </c>
      <c r="I99" s="31">
        <v>14.0463557046437</v>
      </c>
      <c r="J99" s="31">
        <v>13.5984152058969</v>
      </c>
      <c r="K99" s="31">
        <v>13.1630106952493</v>
      </c>
    </row>
    <row r="100" spans="2:11">
      <c r="B100" s="12" t="s">
        <v>48</v>
      </c>
      <c r="C100" s="31"/>
      <c r="D100" s="31">
        <v>16.1027764010709</v>
      </c>
      <c r="E100" s="31">
        <v>15.4656538778907</v>
      </c>
      <c r="F100" s="31">
        <v>14.8405040304893</v>
      </c>
      <c r="G100" s="31">
        <v>14.2307203242071</v>
      </c>
      <c r="H100" s="31">
        <v>13.6385363099047</v>
      </c>
      <c r="I100" s="31">
        <v>13.0653773912536</v>
      </c>
      <c r="J100" s="31">
        <v>12.5120939906799</v>
      </c>
      <c r="K100" s="31">
        <v>11.9791210748089</v>
      </c>
    </row>
    <row r="101" spans="2:11">
      <c r="B101" s="12" t="s">
        <v>46</v>
      </c>
      <c r="C101" s="31"/>
      <c r="D101" s="31">
        <v>56.1554327572183</v>
      </c>
      <c r="E101" s="31">
        <v>55.3203251831975</v>
      </c>
      <c r="F101" s="31">
        <v>54.4160686188207</v>
      </c>
      <c r="G101" s="31">
        <v>53.4735731259196</v>
      </c>
      <c r="H101" s="31">
        <v>52.5159636324411</v>
      </c>
      <c r="I101" s="31">
        <v>51.5602467082919</v>
      </c>
      <c r="J101" s="31">
        <v>50.618681855897</v>
      </c>
      <c r="K101" s="31">
        <v>49.6998787879163</v>
      </c>
    </row>
    <row r="102" spans="1:11">
      <c r="A102" s="14" t="s">
        <v>32</v>
      </c>
      <c r="B102" s="12" t="s">
        <v>47</v>
      </c>
      <c r="C102" s="32">
        <v>53.6</v>
      </c>
      <c r="D102" s="31">
        <v>55.8611247454648</v>
      </c>
      <c r="E102" s="31">
        <v>54.893726136604</v>
      </c>
      <c r="F102" s="31">
        <v>53.8573105646689</v>
      </c>
      <c r="G102" s="31">
        <v>52.7854754552324</v>
      </c>
      <c r="H102" s="31">
        <v>51.7030685997602</v>
      </c>
      <c r="I102" s="31">
        <v>50.628155889593</v>
      </c>
      <c r="J102" s="31">
        <v>49.5735964064044</v>
      </c>
      <c r="K102" s="31">
        <v>48.548280193325</v>
      </c>
    </row>
    <row r="103" spans="2:11">
      <c r="B103" s="12" t="s">
        <v>48</v>
      </c>
      <c r="C103" s="31"/>
      <c r="D103" s="31">
        <v>55.3711572778734</v>
      </c>
      <c r="E103" s="31">
        <v>54.188983049739</v>
      </c>
      <c r="F103" s="31">
        <v>52.9371073276081</v>
      </c>
      <c r="G103" s="31">
        <v>51.6530336471575</v>
      </c>
      <c r="H103" s="31">
        <v>50.3642087006803</v>
      </c>
      <c r="I103" s="31">
        <v>49.0904050410556</v>
      </c>
      <c r="J103" s="31">
        <v>47.8455653249666</v>
      </c>
      <c r="K103" s="31">
        <v>46.6392201255489</v>
      </c>
    </row>
    <row r="104" spans="2:2">
      <c r="B104" s="12"/>
    </row>
    <row r="105" spans="2:2">
      <c r="B105" s="12"/>
    </row>
    <row r="106" spans="1:1">
      <c r="A106" s="33" t="s">
        <v>61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8"/>
  <sheetViews>
    <sheetView zoomScale="63" zoomScaleNormal="63" topLeftCell="A66" workbookViewId="0">
      <selection activeCell="A75" sqref="A75:B78"/>
    </sheetView>
  </sheetViews>
  <sheetFormatPr defaultColWidth="9.23076923076923" defaultRowHeight="16.8"/>
  <cols>
    <col min="2" max="2" width="17.9423076923077" customWidth="1"/>
    <col min="7" max="14" width="12.9230769230769"/>
  </cols>
  <sheetData>
    <row r="1" spans="1:14">
      <c r="A1" s="8" t="s">
        <v>63</v>
      </c>
      <c r="B1" s="8" t="s">
        <v>64</v>
      </c>
      <c r="F1" s="25">
        <v>1</v>
      </c>
      <c r="G1" s="25">
        <v>2015</v>
      </c>
      <c r="H1" s="25">
        <v>2016</v>
      </c>
      <c r="I1" s="25">
        <v>2017</v>
      </c>
      <c r="J1" s="25">
        <v>2018</v>
      </c>
      <c r="K1" s="25">
        <v>2019</v>
      </c>
      <c r="L1" s="25">
        <v>2020</v>
      </c>
      <c r="M1" s="25">
        <v>2021</v>
      </c>
      <c r="N1" s="26">
        <v>2022</v>
      </c>
    </row>
    <row r="2" spans="1:14">
      <c r="A2" s="1" t="s">
        <v>1</v>
      </c>
      <c r="B2" s="4">
        <v>0.618410916277723</v>
      </c>
      <c r="F2" s="25" t="s">
        <v>1</v>
      </c>
      <c r="G2" s="26">
        <v>6.4</v>
      </c>
      <c r="H2" s="26">
        <v>6</v>
      </c>
      <c r="I2" s="26">
        <v>5.1</v>
      </c>
      <c r="J2" s="26">
        <v>4.2</v>
      </c>
      <c r="K2" s="26">
        <v>3.7</v>
      </c>
      <c r="L2" s="26">
        <v>3.2</v>
      </c>
      <c r="M2" s="26">
        <v>2.8</v>
      </c>
      <c r="N2" s="26">
        <v>2.6</v>
      </c>
    </row>
    <row r="3" spans="1:14">
      <c r="A3" s="1" t="s">
        <v>4</v>
      </c>
      <c r="B3" s="3">
        <v>0.659312325894282</v>
      </c>
      <c r="F3" s="26" t="s">
        <v>65</v>
      </c>
      <c r="G3" s="26">
        <v>48.1</v>
      </c>
      <c r="H3" s="26">
        <v>53</v>
      </c>
      <c r="I3" s="26">
        <v>48.6</v>
      </c>
      <c r="J3" s="26">
        <v>53.8</v>
      </c>
      <c r="K3" s="26">
        <v>52.4</v>
      </c>
      <c r="L3" s="26">
        <v>51</v>
      </c>
      <c r="M3" s="26">
        <v>56</v>
      </c>
      <c r="N3" s="26">
        <v>51</v>
      </c>
    </row>
    <row r="4" spans="1:14">
      <c r="A4" s="1" t="s">
        <v>5</v>
      </c>
      <c r="B4" s="3">
        <v>0.663803655660932</v>
      </c>
      <c r="F4" s="26"/>
      <c r="G4" s="26"/>
      <c r="H4" s="26"/>
      <c r="I4" s="26"/>
      <c r="J4" s="26"/>
      <c r="K4" s="26"/>
      <c r="L4" s="26"/>
      <c r="M4" s="26"/>
      <c r="N4" s="26"/>
    </row>
    <row r="5" spans="1:23">
      <c r="A5" s="1" t="s">
        <v>6</v>
      </c>
      <c r="B5" s="5">
        <v>0.580903482153029</v>
      </c>
      <c r="F5" s="26"/>
      <c r="G5" s="26"/>
      <c r="H5" s="26"/>
      <c r="I5" s="26"/>
      <c r="J5" s="26"/>
      <c r="K5" s="26"/>
      <c r="L5" s="26"/>
      <c r="M5" s="26"/>
      <c r="N5" s="26"/>
      <c r="P5" s="18"/>
      <c r="Q5" s="9"/>
      <c r="R5" s="9"/>
      <c r="S5" s="9"/>
      <c r="T5" s="9"/>
      <c r="U5" s="9"/>
      <c r="V5" s="9"/>
      <c r="W5" s="9"/>
    </row>
    <row r="6" spans="1:16">
      <c r="A6" s="1" t="s">
        <v>7</v>
      </c>
      <c r="B6" s="3">
        <v>0.688705813634189</v>
      </c>
      <c r="F6" s="26" t="s">
        <v>66</v>
      </c>
      <c r="G6" s="26">
        <f>G2/AVERAGE($G$2:$N$2)</f>
        <v>1.50588235294118</v>
      </c>
      <c r="H6" s="26">
        <f t="shared" ref="H6:N6" si="0">H2/AVERAGE($G$2:$N$2)</f>
        <v>1.41176470588235</v>
      </c>
      <c r="I6" s="26">
        <f t="shared" si="0"/>
        <v>1.2</v>
      </c>
      <c r="J6" s="26">
        <f t="shared" si="0"/>
        <v>0.988235294117647</v>
      </c>
      <c r="K6" s="26">
        <f t="shared" si="0"/>
        <v>0.870588235294118</v>
      </c>
      <c r="L6" s="26">
        <f t="shared" si="0"/>
        <v>0.752941176470588</v>
      </c>
      <c r="M6" s="26">
        <f t="shared" si="0"/>
        <v>0.658823529411765</v>
      </c>
      <c r="N6" s="26">
        <f t="shared" si="0"/>
        <v>0.611764705882353</v>
      </c>
      <c r="P6" s="9"/>
    </row>
    <row r="7" spans="1:16">
      <c r="A7" s="1" t="s">
        <v>8</v>
      </c>
      <c r="B7" s="3">
        <v>0.686291050792262</v>
      </c>
      <c r="F7" s="26"/>
      <c r="G7" s="26">
        <f>G3/AVERAGE($G$3:$N$3)</f>
        <v>0.929693162599662</v>
      </c>
      <c r="H7" s="26">
        <f t="shared" ref="H7:N7" si="1">H3/AVERAGE($G$3:$N$3)</f>
        <v>1.02440202947572</v>
      </c>
      <c r="I7" s="26">
        <f t="shared" si="1"/>
        <v>0.939357332689055</v>
      </c>
      <c r="J7" s="26">
        <f t="shared" si="1"/>
        <v>1.03986470161875</v>
      </c>
      <c r="K7" s="26">
        <f t="shared" si="1"/>
        <v>1.01280502536845</v>
      </c>
      <c r="L7" s="26">
        <f t="shared" si="1"/>
        <v>0.985745349118144</v>
      </c>
      <c r="M7" s="26">
        <f t="shared" si="1"/>
        <v>1.08238705001208</v>
      </c>
      <c r="N7" s="26">
        <f t="shared" si="1"/>
        <v>0.985745349118144</v>
      </c>
      <c r="P7" s="9"/>
    </row>
    <row r="8" spans="1:16">
      <c r="A8" s="1" t="s">
        <v>9</v>
      </c>
      <c r="B8" s="4">
        <v>0.622301076010022</v>
      </c>
      <c r="F8" s="26"/>
      <c r="G8" s="26"/>
      <c r="H8" s="26"/>
      <c r="I8" s="26"/>
      <c r="J8" s="26"/>
      <c r="K8" s="26"/>
      <c r="L8" s="26"/>
      <c r="M8" s="26"/>
      <c r="N8" s="26"/>
      <c r="P8" s="9"/>
    </row>
    <row r="9" spans="1:16">
      <c r="A9" s="1" t="s">
        <v>10</v>
      </c>
      <c r="B9" s="2">
        <v>0.812669701374929</v>
      </c>
      <c r="F9" s="26" t="s">
        <v>67</v>
      </c>
      <c r="G9" s="26">
        <f>ABS(G6-G7)</f>
        <v>0.576189190341515</v>
      </c>
      <c r="H9" s="26">
        <f t="shared" ref="H9:N9" si="2">ABS(H6-H7)</f>
        <v>0.387362676406634</v>
      </c>
      <c r="I9" s="26">
        <f t="shared" si="2"/>
        <v>0.260642667310945</v>
      </c>
      <c r="J9" s="26">
        <f t="shared" si="2"/>
        <v>0.0516294075011015</v>
      </c>
      <c r="K9" s="26">
        <f t="shared" si="2"/>
        <v>0.142216790074329</v>
      </c>
      <c r="L9" s="26">
        <f t="shared" si="2"/>
        <v>0.232804172647556</v>
      </c>
      <c r="M9" s="26">
        <f t="shared" si="2"/>
        <v>0.423563520600316</v>
      </c>
      <c r="N9" s="26">
        <f t="shared" si="2"/>
        <v>0.373980643235791</v>
      </c>
      <c r="P9" s="9"/>
    </row>
    <row r="10" spans="1:14">
      <c r="A10" s="1" t="s">
        <v>11</v>
      </c>
      <c r="B10" s="3">
        <v>0.689365796537189</v>
      </c>
      <c r="F10" s="26" t="s">
        <v>68</v>
      </c>
      <c r="G10" s="26">
        <f>MIN(G9:N9)</f>
        <v>0.0516294075011015</v>
      </c>
      <c r="H10" s="26"/>
      <c r="I10" s="26"/>
      <c r="J10" s="26"/>
      <c r="K10" s="26"/>
      <c r="L10" s="26"/>
      <c r="M10" s="26"/>
      <c r="N10" s="26"/>
    </row>
    <row r="11" spans="1:14">
      <c r="A11" s="1" t="s">
        <v>12</v>
      </c>
      <c r="B11" s="4">
        <v>0.606020215194679</v>
      </c>
      <c r="F11" s="26" t="s">
        <v>69</v>
      </c>
      <c r="G11" s="26">
        <f>MAX(G9:N9)</f>
        <v>0.576189190341515</v>
      </c>
      <c r="H11" s="26"/>
      <c r="I11" s="26"/>
      <c r="J11" s="26"/>
      <c r="K11" s="26"/>
      <c r="L11" s="26"/>
      <c r="M11" s="26"/>
      <c r="N11" s="26"/>
    </row>
    <row r="12" spans="1:14">
      <c r="A12" s="1" t="s">
        <v>13</v>
      </c>
      <c r="B12" s="2">
        <v>0.78156016900602</v>
      </c>
      <c r="F12" s="26" t="s">
        <v>70</v>
      </c>
      <c r="G12" s="26">
        <f>($G$10+0.5*$G$11)/(G9+0.5*$G$11)</f>
        <v>0.393069971190655</v>
      </c>
      <c r="H12" s="26">
        <f t="shared" ref="H12:N12" si="3">($G$10+0.5*$G$11)/(H9+0.5*$G$11)</f>
        <v>0.50295409786396</v>
      </c>
      <c r="I12" s="26">
        <f t="shared" si="3"/>
        <v>0.619101391320563</v>
      </c>
      <c r="J12" s="26">
        <f t="shared" si="3"/>
        <v>1</v>
      </c>
      <c r="K12" s="26">
        <f t="shared" si="3"/>
        <v>0.789484113878063</v>
      </c>
      <c r="L12" s="26">
        <f t="shared" si="3"/>
        <v>0.652188147986467</v>
      </c>
      <c r="M12" s="26">
        <f t="shared" si="3"/>
        <v>0.477369673925199</v>
      </c>
      <c r="N12" s="26">
        <f t="shared" si="3"/>
        <v>0.513119934056876</v>
      </c>
    </row>
    <row r="13" spans="1:14">
      <c r="A13" s="1" t="s">
        <v>14</v>
      </c>
      <c r="B13" s="2">
        <v>0.735643676425112</v>
      </c>
      <c r="F13" s="26" t="s">
        <v>71</v>
      </c>
      <c r="G13" s="26">
        <f>AVERAGE(G12:N12)</f>
        <v>0.618410916277723</v>
      </c>
      <c r="H13" s="26"/>
      <c r="I13" s="26"/>
      <c r="J13" s="26"/>
      <c r="K13" s="26"/>
      <c r="L13" s="26"/>
      <c r="M13" s="26"/>
      <c r="N13" s="26"/>
    </row>
    <row r="14" spans="1:7">
      <c r="A14" s="1" t="s">
        <v>15</v>
      </c>
      <c r="B14" s="2">
        <v>0.732907009445918</v>
      </c>
      <c r="G14" s="27"/>
    </row>
    <row r="15" spans="1:2">
      <c r="A15" s="1" t="s">
        <v>16</v>
      </c>
      <c r="B15" s="3">
        <v>0.692743694756763</v>
      </c>
    </row>
    <row r="16" spans="1:2">
      <c r="A16" s="1" t="s">
        <v>17</v>
      </c>
      <c r="B16" s="4">
        <v>0.619510972435377</v>
      </c>
    </row>
    <row r="17" spans="1:14">
      <c r="A17" s="1" t="s">
        <v>18</v>
      </c>
      <c r="B17" s="4">
        <v>0.608448001336058</v>
      </c>
      <c r="F17" s="25">
        <v>2</v>
      </c>
      <c r="G17" s="25">
        <v>2015</v>
      </c>
      <c r="H17" s="25">
        <v>2016</v>
      </c>
      <c r="I17" s="25">
        <v>2017</v>
      </c>
      <c r="J17" s="25">
        <v>2018</v>
      </c>
      <c r="K17" s="25">
        <v>2019</v>
      </c>
      <c r="L17" s="25">
        <v>2020</v>
      </c>
      <c r="M17" s="25">
        <v>2021</v>
      </c>
      <c r="N17" s="26">
        <v>2022</v>
      </c>
    </row>
    <row r="18" spans="1:14">
      <c r="A18" s="1" t="s">
        <v>19</v>
      </c>
      <c r="B18" s="5">
        <v>0.56205925670294</v>
      </c>
      <c r="F18" s="25" t="s">
        <v>4</v>
      </c>
      <c r="G18">
        <v>12.5</v>
      </c>
      <c r="H18">
        <v>12</v>
      </c>
      <c r="I18">
        <v>10.7</v>
      </c>
      <c r="J18">
        <v>10</v>
      </c>
      <c r="K18">
        <v>9.2</v>
      </c>
      <c r="L18">
        <v>10.3</v>
      </c>
      <c r="M18">
        <v>9.3</v>
      </c>
      <c r="N18">
        <v>10</v>
      </c>
    </row>
    <row r="19" spans="1:14">
      <c r="A19" s="1" t="s">
        <v>20</v>
      </c>
      <c r="B19" s="5">
        <v>0.538601160635097</v>
      </c>
      <c r="F19" s="26" t="s">
        <v>65</v>
      </c>
      <c r="G19">
        <v>45.8</v>
      </c>
      <c r="H19">
        <v>51</v>
      </c>
      <c r="I19">
        <v>49.8</v>
      </c>
      <c r="J19">
        <v>55.5</v>
      </c>
      <c r="K19">
        <v>48.7</v>
      </c>
      <c r="L19">
        <v>51.6</v>
      </c>
      <c r="M19">
        <v>57.7</v>
      </c>
      <c r="N19">
        <v>53.7</v>
      </c>
    </row>
    <row r="20" spans="1:14">
      <c r="A20" s="1" t="s">
        <v>21</v>
      </c>
      <c r="B20" s="2">
        <v>0.722909532249419</v>
      </c>
      <c r="F20" s="26"/>
      <c r="G20" s="26"/>
      <c r="H20" s="26"/>
      <c r="I20" s="26"/>
      <c r="J20" s="26"/>
      <c r="K20" s="26"/>
      <c r="L20" s="26"/>
      <c r="M20" s="26"/>
      <c r="N20" s="26"/>
    </row>
    <row r="21" spans="1:14">
      <c r="A21" s="1" t="s">
        <v>22</v>
      </c>
      <c r="B21" s="3">
        <v>0.691715801038134</v>
      </c>
      <c r="F21" s="26"/>
      <c r="G21" s="26"/>
      <c r="H21" s="26"/>
      <c r="I21" s="26"/>
      <c r="J21" s="26"/>
      <c r="K21" s="26"/>
      <c r="L21" s="26"/>
      <c r="M21" s="26"/>
      <c r="N21" s="26"/>
    </row>
    <row r="22" spans="1:16">
      <c r="A22" s="1" t="s">
        <v>23</v>
      </c>
      <c r="B22" s="3">
        <v>0.666871097106576</v>
      </c>
      <c r="F22" s="26" t="s">
        <v>66</v>
      </c>
      <c r="G22" s="26">
        <f>G18/AVERAGE($G$18:$N$18)</f>
        <v>1.19047619047619</v>
      </c>
      <c r="H22" s="26">
        <f t="shared" ref="H22:N22" si="4">H18/AVERAGE($G$18:$N$18)</f>
        <v>1.14285714285714</v>
      </c>
      <c r="I22" s="26">
        <f t="shared" si="4"/>
        <v>1.01904761904762</v>
      </c>
      <c r="J22" s="26">
        <f t="shared" si="4"/>
        <v>0.952380952380952</v>
      </c>
      <c r="K22" s="26">
        <f t="shared" si="4"/>
        <v>0.876190476190476</v>
      </c>
      <c r="L22" s="26">
        <f t="shared" si="4"/>
        <v>0.980952380952381</v>
      </c>
      <c r="M22" s="26">
        <f t="shared" si="4"/>
        <v>0.885714285714286</v>
      </c>
      <c r="N22" s="26">
        <f t="shared" si="4"/>
        <v>0.952380952380952</v>
      </c>
      <c r="P22">
        <f>AVERAGE(G19:N19)</f>
        <v>51.725</v>
      </c>
    </row>
    <row r="23" spans="1:14">
      <c r="A23" s="1" t="s">
        <v>24</v>
      </c>
      <c r="B23" s="5">
        <v>0.592139457233999</v>
      </c>
      <c r="F23" s="26"/>
      <c r="G23" s="26">
        <f>G19/AVERAGE($G$19:$N$19)</f>
        <v>0.885451909134848</v>
      </c>
      <c r="H23" s="26">
        <f t="shared" ref="H23:N23" si="5">H19/AVERAGE($G$19:$N$19)</f>
        <v>0.985983566940551</v>
      </c>
      <c r="I23" s="26">
        <f t="shared" si="5"/>
        <v>0.962783953600773</v>
      </c>
      <c r="J23" s="26">
        <f t="shared" si="5"/>
        <v>1.07298211696472</v>
      </c>
      <c r="K23" s="26">
        <f t="shared" si="5"/>
        <v>0.941517641372644</v>
      </c>
      <c r="L23" s="26">
        <f t="shared" si="5"/>
        <v>0.99758337361044</v>
      </c>
      <c r="M23" s="26">
        <f t="shared" si="5"/>
        <v>1.11551474142098</v>
      </c>
      <c r="N23" s="26">
        <f t="shared" si="5"/>
        <v>1.03818269695505</v>
      </c>
    </row>
    <row r="24" spans="1:14">
      <c r="A24" s="1" t="s">
        <v>25</v>
      </c>
      <c r="B24" s="3">
        <v>0.671618827541049</v>
      </c>
      <c r="F24" s="26"/>
      <c r="G24" s="26"/>
      <c r="H24" s="26"/>
      <c r="I24" s="26"/>
      <c r="J24" s="26"/>
      <c r="K24" s="26"/>
      <c r="L24" s="26"/>
      <c r="M24" s="26"/>
      <c r="N24" s="26"/>
    </row>
    <row r="25" spans="1:14">
      <c r="A25" s="1" t="s">
        <v>26</v>
      </c>
      <c r="B25" s="4">
        <v>0.60894340162507</v>
      </c>
      <c r="F25" s="26" t="s">
        <v>67</v>
      </c>
      <c r="G25" s="26">
        <f>ABS(G22-G23)</f>
        <v>0.305024281341343</v>
      </c>
      <c r="H25" s="26">
        <f t="shared" ref="H25:N25" si="6">ABS(H22-H23)</f>
        <v>0.156873575916592</v>
      </c>
      <c r="I25" s="26">
        <f t="shared" si="6"/>
        <v>0.0562636654468457</v>
      </c>
      <c r="J25" s="26">
        <f t="shared" si="6"/>
        <v>0.120601164583765</v>
      </c>
      <c r="K25" s="26">
        <f t="shared" si="6"/>
        <v>0.0653271651821677</v>
      </c>
      <c r="L25" s="26">
        <f t="shared" si="6"/>
        <v>0.0166309926580588</v>
      </c>
      <c r="M25" s="26">
        <f t="shared" si="6"/>
        <v>0.22980045570669</v>
      </c>
      <c r="N25" s="26">
        <f t="shared" si="6"/>
        <v>0.0858017445740984</v>
      </c>
    </row>
    <row r="26" spans="1:14">
      <c r="A26" s="1" t="s">
        <v>27</v>
      </c>
      <c r="B26" s="2">
        <v>0.737727470898695</v>
      </c>
      <c r="F26" s="26" t="s">
        <v>68</v>
      </c>
      <c r="G26" s="26">
        <f>MIN(G25:N25)</f>
        <v>0.0166309926580588</v>
      </c>
      <c r="H26" s="26"/>
      <c r="I26" s="26"/>
      <c r="J26" s="26"/>
      <c r="K26" s="26"/>
      <c r="L26" s="26"/>
      <c r="M26" s="26"/>
      <c r="N26" s="26"/>
    </row>
    <row r="27" spans="1:14">
      <c r="A27" s="1" t="s">
        <v>28</v>
      </c>
      <c r="B27" s="4">
        <v>0.617753917242811</v>
      </c>
      <c r="F27" s="26" t="s">
        <v>69</v>
      </c>
      <c r="G27" s="26">
        <f>MAX(G25:N25)</f>
        <v>0.305024281341343</v>
      </c>
      <c r="H27" s="26"/>
      <c r="I27" s="26"/>
      <c r="J27" s="26"/>
      <c r="K27" s="26"/>
      <c r="L27" s="26"/>
      <c r="M27" s="26"/>
      <c r="N27" s="26"/>
    </row>
    <row r="28" spans="1:14">
      <c r="A28" s="1" t="s">
        <v>29</v>
      </c>
      <c r="B28" s="3">
        <v>0.694471470805458</v>
      </c>
      <c r="F28" s="26" t="s">
        <v>70</v>
      </c>
      <c r="G28" s="26">
        <f>($G$26+0.5*$G$27)/(G25+0.5*$G$27)</f>
        <v>0.369682336074851</v>
      </c>
      <c r="H28" s="26">
        <f t="shared" ref="H28:N28" si="7">($G$26+0.5*$G$27)/(H25+0.5*$G$27)</f>
        <v>0.546706341826297</v>
      </c>
      <c r="I28" s="26">
        <f t="shared" si="7"/>
        <v>0.810166352482058</v>
      </c>
      <c r="J28" s="26">
        <f t="shared" si="7"/>
        <v>0.61931487801795</v>
      </c>
      <c r="K28" s="26">
        <f t="shared" si="7"/>
        <v>0.776458282707687</v>
      </c>
      <c r="L28" s="26">
        <f t="shared" si="7"/>
        <v>1</v>
      </c>
      <c r="M28" s="26">
        <f t="shared" si="7"/>
        <v>0.442421031719754</v>
      </c>
      <c r="N28" s="26">
        <f t="shared" si="7"/>
        <v>0.709749384325655</v>
      </c>
    </row>
    <row r="29" spans="1:14">
      <c r="A29" s="1" t="s">
        <v>30</v>
      </c>
      <c r="B29" s="4">
        <v>0.622762493032292</v>
      </c>
      <c r="F29" s="26" t="s">
        <v>71</v>
      </c>
      <c r="G29" s="26">
        <f>AVERAGE(G28:N28)</f>
        <v>0.659312325894281</v>
      </c>
      <c r="H29" s="26"/>
      <c r="I29" s="26"/>
      <c r="J29" s="26"/>
      <c r="K29" s="26"/>
      <c r="L29" s="26"/>
      <c r="M29" s="26"/>
      <c r="N29" s="26"/>
    </row>
    <row r="30" spans="1:2">
      <c r="A30" s="1" t="s">
        <v>31</v>
      </c>
      <c r="B30" s="2">
        <v>0.738700969533149</v>
      </c>
    </row>
    <row r="31" spans="1:2">
      <c r="A31" s="1" t="s">
        <v>32</v>
      </c>
      <c r="B31" s="2">
        <v>0.699383908460748</v>
      </c>
    </row>
    <row r="32" spans="6:14">
      <c r="F32" s="25">
        <v>3</v>
      </c>
      <c r="G32" s="25">
        <v>2015</v>
      </c>
      <c r="H32" s="25">
        <v>2016</v>
      </c>
      <c r="I32" s="25">
        <v>2017</v>
      </c>
      <c r="J32" s="25">
        <v>2018</v>
      </c>
      <c r="K32" s="25">
        <v>2019</v>
      </c>
      <c r="L32" s="25">
        <v>2020</v>
      </c>
      <c r="M32" s="25">
        <v>2021</v>
      </c>
      <c r="N32" s="26">
        <v>2022</v>
      </c>
    </row>
    <row r="33" spans="6:14">
      <c r="F33" s="25" t="s">
        <v>5</v>
      </c>
      <c r="G33">
        <v>135.3</v>
      </c>
      <c r="H33">
        <v>128</v>
      </c>
      <c r="I33">
        <v>126.1</v>
      </c>
      <c r="J33">
        <v>121.1</v>
      </c>
      <c r="K33">
        <v>114.3</v>
      </c>
      <c r="L33">
        <v>107.7</v>
      </c>
      <c r="M33">
        <v>97.1</v>
      </c>
      <c r="N33">
        <v>100.4</v>
      </c>
    </row>
    <row r="34" spans="6:14">
      <c r="F34" s="26" t="s">
        <v>65</v>
      </c>
      <c r="G34">
        <v>71.4</v>
      </c>
      <c r="H34">
        <v>77.4</v>
      </c>
      <c r="I34">
        <v>60.5</v>
      </c>
      <c r="J34">
        <v>78.4</v>
      </c>
      <c r="K34">
        <v>57.9</v>
      </c>
      <c r="L34">
        <v>59.3</v>
      </c>
      <c r="M34">
        <v>77.9</v>
      </c>
      <c r="N34">
        <v>67</v>
      </c>
    </row>
    <row r="35" spans="1:14">
      <c r="A35" s="8" t="s">
        <v>72</v>
      </c>
      <c r="B35" s="8" t="s">
        <v>73</v>
      </c>
      <c r="F35" s="26"/>
      <c r="G35" s="26"/>
      <c r="H35" s="26"/>
      <c r="I35" s="26"/>
      <c r="J35" s="26"/>
      <c r="K35" s="26"/>
      <c r="L35" s="26"/>
      <c r="M35" s="26"/>
      <c r="N35" s="26"/>
    </row>
    <row r="36" spans="1:14">
      <c r="A36" s="1" t="s">
        <v>24</v>
      </c>
      <c r="B36" s="5">
        <v>0.592139457233999</v>
      </c>
      <c r="F36" s="26"/>
      <c r="G36" s="26"/>
      <c r="H36" s="26"/>
      <c r="I36" s="26"/>
      <c r="J36" s="26"/>
      <c r="K36" s="26"/>
      <c r="L36" s="26"/>
      <c r="M36" s="26"/>
      <c r="N36" s="26"/>
    </row>
    <row r="37" spans="1:14">
      <c r="A37" s="1" t="s">
        <v>6</v>
      </c>
      <c r="B37" s="5">
        <v>0.580903482153029</v>
      </c>
      <c r="F37" s="26" t="s">
        <v>66</v>
      </c>
      <c r="G37" s="26">
        <f>G33/AVERAGE($G$33:$N$33)</f>
        <v>1.16387096774194</v>
      </c>
      <c r="H37" s="26">
        <f t="shared" ref="H37:N37" si="8">H33/AVERAGE($G$33:$N$33)</f>
        <v>1.1010752688172</v>
      </c>
      <c r="I37" s="26">
        <f t="shared" si="8"/>
        <v>1.0847311827957</v>
      </c>
      <c r="J37" s="26">
        <f t="shared" si="8"/>
        <v>1.04172043010753</v>
      </c>
      <c r="K37" s="26">
        <f t="shared" si="8"/>
        <v>0.983225806451613</v>
      </c>
      <c r="L37" s="26">
        <f t="shared" si="8"/>
        <v>0.926451612903226</v>
      </c>
      <c r="M37" s="26">
        <f t="shared" si="8"/>
        <v>0.835268817204301</v>
      </c>
      <c r="N37" s="26">
        <f t="shared" si="8"/>
        <v>0.863655913978495</v>
      </c>
    </row>
    <row r="38" spans="1:14">
      <c r="A38" s="1" t="s">
        <v>19</v>
      </c>
      <c r="B38" s="5">
        <v>0.56205925670294</v>
      </c>
      <c r="F38" s="26"/>
      <c r="G38" s="26">
        <f>G34/AVERAGE($G$34:$N$34)</f>
        <v>1.0389232448163</v>
      </c>
      <c r="H38" s="26">
        <f t="shared" ref="H38:N38" si="9">H34/AVERAGE($G$34:$N$34)</f>
        <v>1.12622771917061</v>
      </c>
      <c r="I38" s="26">
        <f t="shared" si="9"/>
        <v>0.880320116405966</v>
      </c>
      <c r="J38" s="26">
        <f t="shared" si="9"/>
        <v>1.14077846489633</v>
      </c>
      <c r="K38" s="26">
        <f t="shared" si="9"/>
        <v>0.842488177519098</v>
      </c>
      <c r="L38" s="26">
        <f t="shared" si="9"/>
        <v>0.862859221535104</v>
      </c>
      <c r="M38" s="26">
        <f t="shared" si="9"/>
        <v>1.13350309203347</v>
      </c>
      <c r="N38" s="26">
        <f t="shared" si="9"/>
        <v>0.974899963623136</v>
      </c>
    </row>
    <row r="39" spans="1:14">
      <c r="A39" s="1" t="s">
        <v>20</v>
      </c>
      <c r="B39" s="5">
        <v>0.538601160635097</v>
      </c>
      <c r="F39" s="26"/>
      <c r="G39" s="26"/>
      <c r="H39" s="26"/>
      <c r="I39" s="26"/>
      <c r="J39" s="26"/>
      <c r="K39" s="26"/>
      <c r="L39" s="26"/>
      <c r="M39" s="26"/>
      <c r="N39" s="26"/>
    </row>
    <row r="40" spans="6:14">
      <c r="F40" s="26" t="s">
        <v>67</v>
      </c>
      <c r="G40" s="26">
        <f t="shared" ref="G40:N40" si="10">ABS(G37-G38)</f>
        <v>0.124947722925639</v>
      </c>
      <c r="H40" s="26">
        <f t="shared" si="10"/>
        <v>0.0251524503534031</v>
      </c>
      <c r="I40" s="26">
        <f t="shared" si="10"/>
        <v>0.204411066389733</v>
      </c>
      <c r="J40" s="26">
        <f t="shared" si="10"/>
        <v>0.099058034788799</v>
      </c>
      <c r="K40" s="26">
        <f t="shared" si="10"/>
        <v>0.140737628932515</v>
      </c>
      <c r="L40" s="26">
        <f t="shared" si="10"/>
        <v>0.0635923913681223</v>
      </c>
      <c r="M40" s="26">
        <f t="shared" si="10"/>
        <v>0.298234274829166</v>
      </c>
      <c r="N40" s="26">
        <f t="shared" si="10"/>
        <v>0.111244049644641</v>
      </c>
    </row>
    <row r="41" spans="1:14">
      <c r="A41" s="8" t="s">
        <v>74</v>
      </c>
      <c r="B41" s="8" t="s">
        <v>73</v>
      </c>
      <c r="F41" s="26" t="s">
        <v>68</v>
      </c>
      <c r="G41" s="26">
        <f>MIN(G40:N40)</f>
        <v>0.0251524503534031</v>
      </c>
      <c r="H41" s="26"/>
      <c r="I41" s="26"/>
      <c r="J41" s="26"/>
      <c r="K41" s="26"/>
      <c r="L41" s="26"/>
      <c r="M41" s="26"/>
      <c r="N41" s="26"/>
    </row>
    <row r="42" spans="1:14">
      <c r="A42" s="1" t="s">
        <v>1</v>
      </c>
      <c r="B42" s="4">
        <v>0.618410916277723</v>
      </c>
      <c r="F42" s="26" t="s">
        <v>69</v>
      </c>
      <c r="G42" s="26">
        <f>MAX(G40:N40)</f>
        <v>0.298234274829166</v>
      </c>
      <c r="H42" s="26"/>
      <c r="I42" s="26"/>
      <c r="J42" s="26"/>
      <c r="K42" s="26"/>
      <c r="L42" s="26"/>
      <c r="M42" s="26"/>
      <c r="N42" s="26"/>
    </row>
    <row r="43" spans="1:14">
      <c r="A43" s="1" t="s">
        <v>9</v>
      </c>
      <c r="B43" s="4">
        <v>0.622301076010022</v>
      </c>
      <c r="F43" s="26" t="s">
        <v>70</v>
      </c>
      <c r="G43" s="26">
        <f>($G$41+0.5*$G$42)/(G40+0.5*$G$42)</f>
        <v>0.635869872378565</v>
      </c>
      <c r="H43" s="26">
        <f t="shared" ref="H43:N43" si="11">($G$41+0.5*$G$42)/(H40+0.5*$G$42)</f>
        <v>1</v>
      </c>
      <c r="I43" s="26">
        <f t="shared" si="11"/>
        <v>0.492943945893627</v>
      </c>
      <c r="J43" s="26">
        <f t="shared" si="11"/>
        <v>0.702203956265095</v>
      </c>
      <c r="K43" s="26">
        <f t="shared" si="11"/>
        <v>0.601230712760818</v>
      </c>
      <c r="L43" s="26">
        <f t="shared" si="11"/>
        <v>0.819284348779749</v>
      </c>
      <c r="M43" s="26">
        <f t="shared" si="11"/>
        <v>0.389558595319761</v>
      </c>
      <c r="N43" s="26">
        <f t="shared" si="11"/>
        <v>0.669337813889845</v>
      </c>
    </row>
    <row r="44" spans="1:14">
      <c r="A44" s="1" t="s">
        <v>17</v>
      </c>
      <c r="B44" s="4">
        <v>0.619510972435377</v>
      </c>
      <c r="F44" s="26" t="s">
        <v>71</v>
      </c>
      <c r="G44" s="26">
        <f>AVERAGE(G43:N43)</f>
        <v>0.663803655660932</v>
      </c>
      <c r="H44" s="26"/>
      <c r="I44" s="26"/>
      <c r="J44" s="26"/>
      <c r="K44" s="26"/>
      <c r="L44" s="26"/>
      <c r="M44" s="26"/>
      <c r="N44" s="26"/>
    </row>
    <row r="45" spans="1:2">
      <c r="A45" s="1" t="s">
        <v>28</v>
      </c>
      <c r="B45" s="4">
        <v>0.617753917242811</v>
      </c>
    </row>
    <row r="46" spans="1:2">
      <c r="A46" s="1" t="s">
        <v>30</v>
      </c>
      <c r="B46" s="4">
        <v>0.622762493032292</v>
      </c>
    </row>
    <row r="47" spans="1:14">
      <c r="A47" s="1" t="s">
        <v>12</v>
      </c>
      <c r="B47" s="4">
        <v>0.606020215194679</v>
      </c>
      <c r="F47" s="25">
        <v>4</v>
      </c>
      <c r="G47" s="25">
        <v>2015</v>
      </c>
      <c r="H47" s="25">
        <v>2016</v>
      </c>
      <c r="I47" s="25">
        <v>2017</v>
      </c>
      <c r="J47" s="25">
        <v>2018</v>
      </c>
      <c r="K47" s="25">
        <v>2019</v>
      </c>
      <c r="L47" s="25">
        <v>2020</v>
      </c>
      <c r="M47" s="25">
        <v>2021</v>
      </c>
      <c r="N47" s="26">
        <v>2022</v>
      </c>
    </row>
    <row r="48" spans="1:14">
      <c r="A48" s="1" t="s">
        <v>18</v>
      </c>
      <c r="B48" s="4">
        <v>0.608448001336058</v>
      </c>
      <c r="F48" s="25" t="s">
        <v>6</v>
      </c>
      <c r="G48">
        <v>45.1</v>
      </c>
      <c r="H48">
        <v>46.7</v>
      </c>
      <c r="I48">
        <v>45.5</v>
      </c>
      <c r="J48">
        <v>43.3</v>
      </c>
      <c r="K48">
        <v>43.8</v>
      </c>
      <c r="L48">
        <v>41</v>
      </c>
      <c r="M48">
        <v>40.8</v>
      </c>
      <c r="N48">
        <v>40.5</v>
      </c>
    </row>
    <row r="49" spans="1:14">
      <c r="A49" s="1" t="s">
        <v>26</v>
      </c>
      <c r="B49" s="4">
        <v>0.60894340162507</v>
      </c>
      <c r="F49" s="26" t="s">
        <v>65</v>
      </c>
      <c r="G49">
        <v>60</v>
      </c>
      <c r="H49">
        <v>59</v>
      </c>
      <c r="I49">
        <v>63</v>
      </c>
      <c r="J49">
        <v>64</v>
      </c>
      <c r="K49">
        <v>65</v>
      </c>
      <c r="L49">
        <v>65</v>
      </c>
      <c r="M49">
        <v>71.5</v>
      </c>
      <c r="N49">
        <v>68</v>
      </c>
    </row>
    <row r="50" spans="6:14">
      <c r="F50" s="26"/>
      <c r="G50" s="26"/>
      <c r="H50" s="26"/>
      <c r="I50" s="26"/>
      <c r="J50" s="26"/>
      <c r="K50" s="26"/>
      <c r="L50" s="26"/>
      <c r="M50" s="26"/>
      <c r="N50" s="26"/>
    </row>
    <row r="51" spans="1:14">
      <c r="A51" s="8" t="s">
        <v>75</v>
      </c>
      <c r="B51" s="8" t="s">
        <v>73</v>
      </c>
      <c r="F51" s="26"/>
      <c r="G51" s="26"/>
      <c r="H51" s="26"/>
      <c r="I51" s="26"/>
      <c r="J51" s="26"/>
      <c r="K51" s="26"/>
      <c r="L51" s="26"/>
      <c r="M51" s="26"/>
      <c r="N51" s="26"/>
    </row>
    <row r="52" spans="1:14">
      <c r="A52" s="1" t="s">
        <v>7</v>
      </c>
      <c r="B52" s="3">
        <v>0.688705813634189</v>
      </c>
      <c r="F52" s="26" t="s">
        <v>66</v>
      </c>
      <c r="G52" s="26">
        <f>G48/AVERAGE($G$48:$N$48)</f>
        <v>1.04066916642631</v>
      </c>
      <c r="H52" s="26">
        <f t="shared" ref="H52:N52" si="12">H48/AVERAGE($G$48:$N$48)</f>
        <v>1.07758869339487</v>
      </c>
      <c r="I52" s="26">
        <f t="shared" si="12"/>
        <v>1.04989904816845</v>
      </c>
      <c r="J52" s="26">
        <f t="shared" si="12"/>
        <v>0.999134698586674</v>
      </c>
      <c r="K52" s="26">
        <f t="shared" si="12"/>
        <v>1.01067205076435</v>
      </c>
      <c r="L52" s="26">
        <f t="shared" si="12"/>
        <v>0.946062878569368</v>
      </c>
      <c r="M52" s="26">
        <f t="shared" si="12"/>
        <v>0.941447937698298</v>
      </c>
      <c r="N52" s="26">
        <f t="shared" si="12"/>
        <v>0.934525526391693</v>
      </c>
    </row>
    <row r="53" spans="1:14">
      <c r="A53" s="1" t="s">
        <v>8</v>
      </c>
      <c r="B53" s="3">
        <v>0.686291050792262</v>
      </c>
      <c r="F53" s="26"/>
      <c r="G53" s="26">
        <f>G49/AVERAGE($G$49:$N$49)</f>
        <v>0.931134820562561</v>
      </c>
      <c r="H53" s="26">
        <f t="shared" ref="H53:N53" si="13">H49/AVERAGE($G$49:$N$49)</f>
        <v>0.915615906886518</v>
      </c>
      <c r="I53" s="26">
        <f t="shared" si="13"/>
        <v>0.977691561590689</v>
      </c>
      <c r="J53" s="26">
        <f t="shared" si="13"/>
        <v>0.993210475266731</v>
      </c>
      <c r="K53" s="26">
        <f t="shared" si="13"/>
        <v>1.00872938894277</v>
      </c>
      <c r="L53" s="26">
        <f t="shared" si="13"/>
        <v>1.00872938894277</v>
      </c>
      <c r="M53" s="26">
        <f t="shared" si="13"/>
        <v>1.10960232783705</v>
      </c>
      <c r="N53" s="26">
        <f t="shared" si="13"/>
        <v>1.0552861299709</v>
      </c>
    </row>
    <row r="54" spans="1:14">
      <c r="A54" s="1" t="s">
        <v>11</v>
      </c>
      <c r="B54" s="3">
        <v>0.689365796537189</v>
      </c>
      <c r="F54" s="26"/>
      <c r="G54" s="26"/>
      <c r="H54" s="26"/>
      <c r="I54" s="26"/>
      <c r="J54" s="26"/>
      <c r="K54" s="26"/>
      <c r="L54" s="26"/>
      <c r="M54" s="26"/>
      <c r="N54" s="26"/>
    </row>
    <row r="55" spans="1:14">
      <c r="A55" s="1" t="s">
        <v>16</v>
      </c>
      <c r="B55" s="3">
        <v>0.692743694756763</v>
      </c>
      <c r="F55" s="26" t="s">
        <v>67</v>
      </c>
      <c r="G55" s="26">
        <f t="shared" ref="G55:N55" si="14">ABS(G52-G53)</f>
        <v>0.109534345863744</v>
      </c>
      <c r="H55" s="26">
        <f t="shared" si="14"/>
        <v>0.161972786508348</v>
      </c>
      <c r="I55" s="26">
        <f t="shared" si="14"/>
        <v>0.0722074865777564</v>
      </c>
      <c r="J55" s="26">
        <f t="shared" si="14"/>
        <v>0.0059242233199428</v>
      </c>
      <c r="K55" s="26">
        <f t="shared" si="14"/>
        <v>0.00194266182157543</v>
      </c>
      <c r="L55" s="26">
        <f t="shared" si="14"/>
        <v>0.0626665103734058</v>
      </c>
      <c r="M55" s="26">
        <f t="shared" si="14"/>
        <v>0.168154390138753</v>
      </c>
      <c r="N55" s="26">
        <f t="shared" si="14"/>
        <v>0.120760603579209</v>
      </c>
    </row>
    <row r="56" spans="1:14">
      <c r="A56" s="1" t="s">
        <v>22</v>
      </c>
      <c r="B56" s="3">
        <v>0.691715801038134</v>
      </c>
      <c r="F56" s="26" t="s">
        <v>68</v>
      </c>
      <c r="G56" s="26">
        <f>MIN(G55:N55)</f>
        <v>0.00194266182157543</v>
      </c>
      <c r="H56" s="26"/>
      <c r="I56" s="26"/>
      <c r="J56" s="26"/>
      <c r="K56" s="26"/>
      <c r="L56" s="26"/>
      <c r="M56" s="26"/>
      <c r="N56" s="26"/>
    </row>
    <row r="57" spans="1:14">
      <c r="A57" s="1" t="s">
        <v>29</v>
      </c>
      <c r="B57" s="3">
        <v>0.694471470805458</v>
      </c>
      <c r="F57" s="26" t="s">
        <v>69</v>
      </c>
      <c r="G57" s="26">
        <f>MAX(G55:N55)</f>
        <v>0.168154390138753</v>
      </c>
      <c r="H57" s="26"/>
      <c r="I57" s="26"/>
      <c r="J57" s="26"/>
      <c r="K57" s="26"/>
      <c r="L57" s="26"/>
      <c r="M57" s="26"/>
      <c r="N57" s="26"/>
    </row>
    <row r="58" spans="1:14">
      <c r="A58" s="1" t="s">
        <v>23</v>
      </c>
      <c r="B58" s="3">
        <v>0.666871097106576</v>
      </c>
      <c r="F58" s="26" t="s">
        <v>70</v>
      </c>
      <c r="G58" s="26">
        <f>($G$56+0.5*$G$57)/(G55+0.5*$G$57)</f>
        <v>0.444290957431436</v>
      </c>
      <c r="H58" s="26">
        <f t="shared" ref="H58:N58" si="15">($G$56+0.5*$G$57)/(H55+0.5*$G$57)</f>
        <v>0.349603183627061</v>
      </c>
      <c r="I58" s="26">
        <f t="shared" si="15"/>
        <v>0.550404914828261</v>
      </c>
      <c r="J58" s="26">
        <f t="shared" si="15"/>
        <v>0.955761124995338</v>
      </c>
      <c r="K58" s="26">
        <f t="shared" si="15"/>
        <v>1</v>
      </c>
      <c r="L58" s="26">
        <f t="shared" si="15"/>
        <v>0.586191118940312</v>
      </c>
      <c r="M58" s="26">
        <f t="shared" si="15"/>
        <v>0.341035230857279</v>
      </c>
      <c r="N58" s="26">
        <f t="shared" si="15"/>
        <v>0.419941326544548</v>
      </c>
    </row>
    <row r="59" spans="1:14">
      <c r="A59" s="1" t="s">
        <v>25</v>
      </c>
      <c r="B59" s="3">
        <v>0.671618827541049</v>
      </c>
      <c r="F59" s="26" t="s">
        <v>71</v>
      </c>
      <c r="G59" s="26">
        <f>AVERAGE(G58:N58)</f>
        <v>0.580903482153029</v>
      </c>
      <c r="H59" s="26"/>
      <c r="I59" s="26"/>
      <c r="J59" s="26"/>
      <c r="K59" s="26"/>
      <c r="L59" s="26"/>
      <c r="M59" s="26"/>
      <c r="N59" s="26"/>
    </row>
    <row r="60" spans="1:2">
      <c r="A60" s="1" t="s">
        <v>5</v>
      </c>
      <c r="B60" s="3">
        <v>0.663803655660932</v>
      </c>
    </row>
    <row r="61" spans="1:2">
      <c r="A61" s="1" t="s">
        <v>4</v>
      </c>
      <c r="B61" s="3">
        <v>0.659312325894282</v>
      </c>
    </row>
    <row r="62" spans="6:14">
      <c r="F62" s="25">
        <v>5</v>
      </c>
      <c r="G62" s="25">
        <v>2015</v>
      </c>
      <c r="H62" s="25">
        <v>2016</v>
      </c>
      <c r="I62" s="25">
        <v>2017</v>
      </c>
      <c r="J62" s="25">
        <v>2018</v>
      </c>
      <c r="K62" s="25">
        <v>2019</v>
      </c>
      <c r="L62" s="25">
        <v>2020</v>
      </c>
      <c r="M62" s="25">
        <v>2021</v>
      </c>
      <c r="N62" s="26">
        <v>2022</v>
      </c>
    </row>
    <row r="63" spans="1:16">
      <c r="A63" s="8" t="s">
        <v>74</v>
      </c>
      <c r="B63" s="8" t="s">
        <v>73</v>
      </c>
      <c r="F63" s="25" t="s">
        <v>76</v>
      </c>
      <c r="G63">
        <v>140.1</v>
      </c>
      <c r="H63">
        <v>139.2</v>
      </c>
      <c r="I63">
        <v>138.1</v>
      </c>
      <c r="J63">
        <v>140.3</v>
      </c>
      <c r="K63">
        <v>139.6</v>
      </c>
      <c r="L63">
        <v>140</v>
      </c>
      <c r="M63">
        <v>137.5</v>
      </c>
      <c r="N63">
        <v>143.4</v>
      </c>
      <c r="P63" s="18"/>
    </row>
    <row r="64" spans="1:16">
      <c r="A64" s="1" t="s">
        <v>10</v>
      </c>
      <c r="B64" s="2">
        <v>0.812669701374929</v>
      </c>
      <c r="F64" s="26" t="s">
        <v>65</v>
      </c>
      <c r="G64">
        <v>73</v>
      </c>
      <c r="H64">
        <v>90.9</v>
      </c>
      <c r="I64">
        <v>74</v>
      </c>
      <c r="J64">
        <v>73</v>
      </c>
      <c r="K64">
        <v>72</v>
      </c>
      <c r="L64">
        <v>73.9</v>
      </c>
      <c r="M64">
        <v>76</v>
      </c>
      <c r="N64">
        <v>82.7</v>
      </c>
      <c r="P64" s="18"/>
    </row>
    <row r="65" spans="1:16">
      <c r="A65" s="1" t="s">
        <v>13</v>
      </c>
      <c r="B65" s="2">
        <v>0.78156016900602</v>
      </c>
      <c r="F65" s="26"/>
      <c r="G65" s="26"/>
      <c r="H65" s="26"/>
      <c r="I65" s="26"/>
      <c r="J65" s="26"/>
      <c r="K65" s="26"/>
      <c r="L65" s="26"/>
      <c r="M65" s="26"/>
      <c r="N65" s="26"/>
      <c r="P65" s="18"/>
    </row>
    <row r="66" spans="1:14">
      <c r="A66" s="1" t="s">
        <v>27</v>
      </c>
      <c r="B66" s="2">
        <v>0.737727470898695</v>
      </c>
      <c r="F66" s="26"/>
      <c r="G66" s="26"/>
      <c r="H66" s="26"/>
      <c r="I66" s="26"/>
      <c r="J66" s="26"/>
      <c r="K66" s="26"/>
      <c r="L66" s="26"/>
      <c r="M66" s="26"/>
      <c r="N66" s="26"/>
    </row>
    <row r="67" spans="1:14">
      <c r="A67" s="1" t="s">
        <v>31</v>
      </c>
      <c r="B67" s="2">
        <v>0.738700969533149</v>
      </c>
      <c r="F67" s="26" t="s">
        <v>66</v>
      </c>
      <c r="G67" s="26">
        <f>G63/AVERAGE($G$63:$N$63)</f>
        <v>1.00232516544446</v>
      </c>
      <c r="H67" s="26">
        <f t="shared" ref="H67:N67" si="16">H63/AVERAGE($G$63:$N$63)</f>
        <v>0.995886245752101</v>
      </c>
      <c r="I67" s="26">
        <f t="shared" si="16"/>
        <v>0.988016455016992</v>
      </c>
      <c r="J67" s="26">
        <f t="shared" si="16"/>
        <v>1.00375603648721</v>
      </c>
      <c r="K67" s="26">
        <f t="shared" si="16"/>
        <v>0.998747987837596</v>
      </c>
      <c r="L67" s="26">
        <f t="shared" si="16"/>
        <v>1.00160972992309</v>
      </c>
      <c r="M67" s="26">
        <f t="shared" si="16"/>
        <v>0.98372384188875</v>
      </c>
      <c r="N67" s="26">
        <f t="shared" si="16"/>
        <v>1.02593453764979</v>
      </c>
    </row>
    <row r="68" spans="1:14">
      <c r="A68" s="1" t="s">
        <v>14</v>
      </c>
      <c r="B68" s="2">
        <v>0.735643676425112</v>
      </c>
      <c r="F68" s="26"/>
      <c r="G68" s="26">
        <f>G64/AVERAGE($G$64:$N$64)</f>
        <v>0.948822095857027</v>
      </c>
      <c r="H68" s="26">
        <f t="shared" ref="H68:N68" si="17">H64/AVERAGE($G$64:$N$64)</f>
        <v>1.18147847278635</v>
      </c>
      <c r="I68" s="26">
        <f t="shared" si="17"/>
        <v>0.961819658813972</v>
      </c>
      <c r="J68" s="26">
        <f t="shared" si="17"/>
        <v>0.948822095857027</v>
      </c>
      <c r="K68" s="26">
        <f t="shared" si="17"/>
        <v>0.935824532900081</v>
      </c>
      <c r="L68" s="26">
        <f t="shared" si="17"/>
        <v>0.960519902518278</v>
      </c>
      <c r="M68" s="26">
        <f t="shared" si="17"/>
        <v>0.987814784727864</v>
      </c>
      <c r="N68" s="26">
        <f t="shared" si="17"/>
        <v>1.0748984565394</v>
      </c>
    </row>
    <row r="69" spans="1:14">
      <c r="A69" s="1" t="s">
        <v>15</v>
      </c>
      <c r="B69" s="2">
        <v>0.732907009445918</v>
      </c>
      <c r="F69" s="26"/>
      <c r="G69" s="26"/>
      <c r="H69" s="26"/>
      <c r="I69" s="26"/>
      <c r="J69" s="26"/>
      <c r="K69" s="26"/>
      <c r="L69" s="26"/>
      <c r="M69" s="26"/>
      <c r="N69" s="26"/>
    </row>
    <row r="70" spans="1:14">
      <c r="A70" s="1" t="s">
        <v>21</v>
      </c>
      <c r="B70" s="2">
        <v>0.722909532249419</v>
      </c>
      <c r="F70" s="26" t="s">
        <v>67</v>
      </c>
      <c r="G70" s="26">
        <f t="shared" ref="G70:N70" si="18">ABS(G67-G68)</f>
        <v>0.0535030695874374</v>
      </c>
      <c r="H70" s="26">
        <f t="shared" si="18"/>
        <v>0.185592227034251</v>
      </c>
      <c r="I70" s="26">
        <f t="shared" si="18"/>
        <v>0.0261967962030192</v>
      </c>
      <c r="J70" s="26">
        <f t="shared" si="18"/>
        <v>0.0549339406301848</v>
      </c>
      <c r="K70" s="26">
        <f t="shared" si="18"/>
        <v>0.0629234549375148</v>
      </c>
      <c r="L70" s="26">
        <f t="shared" si="18"/>
        <v>0.0410898274048127</v>
      </c>
      <c r="M70" s="26">
        <f t="shared" si="18"/>
        <v>0.00409094283911382</v>
      </c>
      <c r="N70" s="26">
        <f t="shared" si="18"/>
        <v>0.0489639188896045</v>
      </c>
    </row>
    <row r="71" spans="1:14">
      <c r="A71" s="1" t="s">
        <v>32</v>
      </c>
      <c r="B71" s="2">
        <v>0.699383908460748</v>
      </c>
      <c r="F71" s="26" t="s">
        <v>68</v>
      </c>
      <c r="G71" s="26">
        <f>MIN(G70:N70)</f>
        <v>0.00409094283911382</v>
      </c>
      <c r="H71" s="26"/>
      <c r="I71" s="26"/>
      <c r="J71" s="26"/>
      <c r="K71" s="26"/>
      <c r="L71" s="26"/>
      <c r="M71" s="26"/>
      <c r="N71" s="26"/>
    </row>
    <row r="72" spans="6:14">
      <c r="F72" s="26" t="s">
        <v>69</v>
      </c>
      <c r="G72" s="26">
        <f>MAX(G70:N70)</f>
        <v>0.185592227034251</v>
      </c>
      <c r="H72" s="26"/>
      <c r="I72" s="26"/>
      <c r="J72" s="26"/>
      <c r="K72" s="26"/>
      <c r="L72" s="26"/>
      <c r="M72" s="26"/>
      <c r="N72" s="26"/>
    </row>
    <row r="73" spans="6:14">
      <c r="F73" s="26" t="s">
        <v>70</v>
      </c>
      <c r="G73" s="26">
        <f>($G$71+0.5*$G$72)/(G70+0.5*$G$72)</f>
        <v>0.662252886859882</v>
      </c>
      <c r="H73" s="26">
        <f t="shared" ref="H73:N73" si="19">($G$71+0.5*$G$72)/(H70+0.5*$G$72)</f>
        <v>0.348028427355631</v>
      </c>
      <c r="I73" s="26">
        <f t="shared" si="19"/>
        <v>0.814225457500826</v>
      </c>
      <c r="J73" s="26">
        <f t="shared" si="19"/>
        <v>0.655838494851072</v>
      </c>
      <c r="K73" s="26">
        <f t="shared" si="19"/>
        <v>0.622189345358105</v>
      </c>
      <c r="L73" s="26">
        <f t="shared" si="19"/>
        <v>0.72365369873099</v>
      </c>
      <c r="M73" s="26">
        <f t="shared" si="19"/>
        <v>1</v>
      </c>
      <c r="N73" s="26">
        <f t="shared" si="19"/>
        <v>0.683458198417001</v>
      </c>
    </row>
    <row r="74" spans="6:14">
      <c r="F74" s="26" t="s">
        <v>71</v>
      </c>
      <c r="G74" s="26">
        <f>AVERAGE(G73:N73)</f>
        <v>0.688705813634188</v>
      </c>
      <c r="H74" s="26"/>
      <c r="I74" s="26"/>
      <c r="J74" s="26"/>
      <c r="K74" s="26"/>
      <c r="L74" s="26"/>
      <c r="M74" s="26"/>
      <c r="N74" s="26"/>
    </row>
    <row r="75" spans="1:7">
      <c r="A75" s="6" t="s">
        <v>77</v>
      </c>
      <c r="B75" s="6" t="s">
        <v>78</v>
      </c>
      <c r="G75" s="27"/>
    </row>
    <row r="76" spans="1:7">
      <c r="A76" s="6" t="s">
        <v>79</v>
      </c>
      <c r="B76" s="28">
        <f>4/30</f>
        <v>0.133333333333333</v>
      </c>
      <c r="G76" s="27"/>
    </row>
    <row r="77" spans="1:2">
      <c r="A77" s="6" t="s">
        <v>80</v>
      </c>
      <c r="B77" s="28">
        <f>18/30</f>
        <v>0.6</v>
      </c>
    </row>
    <row r="78" spans="1:2">
      <c r="A78" s="6" t="s">
        <v>81</v>
      </c>
      <c r="B78" s="28">
        <f>8/30</f>
        <v>0.266666666666667</v>
      </c>
    </row>
    <row r="79" spans="6:14">
      <c r="F79" s="25">
        <v>6</v>
      </c>
      <c r="G79" s="25">
        <v>2015</v>
      </c>
      <c r="H79" s="25">
        <v>2016</v>
      </c>
      <c r="I79" s="25">
        <v>2017</v>
      </c>
      <c r="J79" s="25">
        <v>2018</v>
      </c>
      <c r="K79" s="25">
        <v>2019</v>
      </c>
      <c r="L79" s="25">
        <v>2020</v>
      </c>
      <c r="M79" s="25">
        <v>2021</v>
      </c>
      <c r="N79" s="26">
        <v>2022</v>
      </c>
    </row>
    <row r="80" spans="6:14">
      <c r="F80" s="25" t="s">
        <v>8</v>
      </c>
      <c r="G80">
        <v>88.8</v>
      </c>
      <c r="H80">
        <v>84.9</v>
      </c>
      <c r="I80">
        <v>81.6</v>
      </c>
      <c r="J80">
        <v>80.5</v>
      </c>
      <c r="K80">
        <v>80.7</v>
      </c>
      <c r="L80">
        <v>79.6</v>
      </c>
      <c r="M80">
        <v>77.2</v>
      </c>
      <c r="N80">
        <v>75.2</v>
      </c>
    </row>
    <row r="81" spans="6:14">
      <c r="F81" s="26" t="s">
        <v>65</v>
      </c>
      <c r="G81">
        <v>64</v>
      </c>
      <c r="H81">
        <v>68</v>
      </c>
      <c r="I81">
        <v>59</v>
      </c>
      <c r="J81">
        <v>70</v>
      </c>
      <c r="K81">
        <v>63.8</v>
      </c>
      <c r="L81">
        <v>61</v>
      </c>
      <c r="M81">
        <v>57</v>
      </c>
      <c r="N81">
        <v>57.3</v>
      </c>
    </row>
    <row r="82" spans="6:14">
      <c r="F82" s="26"/>
      <c r="G82" s="26"/>
      <c r="H82" s="26"/>
      <c r="I82" s="26"/>
      <c r="J82" s="26"/>
      <c r="K82" s="26"/>
      <c r="L82" s="26"/>
      <c r="M82" s="26"/>
      <c r="N82" s="26"/>
    </row>
    <row r="83" spans="6:14">
      <c r="F83" s="26"/>
      <c r="G83" s="26"/>
      <c r="H83" s="26"/>
      <c r="I83" s="26"/>
      <c r="J83" s="26"/>
      <c r="K83" s="26"/>
      <c r="L83" s="26"/>
      <c r="M83" s="26"/>
      <c r="N83" s="26"/>
    </row>
    <row r="84" spans="6:14">
      <c r="F84" s="26" t="s">
        <v>66</v>
      </c>
      <c r="G84" s="26">
        <f>G80/AVERAGE($G$80:$N$80)</f>
        <v>1.09545104086353</v>
      </c>
      <c r="H84" s="26">
        <f t="shared" ref="H84:N84" si="20">H80/AVERAGE($G$80:$N$80)</f>
        <v>1.0473400154202</v>
      </c>
      <c r="I84" s="26">
        <f t="shared" si="20"/>
        <v>1.00663068619892</v>
      </c>
      <c r="J84" s="26">
        <f t="shared" si="20"/>
        <v>0.993060909791827</v>
      </c>
      <c r="K84" s="26">
        <f t="shared" si="20"/>
        <v>0.995528141865844</v>
      </c>
      <c r="L84" s="26">
        <f t="shared" si="20"/>
        <v>0.981958365458751</v>
      </c>
      <c r="M84" s="26">
        <f t="shared" si="20"/>
        <v>0.952351580570547</v>
      </c>
      <c r="N84" s="26">
        <f t="shared" si="20"/>
        <v>0.927679259830378</v>
      </c>
    </row>
    <row r="85" spans="6:14">
      <c r="F85" s="26"/>
      <c r="G85" s="26">
        <f>G81/AVERAGE($G$81:$N$81)</f>
        <v>1.02379524095181</v>
      </c>
      <c r="H85" s="26">
        <f t="shared" ref="H85:N85" si="21">H81/AVERAGE($G$81:$N$81)</f>
        <v>1.0877824435113</v>
      </c>
      <c r="I85" s="26">
        <f t="shared" si="21"/>
        <v>0.943811237752449</v>
      </c>
      <c r="J85" s="26">
        <f t="shared" si="21"/>
        <v>1.11977604479104</v>
      </c>
      <c r="K85" s="26">
        <f t="shared" si="21"/>
        <v>1.02059588082384</v>
      </c>
      <c r="L85" s="26">
        <f t="shared" si="21"/>
        <v>0.975804839032194</v>
      </c>
      <c r="M85" s="26">
        <f t="shared" si="21"/>
        <v>0.911817636472705</v>
      </c>
      <c r="N85" s="26">
        <f t="shared" si="21"/>
        <v>0.916616676664667</v>
      </c>
    </row>
    <row r="86" spans="6:14">
      <c r="F86" s="26"/>
      <c r="G86" s="26"/>
      <c r="H86" s="26"/>
      <c r="I86" s="26"/>
      <c r="J86" s="26"/>
      <c r="K86" s="26"/>
      <c r="L86" s="26"/>
      <c r="M86" s="26"/>
      <c r="N86" s="26"/>
    </row>
    <row r="87" spans="6:14">
      <c r="F87" s="26" t="s">
        <v>67</v>
      </c>
      <c r="G87" s="26">
        <f t="shared" ref="G87:N87" si="22">ABS(G84-G85)</f>
        <v>0.0716557999117216</v>
      </c>
      <c r="H87" s="26">
        <f t="shared" si="22"/>
        <v>0.0404424280910971</v>
      </c>
      <c r="I87" s="26">
        <f t="shared" si="22"/>
        <v>0.062819448446471</v>
      </c>
      <c r="J87" s="26">
        <f t="shared" si="22"/>
        <v>0.126715134999214</v>
      </c>
      <c r="K87" s="26">
        <f t="shared" si="22"/>
        <v>0.0250677389579909</v>
      </c>
      <c r="L87" s="26">
        <f t="shared" si="22"/>
        <v>0.00615352642655742</v>
      </c>
      <c r="M87" s="26">
        <f t="shared" si="22"/>
        <v>0.0405339440978421</v>
      </c>
      <c r="N87" s="26">
        <f t="shared" si="22"/>
        <v>0.0110625831657108</v>
      </c>
    </row>
    <row r="88" spans="6:14">
      <c r="F88" s="26" t="s">
        <v>68</v>
      </c>
      <c r="G88" s="26">
        <f>MIN(G87:N87)</f>
        <v>0.00615352642655742</v>
      </c>
      <c r="H88" s="26"/>
      <c r="I88" s="26"/>
      <c r="J88" s="26"/>
      <c r="K88" s="26"/>
      <c r="L88" s="26"/>
      <c r="M88" s="26"/>
      <c r="N88" s="26"/>
    </row>
    <row r="89" spans="6:14">
      <c r="F89" s="26" t="s">
        <v>69</v>
      </c>
      <c r="G89" s="26">
        <f>MAX(G87:N87)</f>
        <v>0.126715134999214</v>
      </c>
      <c r="H89" s="26"/>
      <c r="I89" s="26"/>
      <c r="J89" s="26"/>
      <c r="K89" s="26"/>
      <c r="L89" s="26"/>
      <c r="M89" s="26"/>
      <c r="N89" s="26"/>
    </row>
    <row r="90" spans="6:14">
      <c r="F90" s="26" t="s">
        <v>70</v>
      </c>
      <c r="G90" s="26">
        <f>($G$88+0.5*$G$89)/(G87+0.5*$G$89)</f>
        <v>0.514846013094345</v>
      </c>
      <c r="H90" s="26">
        <f t="shared" ref="H90:N90" si="23">($G$88+0.5*$G$89)/(H87+0.5*$G$89)</f>
        <v>0.669663746424953</v>
      </c>
      <c r="I90" s="26">
        <f t="shared" si="23"/>
        <v>0.550901393609358</v>
      </c>
      <c r="J90" s="26">
        <f t="shared" si="23"/>
        <v>0.365707926558237</v>
      </c>
      <c r="K90" s="26">
        <f t="shared" si="23"/>
        <v>0.786099553519747</v>
      </c>
      <c r="L90" s="26">
        <f t="shared" si="23"/>
        <v>1</v>
      </c>
      <c r="M90" s="26">
        <f t="shared" si="23"/>
        <v>0.669073852688762</v>
      </c>
      <c r="N90" s="26">
        <f t="shared" si="23"/>
        <v>0.934035920442698</v>
      </c>
    </row>
    <row r="91" spans="6:14">
      <c r="F91" s="26" t="s">
        <v>71</v>
      </c>
      <c r="G91" s="26">
        <f>AVERAGE(G90:N90)</f>
        <v>0.686291050792262</v>
      </c>
      <c r="H91" s="26"/>
      <c r="I91" s="26"/>
      <c r="J91" s="26"/>
      <c r="K91" s="26"/>
      <c r="L91" s="26"/>
      <c r="M91" s="26"/>
      <c r="N91" s="26"/>
    </row>
    <row r="92" s="24" customFormat="1" spans="1:2">
      <c r="A92"/>
      <c r="B92"/>
    </row>
    <row r="94" spans="6:14">
      <c r="F94" s="25">
        <v>7</v>
      </c>
      <c r="G94" s="25">
        <v>2015</v>
      </c>
      <c r="H94" s="25">
        <v>2016</v>
      </c>
      <c r="I94" s="25">
        <v>2017</v>
      </c>
      <c r="J94" s="25">
        <v>2018</v>
      </c>
      <c r="K94" s="25">
        <v>2019</v>
      </c>
      <c r="L94" s="25">
        <v>2020</v>
      </c>
      <c r="M94" s="25">
        <v>2021</v>
      </c>
      <c r="N94" s="26">
        <v>2022</v>
      </c>
    </row>
    <row r="95" spans="1:14">
      <c r="A95" t="s">
        <v>82</v>
      </c>
      <c r="F95" s="25" t="s">
        <v>9</v>
      </c>
      <c r="G95">
        <v>90.2</v>
      </c>
      <c r="H95">
        <v>91.1</v>
      </c>
      <c r="I95">
        <v>89.9</v>
      </c>
      <c r="J95">
        <v>84.4</v>
      </c>
      <c r="K95">
        <v>81.5</v>
      </c>
      <c r="L95">
        <v>83</v>
      </c>
      <c r="M95">
        <v>79.9</v>
      </c>
      <c r="N95">
        <v>76.6</v>
      </c>
    </row>
    <row r="96" spans="1:14">
      <c r="A96" s="29" t="s">
        <v>83</v>
      </c>
      <c r="B96" s="29" t="s">
        <v>63</v>
      </c>
      <c r="F96" s="26" t="s">
        <v>65</v>
      </c>
      <c r="G96">
        <v>59</v>
      </c>
      <c r="H96">
        <v>75</v>
      </c>
      <c r="I96">
        <v>75.5</v>
      </c>
      <c r="J96">
        <v>75.5</v>
      </c>
      <c r="K96">
        <v>69.4</v>
      </c>
      <c r="L96">
        <v>61</v>
      </c>
      <c r="M96">
        <v>59.4</v>
      </c>
      <c r="N96">
        <v>61</v>
      </c>
    </row>
    <row r="97" spans="1:14">
      <c r="A97" s="29" t="s">
        <v>84</v>
      </c>
      <c r="B97" s="29" t="s">
        <v>85</v>
      </c>
      <c r="F97" s="26"/>
      <c r="G97" s="26"/>
      <c r="H97" s="26"/>
      <c r="I97" s="26"/>
      <c r="J97" s="26"/>
      <c r="K97" s="26"/>
      <c r="L97" s="26"/>
      <c r="M97" s="26"/>
      <c r="N97" s="26"/>
    </row>
    <row r="98" spans="1:14">
      <c r="A98" s="29" t="s">
        <v>86</v>
      </c>
      <c r="B98" s="29" t="s">
        <v>87</v>
      </c>
      <c r="F98" s="26"/>
      <c r="G98" s="26"/>
      <c r="H98" s="26"/>
      <c r="I98" s="26"/>
      <c r="J98" s="26"/>
      <c r="K98" s="26"/>
      <c r="L98" s="26"/>
      <c r="M98" s="26"/>
      <c r="N98" s="26"/>
    </row>
    <row r="99" spans="1:14">
      <c r="A99" s="29" t="s">
        <v>88</v>
      </c>
      <c r="B99" s="29" t="s">
        <v>89</v>
      </c>
      <c r="F99" s="26" t="s">
        <v>66</v>
      </c>
      <c r="G99" s="26">
        <f t="shared" ref="G99:N99" si="24">G95/AVERAGE($G$2:$N$2)</f>
        <v>21.2235294117647</v>
      </c>
      <c r="H99" s="26">
        <f t="shared" si="24"/>
        <v>21.4352941176471</v>
      </c>
      <c r="I99" s="26">
        <f t="shared" si="24"/>
        <v>21.1529411764706</v>
      </c>
      <c r="J99" s="26">
        <f t="shared" si="24"/>
        <v>19.8588235294118</v>
      </c>
      <c r="K99" s="26">
        <f t="shared" si="24"/>
        <v>19.1764705882353</v>
      </c>
      <c r="L99" s="26">
        <f t="shared" si="24"/>
        <v>19.5294117647059</v>
      </c>
      <c r="M99" s="26">
        <f t="shared" si="24"/>
        <v>18.8</v>
      </c>
      <c r="N99" s="26">
        <f t="shared" si="24"/>
        <v>18.0235294117647</v>
      </c>
    </row>
    <row r="100" spans="1:14">
      <c r="A100" s="29" t="s">
        <v>81</v>
      </c>
      <c r="B100" s="29" t="s">
        <v>90</v>
      </c>
      <c r="F100" s="26"/>
      <c r="G100" s="26">
        <f t="shared" ref="G100:N100" si="25">G96/AVERAGE($G$3:$N$3)</f>
        <v>1.14037207054844</v>
      </c>
      <c r="H100" s="26">
        <f t="shared" si="25"/>
        <v>1.44962551340904</v>
      </c>
      <c r="I100" s="26">
        <f t="shared" si="25"/>
        <v>1.45928968349843</v>
      </c>
      <c r="J100" s="26">
        <f t="shared" si="25"/>
        <v>1.45928968349843</v>
      </c>
      <c r="K100" s="26">
        <f t="shared" si="25"/>
        <v>1.34138680840783</v>
      </c>
      <c r="L100" s="26">
        <f t="shared" si="25"/>
        <v>1.17902875090602</v>
      </c>
      <c r="M100" s="26">
        <f t="shared" si="25"/>
        <v>1.14810340661996</v>
      </c>
      <c r="N100" s="26">
        <f t="shared" si="25"/>
        <v>1.17902875090602</v>
      </c>
    </row>
    <row r="101" spans="6:14">
      <c r="F101" s="26"/>
      <c r="G101" s="26"/>
      <c r="H101" s="26"/>
      <c r="I101" s="26"/>
      <c r="J101" s="26"/>
      <c r="K101" s="26"/>
      <c r="L101" s="26"/>
      <c r="M101" s="26"/>
      <c r="N101" s="26"/>
    </row>
    <row r="102" spans="6:14">
      <c r="F102" s="26" t="s">
        <v>67</v>
      </c>
      <c r="G102" s="26">
        <f t="shared" ref="G102:N102" si="26">ABS(G99-G100)</f>
        <v>20.0831573412163</v>
      </c>
      <c r="H102" s="26">
        <f t="shared" si="26"/>
        <v>19.985668604238</v>
      </c>
      <c r="I102" s="26">
        <f t="shared" si="26"/>
        <v>19.6936514929722</v>
      </c>
      <c r="J102" s="26">
        <f t="shared" si="26"/>
        <v>18.3995338459133</v>
      </c>
      <c r="K102" s="26">
        <f t="shared" si="26"/>
        <v>17.8350837798275</v>
      </c>
      <c r="L102" s="26">
        <f t="shared" si="26"/>
        <v>18.3503830137999</v>
      </c>
      <c r="M102" s="26">
        <f t="shared" si="26"/>
        <v>17.65189659338</v>
      </c>
      <c r="N102" s="26">
        <f t="shared" si="26"/>
        <v>16.8445006608587</v>
      </c>
    </row>
    <row r="103" spans="6:14">
      <c r="F103" s="26" t="s">
        <v>68</v>
      </c>
      <c r="G103" s="26">
        <f>MIN(G102:N102)</f>
        <v>16.8445006608587</v>
      </c>
      <c r="H103" s="26"/>
      <c r="I103" s="26"/>
      <c r="J103" s="26"/>
      <c r="K103" s="26"/>
      <c r="L103" s="26"/>
      <c r="M103" s="26"/>
      <c r="N103" s="26"/>
    </row>
    <row r="104" spans="6:14">
      <c r="F104" s="26" t="s">
        <v>69</v>
      </c>
      <c r="G104" s="26">
        <f>MAX(G102:N102)</f>
        <v>20.0831573412163</v>
      </c>
      <c r="H104" s="26"/>
      <c r="I104" s="26"/>
      <c r="J104" s="26"/>
      <c r="K104" s="26"/>
      <c r="L104" s="26"/>
      <c r="M104" s="26"/>
      <c r="N104" s="26"/>
    </row>
    <row r="105" spans="6:14">
      <c r="F105" s="26" t="s">
        <v>70</v>
      </c>
      <c r="G105" s="26">
        <f t="shared" ref="G105:N105" si="27">($G$10+0.5*$G$11)/(G102+0.5*$G$11)</f>
        <v>0.0166766384183314</v>
      </c>
      <c r="H105" s="26">
        <f t="shared" si="27"/>
        <v>0.0167568299644422</v>
      </c>
      <c r="I105" s="26">
        <f t="shared" si="27"/>
        <v>0.0170017175262501</v>
      </c>
      <c r="J105" s="26">
        <f t="shared" si="27"/>
        <v>0.0181790858986145</v>
      </c>
      <c r="K105" s="26">
        <f t="shared" si="27"/>
        <v>0.0187452772158621</v>
      </c>
      <c r="L105" s="26">
        <f t="shared" si="27"/>
        <v>0.0182270252860325</v>
      </c>
      <c r="M105" s="26">
        <f t="shared" si="27"/>
        <v>0.018936687264856</v>
      </c>
      <c r="N105" s="26">
        <f t="shared" si="27"/>
        <v>0.01982910339006</v>
      </c>
    </row>
    <row r="106" spans="6:14">
      <c r="F106" s="26" t="s">
        <v>71</v>
      </c>
      <c r="G106" s="26">
        <f>AVERAGE(G105:N105)</f>
        <v>0.0180440456205561</v>
      </c>
      <c r="H106" s="26"/>
      <c r="I106" s="26"/>
      <c r="J106" s="26"/>
      <c r="K106" s="26"/>
      <c r="L106" s="26"/>
      <c r="M106" s="26"/>
      <c r="N106" s="26"/>
    </row>
    <row r="109" spans="6:14">
      <c r="F109" s="25">
        <v>8</v>
      </c>
      <c r="G109" s="25">
        <v>2015</v>
      </c>
      <c r="H109" s="25">
        <v>2016</v>
      </c>
      <c r="I109" s="25">
        <v>2017</v>
      </c>
      <c r="J109" s="25">
        <v>2018</v>
      </c>
      <c r="K109" s="25">
        <v>2019</v>
      </c>
      <c r="L109" s="25">
        <v>2020</v>
      </c>
      <c r="M109" s="25">
        <v>2021</v>
      </c>
      <c r="N109" s="26">
        <v>2022</v>
      </c>
    </row>
    <row r="110" spans="6:14">
      <c r="F110" s="25" t="s">
        <v>10</v>
      </c>
      <c r="G110">
        <v>312.5</v>
      </c>
      <c r="H110">
        <v>313.8</v>
      </c>
      <c r="I110">
        <v>316.4</v>
      </c>
      <c r="J110">
        <v>304.8</v>
      </c>
      <c r="K110">
        <v>274.2</v>
      </c>
      <c r="L110">
        <v>278.4</v>
      </c>
      <c r="M110">
        <v>289.2</v>
      </c>
      <c r="N110">
        <v>273.8</v>
      </c>
    </row>
    <row r="111" spans="6:17">
      <c r="F111" s="26" t="s">
        <v>65</v>
      </c>
      <c r="G111">
        <v>81</v>
      </c>
      <c r="H111">
        <v>87.2</v>
      </c>
      <c r="I111">
        <v>74</v>
      </c>
      <c r="J111">
        <v>81</v>
      </c>
      <c r="K111">
        <v>77</v>
      </c>
      <c r="L111">
        <v>82.9</v>
      </c>
      <c r="M111">
        <v>83</v>
      </c>
      <c r="N111">
        <v>76.3</v>
      </c>
      <c r="Q111" s="18"/>
    </row>
    <row r="112" spans="6:17">
      <c r="F112" s="26"/>
      <c r="G112" s="26"/>
      <c r="H112" s="26"/>
      <c r="I112" s="26"/>
      <c r="J112" s="26"/>
      <c r="K112" s="26"/>
      <c r="L112" s="26"/>
      <c r="M112" s="26"/>
      <c r="N112" s="26"/>
      <c r="Q112" s="18"/>
    </row>
    <row r="113" spans="6:17">
      <c r="F113" s="26"/>
      <c r="G113" s="26"/>
      <c r="H113" s="26"/>
      <c r="I113" s="26"/>
      <c r="J113" s="26"/>
      <c r="K113" s="26"/>
      <c r="L113" s="26"/>
      <c r="M113" s="26"/>
      <c r="N113" s="26"/>
      <c r="Q113" s="18"/>
    </row>
    <row r="114" spans="6:17">
      <c r="F114" s="26" t="s">
        <v>66</v>
      </c>
      <c r="G114" s="26">
        <f t="shared" ref="G114:N114" si="28">G110/AVERAGE($G$2:$N$2)</f>
        <v>73.5294117647059</v>
      </c>
      <c r="H114" s="26">
        <f t="shared" si="28"/>
        <v>73.8352941176471</v>
      </c>
      <c r="I114" s="26">
        <f t="shared" si="28"/>
        <v>74.4470588235294</v>
      </c>
      <c r="J114" s="26">
        <f t="shared" si="28"/>
        <v>71.7176470588235</v>
      </c>
      <c r="K114" s="26">
        <f t="shared" si="28"/>
        <v>64.5176470588235</v>
      </c>
      <c r="L114" s="26">
        <f t="shared" si="28"/>
        <v>65.5058823529412</v>
      </c>
      <c r="M114" s="26">
        <f t="shared" si="28"/>
        <v>68.0470588235294</v>
      </c>
      <c r="N114" s="26">
        <f t="shared" si="28"/>
        <v>64.4235294117647</v>
      </c>
      <c r="Q114" s="18"/>
    </row>
    <row r="115" spans="6:14">
      <c r="F115" s="26"/>
      <c r="G115" s="26">
        <f t="shared" ref="G115:N115" si="29">G111/AVERAGE($G$3:$N$3)</f>
        <v>1.56559555448176</v>
      </c>
      <c r="H115" s="26">
        <f t="shared" si="29"/>
        <v>1.68543126359024</v>
      </c>
      <c r="I115" s="26">
        <f t="shared" si="29"/>
        <v>1.43029717323025</v>
      </c>
      <c r="J115" s="26">
        <f t="shared" si="29"/>
        <v>1.56559555448176</v>
      </c>
      <c r="K115" s="26">
        <f t="shared" si="29"/>
        <v>1.48828219376661</v>
      </c>
      <c r="L115" s="26">
        <f t="shared" si="29"/>
        <v>1.60231940082145</v>
      </c>
      <c r="M115" s="26">
        <f t="shared" si="29"/>
        <v>1.60425223483933</v>
      </c>
      <c r="N115" s="26">
        <f t="shared" si="29"/>
        <v>1.47475235564146</v>
      </c>
    </row>
    <row r="116" spans="6:14">
      <c r="F116" s="26"/>
      <c r="G116" s="26"/>
      <c r="H116" s="26"/>
      <c r="I116" s="26"/>
      <c r="J116" s="26"/>
      <c r="K116" s="26"/>
      <c r="L116" s="26"/>
      <c r="M116" s="26"/>
      <c r="N116" s="26"/>
    </row>
    <row r="117" spans="6:14">
      <c r="F117" s="26" t="s">
        <v>67</v>
      </c>
      <c r="G117" s="26">
        <f t="shared" ref="G117:N117" si="30">ABS(G114-G115)</f>
        <v>71.9638162102241</v>
      </c>
      <c r="H117" s="26">
        <f t="shared" si="30"/>
        <v>72.1498628540568</v>
      </c>
      <c r="I117" s="26">
        <f t="shared" si="30"/>
        <v>73.0167616502992</v>
      </c>
      <c r="J117" s="26">
        <f t="shared" si="30"/>
        <v>70.1520515043418</v>
      </c>
      <c r="K117" s="26">
        <f t="shared" si="30"/>
        <v>63.0293648650569</v>
      </c>
      <c r="L117" s="26">
        <f t="shared" si="30"/>
        <v>63.9035629521197</v>
      </c>
      <c r="M117" s="26">
        <f t="shared" si="30"/>
        <v>66.4428065886901</v>
      </c>
      <c r="N117" s="26">
        <f t="shared" si="30"/>
        <v>62.9487770561232</v>
      </c>
    </row>
    <row r="118" spans="6:14">
      <c r="F118" s="26" t="s">
        <v>68</v>
      </c>
      <c r="G118" s="26">
        <f>MIN(G117:N117)</f>
        <v>62.9487770561232</v>
      </c>
      <c r="H118" s="26"/>
      <c r="I118" s="26"/>
      <c r="J118" s="26"/>
      <c r="K118" s="26"/>
      <c r="L118" s="26"/>
      <c r="M118" s="26"/>
      <c r="N118" s="26"/>
    </row>
    <row r="119" spans="6:14">
      <c r="F119" s="26" t="s">
        <v>69</v>
      </c>
      <c r="G119" s="26">
        <f>MAX(G117:N117)</f>
        <v>73.0167616502992</v>
      </c>
      <c r="H119" s="26"/>
      <c r="I119" s="26"/>
      <c r="J119" s="26"/>
      <c r="K119" s="26"/>
      <c r="L119" s="26"/>
      <c r="M119" s="26"/>
      <c r="N119" s="26"/>
    </row>
    <row r="120" spans="6:14">
      <c r="F120" s="26" t="s">
        <v>70</v>
      </c>
      <c r="G120" s="26">
        <f t="shared" ref="G120:N120" si="31">($G$10+0.5*$G$11)/(G117+0.5*$G$11)</f>
        <v>0.00470193796793665</v>
      </c>
      <c r="H120" s="26">
        <f t="shared" si="31"/>
        <v>0.00468986170558404</v>
      </c>
      <c r="I120" s="26">
        <f t="shared" si="31"/>
        <v>0.00463439968471192</v>
      </c>
      <c r="J120" s="26">
        <f t="shared" si="31"/>
        <v>0.00482287475940101</v>
      </c>
      <c r="K120" s="26">
        <f t="shared" si="31"/>
        <v>0.00536540798648521</v>
      </c>
      <c r="L120" s="26">
        <f t="shared" si="31"/>
        <v>0.00529233884358854</v>
      </c>
      <c r="M120" s="26">
        <f t="shared" si="31"/>
        <v>0.00509095481470918</v>
      </c>
      <c r="N120" s="26">
        <f t="shared" si="31"/>
        <v>0.00537224555549163</v>
      </c>
    </row>
    <row r="121" spans="6:14">
      <c r="F121" s="26" t="s">
        <v>71</v>
      </c>
      <c r="G121" s="26">
        <f>AVERAGE(G120:N120)</f>
        <v>0.00499625266473852</v>
      </c>
      <c r="H121" s="26"/>
      <c r="I121" s="26"/>
      <c r="J121" s="26"/>
      <c r="K121" s="26"/>
      <c r="L121" s="26"/>
      <c r="M121" s="26"/>
      <c r="N121" s="26"/>
    </row>
    <row r="125" spans="6:14">
      <c r="F125" s="25">
        <v>9</v>
      </c>
      <c r="G125" s="25">
        <v>2015</v>
      </c>
      <c r="H125" s="25">
        <v>2016</v>
      </c>
      <c r="I125" s="25">
        <v>2017</v>
      </c>
      <c r="J125" s="25">
        <v>2018</v>
      </c>
      <c r="K125" s="25">
        <v>2019</v>
      </c>
      <c r="L125" s="25">
        <v>2020</v>
      </c>
      <c r="M125" s="25">
        <v>2021</v>
      </c>
      <c r="N125" s="26">
        <v>2022</v>
      </c>
    </row>
    <row r="126" spans="6:14">
      <c r="F126" s="25" t="s">
        <v>11</v>
      </c>
      <c r="G126">
        <v>14.3</v>
      </c>
      <c r="H126">
        <v>14.5</v>
      </c>
      <c r="I126">
        <v>16.7</v>
      </c>
      <c r="J126">
        <v>16.5</v>
      </c>
      <c r="K126">
        <v>16.9</v>
      </c>
      <c r="L126">
        <v>15.2</v>
      </c>
      <c r="M126">
        <v>15.3</v>
      </c>
      <c r="N126">
        <v>17.2</v>
      </c>
    </row>
    <row r="127" spans="6:14">
      <c r="F127" s="26" t="s">
        <v>65</v>
      </c>
      <c r="G127">
        <v>37</v>
      </c>
      <c r="H127">
        <v>42.8</v>
      </c>
      <c r="I127">
        <v>41.9</v>
      </c>
      <c r="J127">
        <v>45.5</v>
      </c>
      <c r="K127">
        <v>46</v>
      </c>
      <c r="L127">
        <v>47.1</v>
      </c>
      <c r="M127">
        <v>43.7</v>
      </c>
      <c r="N127">
        <v>49.9</v>
      </c>
    </row>
    <row r="128" spans="6:14">
      <c r="F128" s="26"/>
      <c r="G128" s="26"/>
      <c r="H128" s="26"/>
      <c r="I128" s="26"/>
      <c r="J128" s="26"/>
      <c r="K128" s="26"/>
      <c r="L128" s="26"/>
      <c r="M128" s="26"/>
      <c r="N128" s="26"/>
    </row>
    <row r="129" spans="6:14">
      <c r="F129" s="26"/>
      <c r="G129" s="26"/>
      <c r="H129" s="26"/>
      <c r="I129" s="26"/>
      <c r="J129" s="26"/>
      <c r="K129" s="26"/>
      <c r="L129" s="26"/>
      <c r="M129" s="26"/>
      <c r="N129" s="26"/>
    </row>
    <row r="130" spans="6:14">
      <c r="F130" s="26" t="s">
        <v>66</v>
      </c>
      <c r="G130" s="26">
        <f t="shared" ref="G130:N130" si="32">G126/AVERAGE($G$2:$N$2)</f>
        <v>3.36470588235294</v>
      </c>
      <c r="H130" s="26">
        <f t="shared" si="32"/>
        <v>3.41176470588235</v>
      </c>
      <c r="I130" s="26">
        <f t="shared" si="32"/>
        <v>3.92941176470588</v>
      </c>
      <c r="J130" s="26">
        <f t="shared" si="32"/>
        <v>3.88235294117647</v>
      </c>
      <c r="K130" s="26">
        <f t="shared" si="32"/>
        <v>3.97647058823529</v>
      </c>
      <c r="L130" s="26">
        <f t="shared" si="32"/>
        <v>3.57647058823529</v>
      </c>
      <c r="M130" s="26">
        <f t="shared" si="32"/>
        <v>3.6</v>
      </c>
      <c r="N130" s="26">
        <f t="shared" si="32"/>
        <v>4.04705882352941</v>
      </c>
    </row>
    <row r="131" spans="6:14">
      <c r="F131" s="26"/>
      <c r="G131" s="26">
        <f t="shared" ref="G131:N131" si="33">G127/AVERAGE($G$3:$N$3)</f>
        <v>0.715148586615124</v>
      </c>
      <c r="H131" s="26">
        <f t="shared" si="33"/>
        <v>0.82725295965209</v>
      </c>
      <c r="I131" s="26">
        <f t="shared" si="33"/>
        <v>0.809857453491181</v>
      </c>
      <c r="J131" s="26">
        <f t="shared" si="33"/>
        <v>0.879439478134815</v>
      </c>
      <c r="K131" s="26">
        <f t="shared" si="33"/>
        <v>0.889103648224209</v>
      </c>
      <c r="L131" s="26">
        <f t="shared" si="33"/>
        <v>0.910364822420875</v>
      </c>
      <c r="M131" s="26">
        <f t="shared" si="33"/>
        <v>0.844648465812998</v>
      </c>
      <c r="N131" s="26">
        <f t="shared" si="33"/>
        <v>0.964484174921479</v>
      </c>
    </row>
    <row r="132" spans="6:14">
      <c r="F132" s="26"/>
      <c r="G132" s="26"/>
      <c r="H132" s="26"/>
      <c r="I132" s="26"/>
      <c r="J132" s="26"/>
      <c r="K132" s="26"/>
      <c r="L132" s="26"/>
      <c r="M132" s="26"/>
      <c r="N132" s="26"/>
    </row>
    <row r="133" spans="6:14">
      <c r="F133" s="26" t="s">
        <v>67</v>
      </c>
      <c r="G133" s="26">
        <f t="shared" ref="G133:N133" si="34">ABS(G130-G131)</f>
        <v>2.64955729573782</v>
      </c>
      <c r="H133" s="26">
        <f t="shared" si="34"/>
        <v>2.58451174623026</v>
      </c>
      <c r="I133" s="26">
        <f t="shared" si="34"/>
        <v>3.1195543112147</v>
      </c>
      <c r="J133" s="26">
        <f t="shared" si="34"/>
        <v>3.00291346304166</v>
      </c>
      <c r="K133" s="26">
        <f t="shared" si="34"/>
        <v>3.08736694001108</v>
      </c>
      <c r="L133" s="26">
        <f t="shared" si="34"/>
        <v>2.66610576581442</v>
      </c>
      <c r="M133" s="26">
        <f t="shared" si="34"/>
        <v>2.755351534187</v>
      </c>
      <c r="N133" s="26">
        <f t="shared" si="34"/>
        <v>3.08257464860793</v>
      </c>
    </row>
    <row r="134" spans="6:14">
      <c r="F134" s="26" t="s">
        <v>68</v>
      </c>
      <c r="G134" s="26">
        <f>MIN(G133:N133)</f>
        <v>2.58451174623026</v>
      </c>
      <c r="H134" s="26"/>
      <c r="I134" s="26"/>
      <c r="J134" s="26"/>
      <c r="K134" s="26"/>
      <c r="L134" s="26"/>
      <c r="M134" s="26"/>
      <c r="N134" s="26"/>
    </row>
    <row r="135" spans="6:14">
      <c r="F135" s="26" t="s">
        <v>69</v>
      </c>
      <c r="G135" s="26">
        <f>MAX(G133:N133)</f>
        <v>3.1195543112147</v>
      </c>
      <c r="H135" s="26"/>
      <c r="I135" s="26"/>
      <c r="J135" s="26"/>
      <c r="K135" s="26"/>
      <c r="L135" s="26"/>
      <c r="M135" s="26"/>
      <c r="N135" s="26"/>
    </row>
    <row r="136" spans="6:14">
      <c r="F136" s="26" t="s">
        <v>70</v>
      </c>
      <c r="G136" s="26">
        <f t="shared" ref="G136:N136" si="35">($G$10+0.5*$G$11)/(G133+0.5*$G$11)</f>
        <v>0.11564474460818</v>
      </c>
      <c r="H136" s="26">
        <f t="shared" si="35"/>
        <v>0.118263333814883</v>
      </c>
      <c r="I136" s="26">
        <f t="shared" si="35"/>
        <v>0.0996945436589032</v>
      </c>
      <c r="J136" s="26">
        <f t="shared" si="35"/>
        <v>0.103227946168077</v>
      </c>
      <c r="K136" s="26">
        <f t="shared" si="35"/>
        <v>0.100645200406219</v>
      </c>
      <c r="L136" s="26">
        <f t="shared" si="35"/>
        <v>0.114996940342451</v>
      </c>
      <c r="M136" s="26">
        <f t="shared" si="35"/>
        <v>0.11162477935614</v>
      </c>
      <c r="N136" s="26">
        <f t="shared" si="35"/>
        <v>0.100788293986096</v>
      </c>
    </row>
    <row r="137" spans="6:14">
      <c r="F137" s="26" t="s">
        <v>71</v>
      </c>
      <c r="G137" s="26">
        <f>AVERAGE(G136:N136)</f>
        <v>0.108110722792619</v>
      </c>
      <c r="H137" s="26"/>
      <c r="I137" s="26"/>
      <c r="J137" s="26"/>
      <c r="K137" s="26"/>
      <c r="L137" s="26"/>
      <c r="M137" s="26"/>
      <c r="N137" s="26"/>
    </row>
    <row r="138" spans="7:7">
      <c r="G138" s="27"/>
    </row>
    <row r="141" spans="6:14">
      <c r="F141" s="25">
        <v>10</v>
      </c>
      <c r="G141" s="25">
        <v>2015</v>
      </c>
      <c r="H141" s="25">
        <v>2016</v>
      </c>
      <c r="I141" s="25">
        <v>2017</v>
      </c>
      <c r="J141" s="25">
        <v>2018</v>
      </c>
      <c r="K141" s="25">
        <v>2019</v>
      </c>
      <c r="L141" s="25">
        <v>2020</v>
      </c>
      <c r="M141" s="25">
        <v>2021</v>
      </c>
      <c r="N141" s="26">
        <v>2022</v>
      </c>
    </row>
    <row r="142" spans="6:14">
      <c r="F142" s="25" t="s">
        <v>12</v>
      </c>
      <c r="G142">
        <v>279.1</v>
      </c>
      <c r="H142">
        <v>270.8</v>
      </c>
      <c r="I142">
        <v>280.6</v>
      </c>
      <c r="J142">
        <v>273.3</v>
      </c>
      <c r="K142">
        <v>303.1</v>
      </c>
      <c r="L142">
        <v>266.6</v>
      </c>
      <c r="M142">
        <v>246.2</v>
      </c>
      <c r="N142">
        <v>285.8</v>
      </c>
    </row>
    <row r="143" spans="6:14">
      <c r="F143" s="26" t="s">
        <v>65</v>
      </c>
      <c r="G143">
        <v>45</v>
      </c>
      <c r="H143">
        <v>55.4</v>
      </c>
      <c r="I143">
        <v>47.9</v>
      </c>
      <c r="J143">
        <v>48</v>
      </c>
      <c r="K143">
        <v>45.6</v>
      </c>
      <c r="L143">
        <v>51.2</v>
      </c>
      <c r="M143">
        <v>45.3</v>
      </c>
      <c r="N143">
        <v>49.2</v>
      </c>
    </row>
    <row r="144" spans="6:14">
      <c r="F144" s="26"/>
      <c r="G144" s="26"/>
      <c r="H144" s="26"/>
      <c r="I144" s="26"/>
      <c r="J144" s="26"/>
      <c r="K144" s="26"/>
      <c r="L144" s="26"/>
      <c r="M144" s="26"/>
      <c r="N144" s="26"/>
    </row>
    <row r="145" spans="6:14">
      <c r="F145" s="26"/>
      <c r="G145" s="26"/>
      <c r="H145" s="26"/>
      <c r="I145" s="26"/>
      <c r="J145" s="26"/>
      <c r="K145" s="26"/>
      <c r="L145" s="26"/>
      <c r="M145" s="26"/>
      <c r="N145" s="26"/>
    </row>
    <row r="146" spans="6:14">
      <c r="F146" s="26" t="s">
        <v>66</v>
      </c>
      <c r="G146" s="26">
        <f t="shared" ref="G146:N146" si="36">G142/AVERAGE($G$2:$N$2)</f>
        <v>65.6705882352941</v>
      </c>
      <c r="H146" s="26">
        <f t="shared" si="36"/>
        <v>63.7176470588235</v>
      </c>
      <c r="I146" s="26">
        <f t="shared" si="36"/>
        <v>66.0235294117647</v>
      </c>
      <c r="J146" s="26">
        <f t="shared" si="36"/>
        <v>64.3058823529412</v>
      </c>
      <c r="K146" s="26">
        <f t="shared" si="36"/>
        <v>71.3176470588235</v>
      </c>
      <c r="L146" s="26">
        <f t="shared" si="36"/>
        <v>62.7294117647059</v>
      </c>
      <c r="M146" s="26">
        <f t="shared" si="36"/>
        <v>57.9294117647059</v>
      </c>
      <c r="N146" s="26">
        <f t="shared" si="36"/>
        <v>67.2470588235294</v>
      </c>
    </row>
    <row r="147" spans="6:14">
      <c r="F147" s="26"/>
      <c r="G147" s="26">
        <f t="shared" ref="G147:N147" si="37">G143/AVERAGE($G$3:$N$3)</f>
        <v>0.869775308045422</v>
      </c>
      <c r="H147" s="26">
        <f t="shared" si="37"/>
        <v>1.07079004590481</v>
      </c>
      <c r="I147" s="26">
        <f t="shared" si="37"/>
        <v>0.925827494563904</v>
      </c>
      <c r="J147" s="26">
        <f t="shared" si="37"/>
        <v>0.927760328581783</v>
      </c>
      <c r="K147" s="26">
        <f t="shared" si="37"/>
        <v>0.881372312152694</v>
      </c>
      <c r="L147" s="26">
        <f t="shared" si="37"/>
        <v>0.989611017153902</v>
      </c>
      <c r="M147" s="26">
        <f t="shared" si="37"/>
        <v>0.875573810099058</v>
      </c>
      <c r="N147" s="26">
        <f t="shared" si="37"/>
        <v>0.950954336796328</v>
      </c>
    </row>
    <row r="148" spans="6:14">
      <c r="F148" s="26"/>
      <c r="G148" s="26"/>
      <c r="H148" s="26"/>
      <c r="I148" s="26"/>
      <c r="J148" s="26"/>
      <c r="K148" s="26"/>
      <c r="L148" s="26"/>
      <c r="M148" s="26"/>
      <c r="N148" s="26"/>
    </row>
    <row r="149" spans="6:14">
      <c r="F149" s="26" t="s">
        <v>67</v>
      </c>
      <c r="G149" s="26">
        <f t="shared" ref="G149:N149" si="38">ABS(G146-G147)</f>
        <v>64.8008129272487</v>
      </c>
      <c r="H149" s="26">
        <f t="shared" si="38"/>
        <v>62.6468570129187</v>
      </c>
      <c r="I149" s="26">
        <f t="shared" si="38"/>
        <v>65.0977019172008</v>
      </c>
      <c r="J149" s="26">
        <f t="shared" si="38"/>
        <v>63.3781220243594</v>
      </c>
      <c r="K149" s="26">
        <f t="shared" si="38"/>
        <v>70.4362747466708</v>
      </c>
      <c r="L149" s="26">
        <f t="shared" si="38"/>
        <v>61.739800747552</v>
      </c>
      <c r="M149" s="26">
        <f t="shared" si="38"/>
        <v>57.0538379546068</v>
      </c>
      <c r="N149" s="26">
        <f t="shared" si="38"/>
        <v>66.2961044867331</v>
      </c>
    </row>
    <row r="150" spans="6:14">
      <c r="F150" s="26" t="s">
        <v>68</v>
      </c>
      <c r="G150" s="26">
        <f>MIN(G149:N149)</f>
        <v>57.0538379546068</v>
      </c>
      <c r="H150" s="26"/>
      <c r="I150" s="26"/>
      <c r="J150" s="26"/>
      <c r="K150" s="26"/>
      <c r="L150" s="26"/>
      <c r="M150" s="26"/>
      <c r="N150" s="26"/>
    </row>
    <row r="151" spans="6:14">
      <c r="F151" s="26" t="s">
        <v>69</v>
      </c>
      <c r="G151" s="26">
        <f>MAX(G149:N149)</f>
        <v>70.4362747466708</v>
      </c>
      <c r="H151" s="26"/>
      <c r="I151" s="26"/>
      <c r="J151" s="26"/>
      <c r="K151" s="26"/>
      <c r="L151" s="26"/>
      <c r="M151" s="26"/>
      <c r="N151" s="26"/>
    </row>
    <row r="152" spans="6:14">
      <c r="F152" s="26" t="s">
        <v>70</v>
      </c>
      <c r="G152" s="26">
        <f t="shared" ref="G152:N152" si="39">($G$10+0.5*$G$11)/(G149+0.5*$G$11)</f>
        <v>0.00521938400264043</v>
      </c>
      <c r="H152" s="26">
        <f t="shared" si="39"/>
        <v>0.00539801801687874</v>
      </c>
      <c r="I152" s="26">
        <f t="shared" si="39"/>
        <v>0.00519568500794481</v>
      </c>
      <c r="J152" s="26">
        <f t="shared" si="39"/>
        <v>0.00533601681881071</v>
      </c>
      <c r="K152" s="26">
        <f t="shared" si="39"/>
        <v>0.00480349285307622</v>
      </c>
      <c r="L152" s="26">
        <f t="shared" si="39"/>
        <v>0.00547695517951692</v>
      </c>
      <c r="M152" s="26">
        <f t="shared" si="39"/>
        <v>0.00592453005271404</v>
      </c>
      <c r="N152" s="26">
        <f t="shared" si="39"/>
        <v>0.00510217149648329</v>
      </c>
    </row>
    <row r="153" spans="6:14">
      <c r="F153" s="26" t="s">
        <v>71</v>
      </c>
      <c r="G153" s="26">
        <f>AVERAGE(G152:N152)</f>
        <v>0.00530703167850814</v>
      </c>
      <c r="H153" s="26"/>
      <c r="I153" s="26"/>
      <c r="J153" s="26"/>
      <c r="K153" s="26"/>
      <c r="L153" s="26"/>
      <c r="M153" s="26"/>
      <c r="N153" s="26"/>
    </row>
    <row r="156" spans="6:14">
      <c r="F156" s="25">
        <v>11</v>
      </c>
      <c r="G156" s="25">
        <v>2015</v>
      </c>
      <c r="H156" s="25">
        <v>2016</v>
      </c>
      <c r="I156" s="25">
        <v>2017</v>
      </c>
      <c r="J156" s="25">
        <v>2018</v>
      </c>
      <c r="K156" s="25">
        <v>2019</v>
      </c>
      <c r="L156" s="25">
        <v>2020</v>
      </c>
      <c r="M156" s="25">
        <v>2021</v>
      </c>
      <c r="N156" s="26">
        <v>2022</v>
      </c>
    </row>
    <row r="157" spans="6:14">
      <c r="F157" s="25" t="s">
        <v>13</v>
      </c>
      <c r="G157">
        <v>84.7</v>
      </c>
      <c r="H157">
        <v>81</v>
      </c>
      <c r="I157">
        <v>80.9</v>
      </c>
      <c r="J157">
        <v>77.1</v>
      </c>
      <c r="K157">
        <v>72.4</v>
      </c>
      <c r="L157">
        <v>73.9</v>
      </c>
      <c r="M157">
        <v>73.3</v>
      </c>
      <c r="N157">
        <v>73.4</v>
      </c>
    </row>
    <row r="158" spans="6:14">
      <c r="F158" s="26" t="s">
        <v>65</v>
      </c>
      <c r="G158">
        <v>43</v>
      </c>
      <c r="H158">
        <v>49</v>
      </c>
      <c r="I158">
        <v>45</v>
      </c>
      <c r="J158">
        <v>44</v>
      </c>
      <c r="K158">
        <v>41</v>
      </c>
      <c r="L158">
        <v>48</v>
      </c>
      <c r="M158">
        <v>45</v>
      </c>
      <c r="N158">
        <v>48</v>
      </c>
    </row>
    <row r="159" spans="6:14">
      <c r="F159" s="26"/>
      <c r="G159" s="26"/>
      <c r="H159" s="26"/>
      <c r="I159" s="26"/>
      <c r="J159" s="26"/>
      <c r="K159" s="26"/>
      <c r="L159" s="26"/>
      <c r="M159" s="26"/>
      <c r="N159" s="26"/>
    </row>
    <row r="160" spans="6:14">
      <c r="F160" s="26"/>
      <c r="G160" s="26"/>
      <c r="H160" s="26"/>
      <c r="I160" s="26"/>
      <c r="J160" s="26"/>
      <c r="K160" s="26"/>
      <c r="L160" s="26"/>
      <c r="M160" s="26"/>
      <c r="N160" s="26"/>
    </row>
    <row r="161" spans="6:14">
      <c r="F161" s="26" t="s">
        <v>66</v>
      </c>
      <c r="G161" s="26">
        <f t="shared" ref="G161:N161" si="40">G157/AVERAGE($G$2:$N$2)</f>
        <v>19.9294117647059</v>
      </c>
      <c r="H161" s="26">
        <f t="shared" si="40"/>
        <v>19.0588235294118</v>
      </c>
      <c r="I161" s="26">
        <f t="shared" si="40"/>
        <v>19.0352941176471</v>
      </c>
      <c r="J161" s="26">
        <f t="shared" si="40"/>
        <v>18.1411764705882</v>
      </c>
      <c r="K161" s="26">
        <f t="shared" si="40"/>
        <v>17.0352941176471</v>
      </c>
      <c r="L161" s="26">
        <f t="shared" si="40"/>
        <v>17.3882352941176</v>
      </c>
      <c r="M161" s="26">
        <f t="shared" si="40"/>
        <v>17.2470588235294</v>
      </c>
      <c r="N161" s="26">
        <f t="shared" si="40"/>
        <v>17.2705882352941</v>
      </c>
    </row>
    <row r="162" spans="6:14">
      <c r="F162" s="26"/>
      <c r="G162" s="26">
        <f t="shared" ref="G162:N162" si="41">G158/AVERAGE($G$3:$N$3)</f>
        <v>0.831118627687847</v>
      </c>
      <c r="H162" s="26">
        <f t="shared" si="41"/>
        <v>0.94708866876057</v>
      </c>
      <c r="I162" s="26">
        <f t="shared" si="41"/>
        <v>0.869775308045422</v>
      </c>
      <c r="J162" s="26">
        <f t="shared" si="41"/>
        <v>0.850446967866635</v>
      </c>
      <c r="K162" s="26">
        <f t="shared" si="41"/>
        <v>0.792461947330273</v>
      </c>
      <c r="L162" s="26">
        <f t="shared" si="41"/>
        <v>0.927760328581783</v>
      </c>
      <c r="M162" s="26">
        <f t="shared" si="41"/>
        <v>0.869775308045422</v>
      </c>
      <c r="N162" s="26">
        <f t="shared" si="41"/>
        <v>0.927760328581783</v>
      </c>
    </row>
    <row r="163" spans="6:14">
      <c r="F163" s="26"/>
      <c r="G163" s="26"/>
      <c r="H163" s="26"/>
      <c r="I163" s="26"/>
      <c r="J163" s="26"/>
      <c r="K163" s="26"/>
      <c r="L163" s="26"/>
      <c r="M163" s="26"/>
      <c r="N163" s="26"/>
    </row>
    <row r="164" spans="6:14">
      <c r="F164" s="26" t="s">
        <v>67</v>
      </c>
      <c r="G164" s="26">
        <f t="shared" ref="G164:N164" si="42">ABS(G161-G162)</f>
        <v>19.098293137018</v>
      </c>
      <c r="H164" s="26">
        <f t="shared" si="42"/>
        <v>18.1117348606512</v>
      </c>
      <c r="I164" s="26">
        <f t="shared" si="42"/>
        <v>18.1655188096016</v>
      </c>
      <c r="J164" s="26">
        <f t="shared" si="42"/>
        <v>17.2907295027216</v>
      </c>
      <c r="K164" s="26">
        <f t="shared" si="42"/>
        <v>16.2428321703168</v>
      </c>
      <c r="L164" s="26">
        <f t="shared" si="42"/>
        <v>16.4604749655359</v>
      </c>
      <c r="M164" s="26">
        <f t="shared" si="42"/>
        <v>16.377283515484</v>
      </c>
      <c r="N164" s="26">
        <f t="shared" si="42"/>
        <v>16.3428279067123</v>
      </c>
    </row>
    <row r="165" spans="6:14">
      <c r="F165" s="26" t="s">
        <v>68</v>
      </c>
      <c r="G165" s="26">
        <f>MIN(G164:N164)</f>
        <v>16.2428321703168</v>
      </c>
      <c r="H165" s="26"/>
      <c r="I165" s="26"/>
      <c r="J165" s="26"/>
      <c r="K165" s="26"/>
      <c r="L165" s="26"/>
      <c r="M165" s="26"/>
      <c r="N165" s="26"/>
    </row>
    <row r="166" spans="6:14">
      <c r="F166" s="26" t="s">
        <v>69</v>
      </c>
      <c r="G166" s="26">
        <f>MAX(G164:N164)</f>
        <v>19.098293137018</v>
      </c>
      <c r="H166" s="26"/>
      <c r="I166" s="26"/>
      <c r="J166" s="26"/>
      <c r="K166" s="26"/>
      <c r="L166" s="26"/>
      <c r="M166" s="26"/>
      <c r="N166" s="26"/>
    </row>
    <row r="167" spans="6:14">
      <c r="F167" s="26" t="s">
        <v>70</v>
      </c>
      <c r="G167" s="26">
        <f t="shared" ref="G167:N167" si="43">($G$10+0.5*$G$11)/(G164+0.5*$G$11)</f>
        <v>0.0175238423663521</v>
      </c>
      <c r="H167" s="26">
        <f t="shared" si="43"/>
        <v>0.0184634321468869</v>
      </c>
      <c r="I167" s="26">
        <f t="shared" si="43"/>
        <v>0.0184096195807375</v>
      </c>
      <c r="J167" s="26">
        <f t="shared" si="43"/>
        <v>0.0193257524382755</v>
      </c>
      <c r="K167" s="26">
        <f t="shared" si="43"/>
        <v>0.0205508140887248</v>
      </c>
      <c r="L167" s="26">
        <f t="shared" si="43"/>
        <v>0.0202837622305893</v>
      </c>
      <c r="M167" s="26">
        <f t="shared" si="43"/>
        <v>0.0203850161944218</v>
      </c>
      <c r="N167" s="26">
        <f t="shared" si="43"/>
        <v>0.0204272494585548</v>
      </c>
    </row>
    <row r="168" spans="6:14">
      <c r="F168" s="26" t="s">
        <v>71</v>
      </c>
      <c r="G168" s="26">
        <f>AVERAGE(G167:N167)</f>
        <v>0.0194211860630678</v>
      </c>
      <c r="H168" s="26"/>
      <c r="I168" s="26"/>
      <c r="J168" s="26"/>
      <c r="K168" s="26"/>
      <c r="L168" s="26"/>
      <c r="M168" s="26"/>
      <c r="N168" s="26"/>
    </row>
    <row r="171" spans="6:14">
      <c r="F171" s="25">
        <v>12</v>
      </c>
      <c r="G171" s="25">
        <v>2015</v>
      </c>
      <c r="H171" s="25">
        <v>2016</v>
      </c>
      <c r="I171" s="25">
        <v>2017</v>
      </c>
      <c r="J171" s="25">
        <v>2018</v>
      </c>
      <c r="K171" s="25">
        <v>2019</v>
      </c>
      <c r="L171" s="25">
        <v>2020</v>
      </c>
      <c r="M171" s="25">
        <v>2021</v>
      </c>
      <c r="N171" s="26">
        <v>2022</v>
      </c>
    </row>
    <row r="172" spans="6:14">
      <c r="F172" s="25" t="s">
        <v>14</v>
      </c>
      <c r="G172">
        <v>157.5</v>
      </c>
      <c r="H172">
        <v>158.6</v>
      </c>
      <c r="I172">
        <v>158.2</v>
      </c>
      <c r="J172">
        <v>154</v>
      </c>
      <c r="K172">
        <v>150.2</v>
      </c>
      <c r="L172">
        <v>144.5</v>
      </c>
      <c r="M172">
        <v>144.1</v>
      </c>
      <c r="N172">
        <v>175.7</v>
      </c>
    </row>
    <row r="173" spans="6:14">
      <c r="F173" s="26" t="s">
        <v>65</v>
      </c>
      <c r="G173">
        <v>43</v>
      </c>
      <c r="H173">
        <v>53</v>
      </c>
      <c r="I173">
        <v>42</v>
      </c>
      <c r="J173">
        <v>51</v>
      </c>
      <c r="K173">
        <v>45</v>
      </c>
      <c r="L173">
        <v>50</v>
      </c>
      <c r="M173">
        <v>51</v>
      </c>
      <c r="N173">
        <v>53</v>
      </c>
    </row>
    <row r="174" spans="6:14">
      <c r="F174" s="26"/>
      <c r="G174" s="26"/>
      <c r="H174" s="26"/>
      <c r="I174" s="26"/>
      <c r="J174" s="26"/>
      <c r="K174" s="26"/>
      <c r="L174" s="26"/>
      <c r="M174" s="26"/>
      <c r="N174" s="26"/>
    </row>
    <row r="175" spans="6:14">
      <c r="F175" s="26"/>
      <c r="G175" s="26"/>
      <c r="H175" s="26"/>
      <c r="I175" s="26"/>
      <c r="J175" s="26"/>
      <c r="K175" s="26"/>
      <c r="L175" s="26"/>
      <c r="M175" s="26"/>
      <c r="N175" s="26"/>
    </row>
    <row r="176" spans="6:14">
      <c r="F176" s="26" t="s">
        <v>66</v>
      </c>
      <c r="G176" s="26">
        <f t="shared" ref="G176:N176" si="44">G172/AVERAGE($G$2:$N$2)</f>
        <v>37.0588235294118</v>
      </c>
      <c r="H176" s="26">
        <f t="shared" si="44"/>
        <v>37.3176470588235</v>
      </c>
      <c r="I176" s="26">
        <f t="shared" si="44"/>
        <v>37.2235294117647</v>
      </c>
      <c r="J176" s="26">
        <f t="shared" si="44"/>
        <v>36.2352941176471</v>
      </c>
      <c r="K176" s="26">
        <f t="shared" si="44"/>
        <v>35.3411764705882</v>
      </c>
      <c r="L176" s="26">
        <f t="shared" si="44"/>
        <v>34</v>
      </c>
      <c r="M176" s="26">
        <f t="shared" si="44"/>
        <v>33.9058823529412</v>
      </c>
      <c r="N176" s="26">
        <f t="shared" si="44"/>
        <v>41.3411764705882</v>
      </c>
    </row>
    <row r="177" spans="6:14">
      <c r="F177" s="26"/>
      <c r="G177" s="26">
        <f t="shared" ref="G177:N177" si="45">G173/AVERAGE($G$3:$N$3)</f>
        <v>0.831118627687847</v>
      </c>
      <c r="H177" s="26">
        <f t="shared" si="45"/>
        <v>1.02440202947572</v>
      </c>
      <c r="I177" s="26">
        <f t="shared" si="45"/>
        <v>0.81179028750906</v>
      </c>
      <c r="J177" s="26">
        <f t="shared" si="45"/>
        <v>0.985745349118144</v>
      </c>
      <c r="K177" s="26">
        <f t="shared" si="45"/>
        <v>0.869775308045422</v>
      </c>
      <c r="L177" s="26">
        <f t="shared" si="45"/>
        <v>0.966417008939357</v>
      </c>
      <c r="M177" s="26">
        <f t="shared" si="45"/>
        <v>0.985745349118144</v>
      </c>
      <c r="N177" s="26">
        <f t="shared" si="45"/>
        <v>1.02440202947572</v>
      </c>
    </row>
    <row r="178" spans="6:14">
      <c r="F178" s="26"/>
      <c r="G178" s="26"/>
      <c r="H178" s="26"/>
      <c r="I178" s="26"/>
      <c r="J178" s="26"/>
      <c r="K178" s="26"/>
      <c r="L178" s="26"/>
      <c r="M178" s="26"/>
      <c r="N178" s="26"/>
    </row>
    <row r="179" spans="6:14">
      <c r="F179" s="26" t="s">
        <v>67</v>
      </c>
      <c r="G179" s="26">
        <f t="shared" ref="G179:N179" si="46">ABS(G176-G177)</f>
        <v>36.2277049017239</v>
      </c>
      <c r="H179" s="26">
        <f t="shared" si="46"/>
        <v>36.2932450293478</v>
      </c>
      <c r="I179" s="26">
        <f t="shared" si="46"/>
        <v>36.4117391242556</v>
      </c>
      <c r="J179" s="26">
        <f t="shared" si="46"/>
        <v>35.2495487685289</v>
      </c>
      <c r="K179" s="26">
        <f t="shared" si="46"/>
        <v>34.4714011625428</v>
      </c>
      <c r="L179" s="26">
        <f t="shared" si="46"/>
        <v>33.0335829910606</v>
      </c>
      <c r="M179" s="26">
        <f t="shared" si="46"/>
        <v>32.920137003823</v>
      </c>
      <c r="N179" s="26">
        <f t="shared" si="46"/>
        <v>40.3167744411125</v>
      </c>
    </row>
    <row r="180" spans="6:14">
      <c r="F180" s="26" t="s">
        <v>68</v>
      </c>
      <c r="G180" s="26">
        <f>MIN(G179:N179)</f>
        <v>32.920137003823</v>
      </c>
      <c r="H180" s="26"/>
      <c r="I180" s="26"/>
      <c r="J180" s="26"/>
      <c r="K180" s="26"/>
      <c r="L180" s="26"/>
      <c r="M180" s="26"/>
      <c r="N180" s="26"/>
    </row>
    <row r="181" spans="6:14">
      <c r="F181" s="26" t="s">
        <v>69</v>
      </c>
      <c r="G181" s="26">
        <f>MAX(G179:N179)</f>
        <v>40.3167744411125</v>
      </c>
      <c r="H181" s="26"/>
      <c r="I181" s="26"/>
      <c r="J181" s="26"/>
      <c r="K181" s="26"/>
      <c r="L181" s="26"/>
      <c r="M181" s="26"/>
      <c r="N181" s="26"/>
    </row>
    <row r="182" spans="6:14">
      <c r="F182" s="26" t="s">
        <v>70</v>
      </c>
      <c r="G182" s="26">
        <f t="shared" ref="G182:N182" si="47">($G$10+0.5*$G$11)/(G179+0.5*$G$11)</f>
        <v>0.00930347979100797</v>
      </c>
      <c r="H182" s="26">
        <f t="shared" si="47"/>
        <v>0.00928681142240509</v>
      </c>
      <c r="I182" s="26">
        <f t="shared" si="47"/>
        <v>0.00925682675483164</v>
      </c>
      <c r="J182" s="26">
        <f t="shared" si="47"/>
        <v>0.00955955349078869</v>
      </c>
      <c r="K182" s="26">
        <f t="shared" si="47"/>
        <v>0.00977355957749962</v>
      </c>
      <c r="L182" s="26">
        <f t="shared" si="47"/>
        <v>0.010195285090095</v>
      </c>
      <c r="M182" s="26">
        <f t="shared" si="47"/>
        <v>0.01023011423114</v>
      </c>
      <c r="N182" s="26">
        <f t="shared" si="47"/>
        <v>0.00836658289350205</v>
      </c>
    </row>
    <row r="183" spans="6:14">
      <c r="F183" s="26" t="s">
        <v>71</v>
      </c>
      <c r="G183" s="26">
        <f>AVERAGE(G182:N182)</f>
        <v>0.00949652665640876</v>
      </c>
      <c r="H183" s="26"/>
      <c r="I183" s="26"/>
      <c r="J183" s="26"/>
      <c r="K183" s="26"/>
      <c r="L183" s="26"/>
      <c r="M183" s="26"/>
      <c r="N183" s="26"/>
    </row>
    <row r="184" spans="18:18">
      <c r="R184" s="18"/>
    </row>
    <row r="185" spans="18:18">
      <c r="R185" s="18"/>
    </row>
    <row r="186" spans="6:18">
      <c r="F186" s="25">
        <v>13</v>
      </c>
      <c r="G186" s="25">
        <v>2015</v>
      </c>
      <c r="H186" s="25">
        <v>2016</v>
      </c>
      <c r="I186" s="25">
        <v>2017</v>
      </c>
      <c r="J186" s="25">
        <v>2018</v>
      </c>
      <c r="K186" s="25">
        <v>2019</v>
      </c>
      <c r="L186" s="25">
        <v>2020</v>
      </c>
      <c r="M186" s="25">
        <v>2021</v>
      </c>
      <c r="N186" s="26">
        <v>2022</v>
      </c>
      <c r="R186" s="18"/>
    </row>
    <row r="187" spans="6:18">
      <c r="F187" s="25" t="s">
        <v>15</v>
      </c>
      <c r="G187">
        <v>93.3</v>
      </c>
      <c r="H187">
        <v>84.2</v>
      </c>
      <c r="I187">
        <v>91.2</v>
      </c>
      <c r="J187">
        <v>87.5</v>
      </c>
      <c r="K187">
        <v>83.7</v>
      </c>
      <c r="L187">
        <v>99.7</v>
      </c>
      <c r="M187">
        <v>99.8</v>
      </c>
      <c r="N187">
        <v>97.2</v>
      </c>
      <c r="R187" s="18"/>
    </row>
    <row r="188" spans="6:18">
      <c r="F188" s="26" t="s">
        <v>65</v>
      </c>
      <c r="G188">
        <v>37</v>
      </c>
      <c r="H188">
        <v>44</v>
      </c>
      <c r="I188">
        <v>33</v>
      </c>
      <c r="J188">
        <v>39</v>
      </c>
      <c r="K188">
        <v>34</v>
      </c>
      <c r="L188">
        <v>42</v>
      </c>
      <c r="M188">
        <v>42</v>
      </c>
      <c r="N188">
        <v>44</v>
      </c>
      <c r="R188" s="18"/>
    </row>
    <row r="189" spans="6:14">
      <c r="F189" s="26"/>
      <c r="G189" s="26"/>
      <c r="H189" s="26"/>
      <c r="I189" s="26"/>
      <c r="J189" s="26"/>
      <c r="K189" s="26"/>
      <c r="L189" s="26"/>
      <c r="M189" s="26"/>
      <c r="N189" s="26"/>
    </row>
    <row r="190" spans="6:14">
      <c r="F190" s="26"/>
      <c r="G190" s="26"/>
      <c r="H190" s="26"/>
      <c r="I190" s="26"/>
      <c r="J190" s="26"/>
      <c r="K190" s="26"/>
      <c r="L190" s="26"/>
      <c r="M190" s="26"/>
      <c r="N190" s="26"/>
    </row>
    <row r="191" spans="6:14">
      <c r="F191" s="26" t="s">
        <v>66</v>
      </c>
      <c r="G191" s="26">
        <f t="shared" ref="G191:N191" si="48">G187/AVERAGE($G$2:$N$2)</f>
        <v>21.9529411764706</v>
      </c>
      <c r="H191" s="26">
        <f t="shared" si="48"/>
        <v>19.8117647058824</v>
      </c>
      <c r="I191" s="26">
        <f t="shared" si="48"/>
        <v>21.4588235294118</v>
      </c>
      <c r="J191" s="26">
        <f t="shared" si="48"/>
        <v>20.5882352941176</v>
      </c>
      <c r="K191" s="26">
        <f t="shared" si="48"/>
        <v>19.6941176470588</v>
      </c>
      <c r="L191" s="26">
        <f t="shared" si="48"/>
        <v>23.4588235294118</v>
      </c>
      <c r="M191" s="26">
        <f t="shared" si="48"/>
        <v>23.4823529411765</v>
      </c>
      <c r="N191" s="26">
        <f t="shared" si="48"/>
        <v>22.8705882352941</v>
      </c>
    </row>
    <row r="192" spans="6:14">
      <c r="F192" s="26"/>
      <c r="G192" s="26">
        <f t="shared" ref="G192:N192" si="49">G188/AVERAGE($G$3:$N$3)</f>
        <v>0.715148586615124</v>
      </c>
      <c r="H192" s="26">
        <f t="shared" si="49"/>
        <v>0.850446967866635</v>
      </c>
      <c r="I192" s="26">
        <f t="shared" si="49"/>
        <v>0.637835225899976</v>
      </c>
      <c r="J192" s="26">
        <f t="shared" si="49"/>
        <v>0.753805266972699</v>
      </c>
      <c r="K192" s="26">
        <f t="shared" si="49"/>
        <v>0.657163566078763</v>
      </c>
      <c r="L192" s="26">
        <f t="shared" si="49"/>
        <v>0.81179028750906</v>
      </c>
      <c r="M192" s="26">
        <f t="shared" si="49"/>
        <v>0.81179028750906</v>
      </c>
      <c r="N192" s="26">
        <f t="shared" si="49"/>
        <v>0.850446967866635</v>
      </c>
    </row>
    <row r="193" spans="6:14">
      <c r="F193" s="26"/>
      <c r="G193" s="26"/>
      <c r="H193" s="26"/>
      <c r="I193" s="26"/>
      <c r="J193" s="26"/>
      <c r="K193" s="26"/>
      <c r="L193" s="26"/>
      <c r="M193" s="26"/>
      <c r="N193" s="26"/>
    </row>
    <row r="194" spans="6:14">
      <c r="F194" s="26" t="s">
        <v>67</v>
      </c>
      <c r="G194" s="26">
        <f t="shared" ref="G194:N194" si="50">ABS(G191-G192)</f>
        <v>21.2377925898555</v>
      </c>
      <c r="H194" s="26">
        <f t="shared" si="50"/>
        <v>18.9613177380157</v>
      </c>
      <c r="I194" s="26">
        <f t="shared" si="50"/>
        <v>20.8209883035118</v>
      </c>
      <c r="J194" s="26">
        <f t="shared" si="50"/>
        <v>19.834430027145</v>
      </c>
      <c r="K194" s="26">
        <f t="shared" si="50"/>
        <v>19.0369540809801</v>
      </c>
      <c r="L194" s="26">
        <f t="shared" si="50"/>
        <v>22.6470332419027</v>
      </c>
      <c r="M194" s="26">
        <f t="shared" si="50"/>
        <v>22.6705626536674</v>
      </c>
      <c r="N194" s="26">
        <f t="shared" si="50"/>
        <v>22.0201412674275</v>
      </c>
    </row>
    <row r="195" spans="6:14">
      <c r="F195" s="26" t="s">
        <v>68</v>
      </c>
      <c r="G195" s="26">
        <f>MIN(G194:N194)</f>
        <v>18.9613177380157</v>
      </c>
      <c r="H195" s="26"/>
      <c r="I195" s="26"/>
      <c r="J195" s="26"/>
      <c r="K195" s="26"/>
      <c r="L195" s="26"/>
      <c r="M195" s="26"/>
      <c r="N195" s="26"/>
    </row>
    <row r="196" spans="6:14">
      <c r="F196" s="26" t="s">
        <v>69</v>
      </c>
      <c r="G196" s="26">
        <f>MAX(G194:N194)</f>
        <v>22.6705626536674</v>
      </c>
      <c r="H196" s="26"/>
      <c r="I196" s="26"/>
      <c r="J196" s="26"/>
      <c r="K196" s="26"/>
      <c r="L196" s="26"/>
      <c r="M196" s="26"/>
      <c r="N196" s="26"/>
    </row>
    <row r="197" spans="6:14">
      <c r="F197" s="26" t="s">
        <v>70</v>
      </c>
      <c r="G197" s="26">
        <f t="shared" ref="G197:N197" si="51">($G$10+0.5*$G$11)/(G194+0.5*$G$11)</f>
        <v>0.0157821138683741</v>
      </c>
      <c r="H197" s="26">
        <f t="shared" si="51"/>
        <v>0.0176485389159733</v>
      </c>
      <c r="I197" s="26">
        <f t="shared" si="51"/>
        <v>0.0160937357772687</v>
      </c>
      <c r="J197" s="26">
        <f t="shared" si="51"/>
        <v>0.0168827723681902</v>
      </c>
      <c r="K197" s="26">
        <f t="shared" si="51"/>
        <v>0.0175794642675914</v>
      </c>
      <c r="L197" s="26">
        <f t="shared" si="51"/>
        <v>0.0148123875779193</v>
      </c>
      <c r="M197" s="26">
        <f t="shared" si="51"/>
        <v>0.0147972069529045</v>
      </c>
      <c r="N197" s="26">
        <f t="shared" si="51"/>
        <v>0.0152286359515069</v>
      </c>
    </row>
    <row r="198" spans="6:14">
      <c r="F198" s="26" t="s">
        <v>71</v>
      </c>
      <c r="G198" s="26">
        <f>AVERAGE(G197:N197)</f>
        <v>0.0161031069599661</v>
      </c>
      <c r="H198" s="26"/>
      <c r="I198" s="26"/>
      <c r="J198" s="26"/>
      <c r="K198" s="26"/>
      <c r="L198" s="26"/>
      <c r="M198" s="26"/>
      <c r="N198" s="26"/>
    </row>
    <row r="199" spans="7:7">
      <c r="G199" s="27"/>
    </row>
    <row r="202" spans="6:14">
      <c r="F202" s="25">
        <v>14</v>
      </c>
      <c r="G202" s="25">
        <v>2015</v>
      </c>
      <c r="H202" s="25">
        <v>2016</v>
      </c>
      <c r="I202" s="25">
        <v>2017</v>
      </c>
      <c r="J202" s="25">
        <v>2018</v>
      </c>
      <c r="K202" s="25">
        <v>2019</v>
      </c>
      <c r="L202" s="25">
        <v>2020</v>
      </c>
      <c r="M202" s="25">
        <v>2021</v>
      </c>
      <c r="N202" s="26">
        <v>2022</v>
      </c>
    </row>
    <row r="203" spans="6:14">
      <c r="F203" s="25" t="s">
        <v>16</v>
      </c>
      <c r="G203">
        <v>154.1</v>
      </c>
      <c r="H203">
        <v>154.2</v>
      </c>
      <c r="I203">
        <v>156.3</v>
      </c>
      <c r="J203">
        <v>160.7</v>
      </c>
      <c r="K203">
        <v>162.5</v>
      </c>
      <c r="L203">
        <v>161.9</v>
      </c>
      <c r="M203">
        <v>167.3</v>
      </c>
      <c r="N203">
        <v>194.5</v>
      </c>
    </row>
    <row r="204" spans="6:14">
      <c r="F204" s="26" t="s">
        <v>65</v>
      </c>
      <c r="G204">
        <v>40</v>
      </c>
      <c r="H204">
        <v>47</v>
      </c>
      <c r="I204">
        <v>41</v>
      </c>
      <c r="J204">
        <v>45</v>
      </c>
      <c r="K204">
        <v>40</v>
      </c>
      <c r="L204">
        <v>44</v>
      </c>
      <c r="M204">
        <v>44</v>
      </c>
      <c r="N204">
        <v>46</v>
      </c>
    </row>
    <row r="205" spans="6:14">
      <c r="F205" s="26"/>
      <c r="G205" s="26"/>
      <c r="H205" s="26"/>
      <c r="I205" s="26"/>
      <c r="J205" s="26"/>
      <c r="K205" s="26"/>
      <c r="L205" s="26"/>
      <c r="M205" s="26"/>
      <c r="N205" s="26"/>
    </row>
    <row r="206" spans="6:14">
      <c r="F206" s="26"/>
      <c r="G206" s="26"/>
      <c r="H206" s="26"/>
      <c r="I206" s="26"/>
      <c r="J206" s="26"/>
      <c r="K206" s="26"/>
      <c r="L206" s="26"/>
      <c r="M206" s="26"/>
      <c r="N206" s="26"/>
    </row>
    <row r="207" spans="6:14">
      <c r="F207" s="26" t="s">
        <v>66</v>
      </c>
      <c r="G207" s="26">
        <f t="shared" ref="G207:N207" si="52">G203/AVERAGE($G$2:$N$2)</f>
        <v>36.2588235294118</v>
      </c>
      <c r="H207" s="26">
        <f t="shared" si="52"/>
        <v>36.2823529411765</v>
      </c>
      <c r="I207" s="26">
        <f t="shared" si="52"/>
        <v>36.7764705882353</v>
      </c>
      <c r="J207" s="26">
        <f t="shared" si="52"/>
        <v>37.8117647058824</v>
      </c>
      <c r="K207" s="26">
        <f t="shared" si="52"/>
        <v>38.2352941176471</v>
      </c>
      <c r="L207" s="26">
        <f t="shared" si="52"/>
        <v>38.0941176470588</v>
      </c>
      <c r="M207" s="26">
        <f t="shared" si="52"/>
        <v>39.3647058823529</v>
      </c>
      <c r="N207" s="26">
        <f t="shared" si="52"/>
        <v>45.7647058823529</v>
      </c>
    </row>
    <row r="208" spans="6:14">
      <c r="F208" s="26"/>
      <c r="G208" s="26">
        <f t="shared" ref="G208:N208" si="53">G204/AVERAGE($G$3:$N$3)</f>
        <v>0.773133607151486</v>
      </c>
      <c r="H208" s="26">
        <f t="shared" si="53"/>
        <v>0.908431988402996</v>
      </c>
      <c r="I208" s="26">
        <f t="shared" si="53"/>
        <v>0.792461947330273</v>
      </c>
      <c r="J208" s="26">
        <f t="shared" si="53"/>
        <v>0.869775308045422</v>
      </c>
      <c r="K208" s="26">
        <f t="shared" si="53"/>
        <v>0.773133607151486</v>
      </c>
      <c r="L208" s="26">
        <f t="shared" si="53"/>
        <v>0.850446967866635</v>
      </c>
      <c r="M208" s="26">
        <f t="shared" si="53"/>
        <v>0.850446967866635</v>
      </c>
      <c r="N208" s="26">
        <f t="shared" si="53"/>
        <v>0.889103648224209</v>
      </c>
    </row>
    <row r="209" spans="6:14">
      <c r="F209" s="26"/>
      <c r="G209" s="26"/>
      <c r="H209" s="26"/>
      <c r="I209" s="26"/>
      <c r="J209" s="26"/>
      <c r="K209" s="26"/>
      <c r="L209" s="26"/>
      <c r="M209" s="26"/>
      <c r="N209" s="26"/>
    </row>
    <row r="210" spans="6:14">
      <c r="F210" s="26" t="s">
        <v>67</v>
      </c>
      <c r="G210" s="26">
        <f t="shared" ref="G210:N210" si="54">ABS(G207-G208)</f>
        <v>35.4856899222603</v>
      </c>
      <c r="H210" s="26">
        <f t="shared" si="54"/>
        <v>35.3739209527735</v>
      </c>
      <c r="I210" s="26">
        <f t="shared" si="54"/>
        <v>35.984008640905</v>
      </c>
      <c r="J210" s="26">
        <f t="shared" si="54"/>
        <v>36.9419893978369</v>
      </c>
      <c r="K210" s="26">
        <f t="shared" si="54"/>
        <v>37.4621605104956</v>
      </c>
      <c r="L210" s="26">
        <f t="shared" si="54"/>
        <v>37.2436706791922</v>
      </c>
      <c r="M210" s="26">
        <f t="shared" si="54"/>
        <v>38.5142589144863</v>
      </c>
      <c r="N210" s="26">
        <f t="shared" si="54"/>
        <v>44.8756022341287</v>
      </c>
    </row>
    <row r="211" spans="6:14">
      <c r="F211" s="26" t="s">
        <v>68</v>
      </c>
      <c r="G211" s="26">
        <f>MIN(G210:N210)</f>
        <v>35.3739209527735</v>
      </c>
      <c r="H211" s="26"/>
      <c r="I211" s="26"/>
      <c r="J211" s="26"/>
      <c r="K211" s="26"/>
      <c r="L211" s="26"/>
      <c r="M211" s="26"/>
      <c r="N211" s="26"/>
    </row>
    <row r="212" spans="6:14">
      <c r="F212" s="26" t="s">
        <v>69</v>
      </c>
      <c r="G212" s="26">
        <f>MAX(G210:N210)</f>
        <v>44.8756022341287</v>
      </c>
      <c r="H212" s="26"/>
      <c r="I212" s="26"/>
      <c r="J212" s="26"/>
      <c r="K212" s="26"/>
      <c r="L212" s="26"/>
      <c r="M212" s="26"/>
      <c r="N212" s="26"/>
    </row>
    <row r="213" spans="6:14">
      <c r="F213" s="26" t="s">
        <v>70</v>
      </c>
      <c r="G213" s="26">
        <f t="shared" ref="G213:N213" si="55">($G$10+0.5*$G$11)/(G210+0.5*$G$11)</f>
        <v>0.00949645130518203</v>
      </c>
      <c r="H213" s="26">
        <f t="shared" si="55"/>
        <v>0.00952621430538977</v>
      </c>
      <c r="I213" s="26">
        <f t="shared" si="55"/>
        <v>0.00936598576765114</v>
      </c>
      <c r="J213" s="26">
        <f t="shared" si="55"/>
        <v>0.0091249862002907</v>
      </c>
      <c r="K213" s="26">
        <f t="shared" si="55"/>
        <v>0.00899925051422675</v>
      </c>
      <c r="L213" s="26">
        <f t="shared" si="55"/>
        <v>0.00905163932973641</v>
      </c>
      <c r="M213" s="26">
        <f t="shared" si="55"/>
        <v>0.00875524219393828</v>
      </c>
      <c r="N213" s="26">
        <f t="shared" si="55"/>
        <v>0.00752205923168509</v>
      </c>
    </row>
    <row r="214" spans="6:14">
      <c r="F214" s="26" t="s">
        <v>71</v>
      </c>
      <c r="G214" s="26">
        <f>AVERAGE(G213:N213)</f>
        <v>0.00898022860601252</v>
      </c>
      <c r="H214" s="26"/>
      <c r="I214" s="26"/>
      <c r="J214" s="26"/>
      <c r="K214" s="26"/>
      <c r="L214" s="26"/>
      <c r="M214" s="26"/>
      <c r="N214" s="26"/>
    </row>
    <row r="217" spans="6:14">
      <c r="F217" s="25">
        <v>15</v>
      </c>
      <c r="G217" s="25">
        <v>2015</v>
      </c>
      <c r="H217" s="25">
        <v>2016</v>
      </c>
      <c r="I217" s="25">
        <v>2017</v>
      </c>
      <c r="J217" s="25">
        <v>2018</v>
      </c>
      <c r="K217" s="25">
        <v>2019</v>
      </c>
      <c r="L217" s="25">
        <v>2020</v>
      </c>
      <c r="M217" s="25">
        <v>2021</v>
      </c>
      <c r="N217" s="26">
        <v>2022</v>
      </c>
    </row>
    <row r="218" spans="6:14">
      <c r="F218" s="25" t="s">
        <v>17</v>
      </c>
      <c r="G218">
        <v>143.3</v>
      </c>
      <c r="H218">
        <v>141.5</v>
      </c>
      <c r="I218">
        <v>134</v>
      </c>
      <c r="J218">
        <v>133.5</v>
      </c>
      <c r="K218">
        <v>138.2</v>
      </c>
      <c r="L218">
        <v>134</v>
      </c>
      <c r="M218">
        <v>115.8</v>
      </c>
      <c r="N218">
        <v>122.7</v>
      </c>
    </row>
    <row r="219" spans="6:14">
      <c r="F219" s="26" t="s">
        <v>65</v>
      </c>
      <c r="G219">
        <v>48</v>
      </c>
      <c r="H219">
        <v>59</v>
      </c>
      <c r="I219">
        <v>47</v>
      </c>
      <c r="J219">
        <v>53</v>
      </c>
      <c r="K219">
        <v>49</v>
      </c>
      <c r="L219">
        <v>55</v>
      </c>
      <c r="M219">
        <v>59</v>
      </c>
      <c r="N219">
        <v>53</v>
      </c>
    </row>
    <row r="220" spans="6:14">
      <c r="F220" s="26"/>
      <c r="G220" s="26"/>
      <c r="H220" s="26"/>
      <c r="I220" s="26"/>
      <c r="J220" s="26"/>
      <c r="K220" s="26"/>
      <c r="L220" s="26"/>
      <c r="M220" s="26"/>
      <c r="N220" s="26"/>
    </row>
    <row r="221" spans="6:14">
      <c r="F221" s="26"/>
      <c r="G221" s="26"/>
      <c r="H221" s="26"/>
      <c r="I221" s="26"/>
      <c r="J221" s="26"/>
      <c r="K221" s="26"/>
      <c r="L221" s="26"/>
      <c r="M221" s="26"/>
      <c r="N221" s="26"/>
    </row>
    <row r="222" spans="6:14">
      <c r="F222" s="26" t="s">
        <v>66</v>
      </c>
      <c r="G222" s="26">
        <f t="shared" ref="G222:N222" si="56">G218/AVERAGE($G$2:$N$2)</f>
        <v>33.7176470588235</v>
      </c>
      <c r="H222" s="26">
        <f t="shared" si="56"/>
        <v>33.2941176470588</v>
      </c>
      <c r="I222" s="26">
        <f t="shared" si="56"/>
        <v>31.5294117647059</v>
      </c>
      <c r="J222" s="26">
        <f t="shared" si="56"/>
        <v>31.4117647058824</v>
      </c>
      <c r="K222" s="26">
        <f t="shared" si="56"/>
        <v>32.5176470588235</v>
      </c>
      <c r="L222" s="26">
        <f t="shared" si="56"/>
        <v>31.5294117647059</v>
      </c>
      <c r="M222" s="26">
        <f t="shared" si="56"/>
        <v>27.2470588235294</v>
      </c>
      <c r="N222" s="26">
        <f t="shared" si="56"/>
        <v>28.8705882352941</v>
      </c>
    </row>
    <row r="223" spans="6:14">
      <c r="F223" s="26"/>
      <c r="G223" s="26">
        <f t="shared" ref="G223:N223" si="57">G219/AVERAGE($G$3:$N$3)</f>
        <v>0.927760328581783</v>
      </c>
      <c r="H223" s="26">
        <f t="shared" si="57"/>
        <v>1.14037207054844</v>
      </c>
      <c r="I223" s="26">
        <f t="shared" si="57"/>
        <v>0.908431988402996</v>
      </c>
      <c r="J223" s="26">
        <f t="shared" si="57"/>
        <v>1.02440202947572</v>
      </c>
      <c r="K223" s="26">
        <f t="shared" si="57"/>
        <v>0.94708866876057</v>
      </c>
      <c r="L223" s="26">
        <f t="shared" si="57"/>
        <v>1.06305870983329</v>
      </c>
      <c r="M223" s="26">
        <f t="shared" si="57"/>
        <v>1.14037207054844</v>
      </c>
      <c r="N223" s="26">
        <f t="shared" si="57"/>
        <v>1.02440202947572</v>
      </c>
    </row>
    <row r="224" spans="6:14">
      <c r="F224" s="26"/>
      <c r="G224" s="26"/>
      <c r="H224" s="26"/>
      <c r="I224" s="26"/>
      <c r="J224" s="26"/>
      <c r="K224" s="26"/>
      <c r="L224" s="26"/>
      <c r="M224" s="26"/>
      <c r="N224" s="26"/>
    </row>
    <row r="225" spans="6:14">
      <c r="F225" s="26" t="s">
        <v>67</v>
      </c>
      <c r="G225" s="26">
        <f t="shared" ref="G225:N225" si="58">ABS(G222-G223)</f>
        <v>32.7898867302417</v>
      </c>
      <c r="H225" s="26">
        <f t="shared" si="58"/>
        <v>32.1537455765104</v>
      </c>
      <c r="I225" s="26">
        <f t="shared" si="58"/>
        <v>30.6209797763029</v>
      </c>
      <c r="J225" s="26">
        <f t="shared" si="58"/>
        <v>30.3873626764066</v>
      </c>
      <c r="K225" s="26">
        <f t="shared" si="58"/>
        <v>31.570558390063</v>
      </c>
      <c r="L225" s="26">
        <f t="shared" si="58"/>
        <v>30.4663530548726</v>
      </c>
      <c r="M225" s="26">
        <f t="shared" si="58"/>
        <v>26.106686752981</v>
      </c>
      <c r="N225" s="26">
        <f t="shared" si="58"/>
        <v>27.8461862058184</v>
      </c>
    </row>
    <row r="226" spans="6:14">
      <c r="F226" s="26" t="s">
        <v>68</v>
      </c>
      <c r="G226" s="26">
        <f>MIN(G225:N225)</f>
        <v>26.106686752981</v>
      </c>
      <c r="H226" s="26"/>
      <c r="I226" s="26"/>
      <c r="J226" s="26"/>
      <c r="K226" s="26"/>
      <c r="L226" s="26"/>
      <c r="M226" s="26"/>
      <c r="N226" s="26"/>
    </row>
    <row r="227" spans="6:14">
      <c r="F227" s="26" t="s">
        <v>69</v>
      </c>
      <c r="G227" s="26">
        <f>MAX(G225:N225)</f>
        <v>32.7898867302417</v>
      </c>
      <c r="H227" s="26"/>
      <c r="I227" s="26"/>
      <c r="J227" s="26"/>
      <c r="K227" s="26"/>
      <c r="L227" s="26"/>
      <c r="M227" s="26"/>
      <c r="N227" s="26"/>
    </row>
    <row r="228" spans="6:14">
      <c r="F228" s="26" t="s">
        <v>70</v>
      </c>
      <c r="G228" s="26">
        <f t="shared" ref="G228:N228" si="59">($G$10+0.5*$G$11)/(G225+0.5*$G$11)</f>
        <v>0.0102703970756179</v>
      </c>
      <c r="H228" s="26">
        <f t="shared" si="59"/>
        <v>0.0104717858442693</v>
      </c>
      <c r="I228" s="26">
        <f t="shared" si="59"/>
        <v>0.0109910765553495</v>
      </c>
      <c r="J228" s="26">
        <f t="shared" si="59"/>
        <v>0.0110747820208253</v>
      </c>
      <c r="K228" s="26">
        <f t="shared" si="59"/>
        <v>0.0106634766645444</v>
      </c>
      <c r="L228" s="26">
        <f t="shared" si="59"/>
        <v>0.0110463373147714</v>
      </c>
      <c r="M228" s="26">
        <f t="shared" si="59"/>
        <v>0.0128708777008167</v>
      </c>
      <c r="N228" s="26">
        <f t="shared" si="59"/>
        <v>0.0120750910632809</v>
      </c>
    </row>
    <row r="229" spans="6:14">
      <c r="F229" s="26" t="s">
        <v>71</v>
      </c>
      <c r="G229" s="26">
        <f>AVERAGE(G228:N228)</f>
        <v>0.0111829780299344</v>
      </c>
      <c r="H229" s="26"/>
      <c r="I229" s="26"/>
      <c r="J229" s="26"/>
      <c r="K229" s="26"/>
      <c r="L229" s="26"/>
      <c r="M229" s="26"/>
      <c r="N229" s="26"/>
    </row>
    <row r="232" spans="6:14">
      <c r="F232" s="25">
        <v>16</v>
      </c>
      <c r="G232" s="25">
        <v>2015</v>
      </c>
      <c r="H232" s="25">
        <v>2016</v>
      </c>
      <c r="I232" s="25">
        <v>2017</v>
      </c>
      <c r="J232" s="25">
        <v>2018</v>
      </c>
      <c r="K232" s="25">
        <v>2019</v>
      </c>
      <c r="L232" s="25">
        <v>2020</v>
      </c>
      <c r="M232" s="25">
        <v>2021</v>
      </c>
      <c r="N232" s="26">
        <v>2022</v>
      </c>
    </row>
    <row r="233" spans="6:14">
      <c r="F233" s="25" t="s">
        <v>18</v>
      </c>
      <c r="G233">
        <v>125.9</v>
      </c>
      <c r="H233">
        <v>125.6</v>
      </c>
      <c r="I233">
        <v>122.8</v>
      </c>
      <c r="J233">
        <v>119.9</v>
      </c>
      <c r="K233">
        <v>121.8</v>
      </c>
      <c r="L233">
        <v>123.5</v>
      </c>
      <c r="M233">
        <v>115</v>
      </c>
      <c r="N233">
        <v>135.5</v>
      </c>
    </row>
    <row r="234" spans="6:14">
      <c r="F234" s="26" t="s">
        <v>65</v>
      </c>
      <c r="G234">
        <v>48</v>
      </c>
      <c r="H234">
        <v>57</v>
      </c>
      <c r="I234">
        <v>49</v>
      </c>
      <c r="J234">
        <v>53</v>
      </c>
      <c r="K234">
        <v>50</v>
      </c>
      <c r="L234">
        <v>48</v>
      </c>
      <c r="M234">
        <v>57</v>
      </c>
      <c r="N234">
        <v>47</v>
      </c>
    </row>
    <row r="235" spans="6:14">
      <c r="F235" s="26"/>
      <c r="G235" s="26"/>
      <c r="H235" s="26"/>
      <c r="I235" s="26"/>
      <c r="J235" s="26"/>
      <c r="K235" s="26"/>
      <c r="L235" s="26"/>
      <c r="M235" s="26"/>
      <c r="N235" s="26"/>
    </row>
    <row r="236" spans="6:14">
      <c r="F236" s="26"/>
      <c r="G236" s="26"/>
      <c r="H236" s="26"/>
      <c r="I236" s="26"/>
      <c r="J236" s="26"/>
      <c r="K236" s="26"/>
      <c r="L236" s="26"/>
      <c r="M236" s="26"/>
      <c r="N236" s="26"/>
    </row>
    <row r="237" spans="6:14">
      <c r="F237" s="26" t="s">
        <v>66</v>
      </c>
      <c r="G237" s="26">
        <f t="shared" ref="G237:N237" si="60">G233/AVERAGE($G$2:$N$2)</f>
        <v>29.6235294117647</v>
      </c>
      <c r="H237" s="26">
        <f t="shared" si="60"/>
        <v>29.5529411764706</v>
      </c>
      <c r="I237" s="26">
        <f t="shared" si="60"/>
        <v>28.8941176470588</v>
      </c>
      <c r="J237" s="26">
        <f t="shared" si="60"/>
        <v>28.2117647058824</v>
      </c>
      <c r="K237" s="26">
        <f t="shared" si="60"/>
        <v>28.6588235294118</v>
      </c>
      <c r="L237" s="26">
        <f t="shared" si="60"/>
        <v>29.0588235294118</v>
      </c>
      <c r="M237" s="26">
        <f t="shared" si="60"/>
        <v>27.0588235294118</v>
      </c>
      <c r="N237" s="26">
        <f t="shared" si="60"/>
        <v>31.8823529411765</v>
      </c>
    </row>
    <row r="238" spans="6:14">
      <c r="F238" s="26"/>
      <c r="G238" s="26">
        <f t="shared" ref="G238:N238" si="61">G234/AVERAGE($G$3:$N$3)</f>
        <v>0.927760328581783</v>
      </c>
      <c r="H238" s="26">
        <f t="shared" si="61"/>
        <v>1.10171539019087</v>
      </c>
      <c r="I238" s="26">
        <f t="shared" si="61"/>
        <v>0.94708866876057</v>
      </c>
      <c r="J238" s="26">
        <f t="shared" si="61"/>
        <v>1.02440202947572</v>
      </c>
      <c r="K238" s="26">
        <f t="shared" si="61"/>
        <v>0.966417008939357</v>
      </c>
      <c r="L238" s="26">
        <f t="shared" si="61"/>
        <v>0.927760328581783</v>
      </c>
      <c r="M238" s="26">
        <f t="shared" si="61"/>
        <v>1.10171539019087</v>
      </c>
      <c r="N238" s="26">
        <f t="shared" si="61"/>
        <v>0.908431988402996</v>
      </c>
    </row>
    <row r="239" spans="6:14">
      <c r="F239" s="26"/>
      <c r="G239" s="26"/>
      <c r="H239" s="26"/>
      <c r="I239" s="26"/>
      <c r="J239" s="26"/>
      <c r="K239" s="26"/>
      <c r="L239" s="26"/>
      <c r="M239" s="26"/>
      <c r="N239" s="26"/>
    </row>
    <row r="240" spans="6:14">
      <c r="F240" s="26" t="s">
        <v>67</v>
      </c>
      <c r="G240" s="26">
        <f t="shared" ref="G240:N240" si="62">ABS(G237-G238)</f>
        <v>28.6957690831829</v>
      </c>
      <c r="H240" s="26">
        <f t="shared" si="62"/>
        <v>28.4512257862797</v>
      </c>
      <c r="I240" s="26">
        <f t="shared" si="62"/>
        <v>27.9470289782983</v>
      </c>
      <c r="J240" s="26">
        <f t="shared" si="62"/>
        <v>27.1873626764066</v>
      </c>
      <c r="K240" s="26">
        <f t="shared" si="62"/>
        <v>27.6924065204724</v>
      </c>
      <c r="L240" s="26">
        <f t="shared" si="62"/>
        <v>28.13106320083</v>
      </c>
      <c r="M240" s="26">
        <f t="shared" si="62"/>
        <v>25.9571081392209</v>
      </c>
      <c r="N240" s="26">
        <f t="shared" si="62"/>
        <v>30.9739209527735</v>
      </c>
    </row>
    <row r="241" spans="6:14">
      <c r="F241" s="26" t="s">
        <v>68</v>
      </c>
      <c r="G241" s="26">
        <f>MIN(G240:N240)</f>
        <v>25.9571081392209</v>
      </c>
      <c r="H241" s="26"/>
      <c r="I241" s="26"/>
      <c r="J241" s="26"/>
      <c r="K241" s="26"/>
      <c r="L241" s="26"/>
      <c r="M241" s="26"/>
      <c r="N241" s="26"/>
    </row>
    <row r="242" spans="6:14">
      <c r="F242" s="26" t="s">
        <v>69</v>
      </c>
      <c r="G242" s="26">
        <f>MAX(G240:N240)</f>
        <v>30.9739209527735</v>
      </c>
      <c r="H242" s="26"/>
      <c r="I242" s="26"/>
      <c r="J242" s="26"/>
      <c r="K242" s="26"/>
      <c r="L242" s="26"/>
      <c r="M242" s="26"/>
      <c r="N242" s="26"/>
    </row>
    <row r="243" spans="6:14">
      <c r="F243" s="26" t="s">
        <v>70</v>
      </c>
      <c r="G243" s="26">
        <f t="shared" ref="G243:N243" si="63">($G$10+0.5*$G$11)/(G240+0.5*$G$11)</f>
        <v>0.0117211427172692</v>
      </c>
      <c r="H243" s="26">
        <f t="shared" si="63"/>
        <v>0.0118208780918539</v>
      </c>
      <c r="I243" s="26">
        <f t="shared" si="63"/>
        <v>0.0120319644356393</v>
      </c>
      <c r="J243" s="26">
        <f t="shared" si="63"/>
        <v>0.0123646350746378</v>
      </c>
      <c r="K243" s="26">
        <f t="shared" si="63"/>
        <v>0.0121414552680019</v>
      </c>
      <c r="L243" s="26">
        <f t="shared" si="63"/>
        <v>0.0119540489239856</v>
      </c>
      <c r="M243" s="26">
        <f t="shared" si="63"/>
        <v>0.0129442323654328</v>
      </c>
      <c r="N243" s="26">
        <f t="shared" si="63"/>
        <v>0.0108669897547344</v>
      </c>
    </row>
    <row r="244" spans="6:14">
      <c r="F244" s="26" t="s">
        <v>71</v>
      </c>
      <c r="G244" s="26">
        <f>AVERAGE(G243:N243)</f>
        <v>0.0119806683289444</v>
      </c>
      <c r="H244" s="26"/>
      <c r="I244" s="26"/>
      <c r="J244" s="26"/>
      <c r="K244" s="26"/>
      <c r="L244" s="26"/>
      <c r="M244" s="26"/>
      <c r="N244" s="26"/>
    </row>
    <row r="247" spans="6:14">
      <c r="F247" s="25">
        <v>17</v>
      </c>
      <c r="G247" s="25">
        <v>2015</v>
      </c>
      <c r="H247" s="25">
        <v>2016</v>
      </c>
      <c r="I247" s="25">
        <v>2017</v>
      </c>
      <c r="J247" s="25">
        <v>2018</v>
      </c>
      <c r="K247" s="25">
        <v>2019</v>
      </c>
      <c r="L247" s="25">
        <v>2020</v>
      </c>
      <c r="M247" s="25">
        <v>2021</v>
      </c>
      <c r="N247" s="26">
        <v>2022</v>
      </c>
    </row>
    <row r="248" spans="6:14">
      <c r="F248" s="25" t="s">
        <v>19</v>
      </c>
      <c r="G248">
        <v>158.1</v>
      </c>
      <c r="H248">
        <v>137</v>
      </c>
      <c r="I248">
        <v>148.1</v>
      </c>
      <c r="J248">
        <v>153.8</v>
      </c>
      <c r="K248">
        <v>155.6</v>
      </c>
      <c r="L248">
        <v>139.1</v>
      </c>
      <c r="M248">
        <v>177.7</v>
      </c>
      <c r="N248">
        <v>195.7</v>
      </c>
    </row>
    <row r="249" spans="6:14">
      <c r="F249" s="26" t="s">
        <v>65</v>
      </c>
      <c r="G249">
        <v>44</v>
      </c>
      <c r="H249">
        <v>50</v>
      </c>
      <c r="I249">
        <v>46</v>
      </c>
      <c r="J249">
        <v>51</v>
      </c>
      <c r="K249">
        <v>47</v>
      </c>
      <c r="L249">
        <v>46</v>
      </c>
      <c r="M249">
        <v>48</v>
      </c>
      <c r="N249">
        <v>50</v>
      </c>
    </row>
    <row r="250" spans="6:14">
      <c r="F250" s="26"/>
      <c r="G250" s="26"/>
      <c r="H250" s="26"/>
      <c r="I250" s="26"/>
      <c r="J250" s="26"/>
      <c r="K250" s="26"/>
      <c r="L250" s="26"/>
      <c r="M250" s="26"/>
      <c r="N250" s="26"/>
    </row>
    <row r="251" spans="6:14">
      <c r="F251" s="26"/>
      <c r="G251" s="26"/>
      <c r="H251" s="26"/>
      <c r="I251" s="26"/>
      <c r="J251" s="26"/>
      <c r="K251" s="26"/>
      <c r="L251" s="26"/>
      <c r="M251" s="26"/>
      <c r="N251" s="26"/>
    </row>
    <row r="252" spans="6:14">
      <c r="F252" s="26" t="s">
        <v>66</v>
      </c>
      <c r="G252" s="26">
        <f t="shared" ref="G252:N252" si="64">G248/AVERAGE($G$2:$N$2)</f>
        <v>37.2</v>
      </c>
      <c r="H252" s="26">
        <f t="shared" si="64"/>
        <v>32.2352941176471</v>
      </c>
      <c r="I252" s="26">
        <f t="shared" si="64"/>
        <v>34.8470588235294</v>
      </c>
      <c r="J252" s="26">
        <f t="shared" si="64"/>
        <v>36.1882352941176</v>
      </c>
      <c r="K252" s="26">
        <f t="shared" si="64"/>
        <v>36.6117647058824</v>
      </c>
      <c r="L252" s="26">
        <f t="shared" si="64"/>
        <v>32.7294117647059</v>
      </c>
      <c r="M252" s="26">
        <f t="shared" si="64"/>
        <v>41.8117647058824</v>
      </c>
      <c r="N252" s="26">
        <f t="shared" si="64"/>
        <v>46.0470588235294</v>
      </c>
    </row>
    <row r="253" spans="6:14">
      <c r="F253" s="26"/>
      <c r="G253" s="26">
        <f t="shared" ref="G253:N253" si="65">G249/AVERAGE($G$3:$N$3)</f>
        <v>0.850446967866635</v>
      </c>
      <c r="H253" s="26">
        <f t="shared" si="65"/>
        <v>0.966417008939357</v>
      </c>
      <c r="I253" s="26">
        <f t="shared" si="65"/>
        <v>0.889103648224209</v>
      </c>
      <c r="J253" s="26">
        <f t="shared" si="65"/>
        <v>0.985745349118144</v>
      </c>
      <c r="K253" s="26">
        <f t="shared" si="65"/>
        <v>0.908431988402996</v>
      </c>
      <c r="L253" s="26">
        <f t="shared" si="65"/>
        <v>0.889103648224209</v>
      </c>
      <c r="M253" s="26">
        <f t="shared" si="65"/>
        <v>0.927760328581783</v>
      </c>
      <c r="N253" s="26">
        <f t="shared" si="65"/>
        <v>0.966417008939357</v>
      </c>
    </row>
    <row r="254" spans="6:14">
      <c r="F254" s="26"/>
      <c r="G254" s="26"/>
      <c r="H254" s="26"/>
      <c r="I254" s="26"/>
      <c r="J254" s="26"/>
      <c r="K254" s="26"/>
      <c r="L254" s="26"/>
      <c r="M254" s="26"/>
      <c r="N254" s="26"/>
    </row>
    <row r="255" spans="6:14">
      <c r="F255" s="26" t="s">
        <v>67</v>
      </c>
      <c r="G255" s="26">
        <f t="shared" ref="G255:N255" si="66">ABS(G252-G253)</f>
        <v>36.3495530321334</v>
      </c>
      <c r="H255" s="26">
        <f t="shared" si="66"/>
        <v>31.2688771087077</v>
      </c>
      <c r="I255" s="26">
        <f t="shared" si="66"/>
        <v>33.9579551753052</v>
      </c>
      <c r="J255" s="26">
        <f t="shared" si="66"/>
        <v>35.2024899449995</v>
      </c>
      <c r="K255" s="26">
        <f t="shared" si="66"/>
        <v>35.7033327174794</v>
      </c>
      <c r="L255" s="26">
        <f t="shared" si="66"/>
        <v>31.8403081164817</v>
      </c>
      <c r="M255" s="26">
        <f t="shared" si="66"/>
        <v>40.8840043773006</v>
      </c>
      <c r="N255" s="26">
        <f t="shared" si="66"/>
        <v>45.0806418145901</v>
      </c>
    </row>
    <row r="256" spans="6:14">
      <c r="F256" s="26" t="s">
        <v>68</v>
      </c>
      <c r="G256" s="26">
        <f>MIN(G255:N255)</f>
        <v>31.2688771087077</v>
      </c>
      <c r="H256" s="26"/>
      <c r="I256" s="26"/>
      <c r="J256" s="26"/>
      <c r="K256" s="26"/>
      <c r="L256" s="26"/>
      <c r="M256" s="26"/>
      <c r="N256" s="26"/>
    </row>
    <row r="257" spans="6:14">
      <c r="F257" s="26" t="s">
        <v>69</v>
      </c>
      <c r="G257" s="26">
        <f>MAX(G255:N255)</f>
        <v>45.0806418145901</v>
      </c>
      <c r="H257" s="26"/>
      <c r="I257" s="26"/>
      <c r="J257" s="26"/>
      <c r="K257" s="26"/>
      <c r="L257" s="26"/>
      <c r="M257" s="26"/>
      <c r="N257" s="26"/>
    </row>
    <row r="258" spans="6:14">
      <c r="F258" s="26" t="s">
        <v>70</v>
      </c>
      <c r="G258" s="26">
        <f t="shared" ref="G258:N258" si="67">($G$10+0.5*$G$11)/(G255+0.5*$G$11)</f>
        <v>0.00927253862277665</v>
      </c>
      <c r="H258" s="26">
        <f t="shared" si="67"/>
        <v>0.0107654183633249</v>
      </c>
      <c r="I258" s="26">
        <f t="shared" si="67"/>
        <v>0.00992009311873219</v>
      </c>
      <c r="J258" s="26">
        <f t="shared" si="67"/>
        <v>0.00957222900308503</v>
      </c>
      <c r="K258" s="26">
        <f t="shared" si="67"/>
        <v>0.00943902556908195</v>
      </c>
      <c r="L258" s="26">
        <f t="shared" si="67"/>
        <v>0.0105739462282277</v>
      </c>
      <c r="M258" s="26">
        <f t="shared" si="67"/>
        <v>0.00825131608905843</v>
      </c>
      <c r="N258" s="26">
        <f t="shared" si="67"/>
        <v>0.00748806401843648</v>
      </c>
    </row>
    <row r="259" spans="6:14">
      <c r="F259" s="26" t="s">
        <v>71</v>
      </c>
      <c r="G259" s="26">
        <f>AVERAGE(G258:N258)</f>
        <v>0.00941032887659043</v>
      </c>
      <c r="H259" s="26"/>
      <c r="I259" s="26"/>
      <c r="J259" s="26"/>
      <c r="K259" s="26"/>
      <c r="L259" s="26"/>
      <c r="M259" s="26"/>
      <c r="N259" s="26"/>
    </row>
    <row r="260" spans="7:7">
      <c r="G260" s="27"/>
    </row>
    <row r="263" spans="6:14">
      <c r="F263" s="25">
        <v>18</v>
      </c>
      <c r="G263" s="25">
        <v>2015</v>
      </c>
      <c r="H263" s="25">
        <v>2016</v>
      </c>
      <c r="I263" s="25">
        <v>2017</v>
      </c>
      <c r="J263" s="25">
        <v>2018</v>
      </c>
      <c r="K263" s="25">
        <v>2019</v>
      </c>
      <c r="L263" s="25">
        <v>2020</v>
      </c>
      <c r="M263" s="25">
        <v>2021</v>
      </c>
      <c r="N263" s="26">
        <v>2022</v>
      </c>
    </row>
    <row r="264" spans="6:14">
      <c r="F264" s="25" t="s">
        <v>20</v>
      </c>
      <c r="G264">
        <v>195.2</v>
      </c>
      <c r="H264">
        <v>195.1</v>
      </c>
      <c r="I264">
        <v>193.7</v>
      </c>
      <c r="J264">
        <v>194.5</v>
      </c>
      <c r="K264">
        <v>191.7</v>
      </c>
      <c r="L264">
        <v>195.8</v>
      </c>
      <c r="M264">
        <v>199.9</v>
      </c>
      <c r="N264">
        <v>220</v>
      </c>
    </row>
    <row r="265" spans="6:14">
      <c r="F265" s="26" t="s">
        <v>65</v>
      </c>
      <c r="G265">
        <v>40</v>
      </c>
      <c r="H265">
        <v>46</v>
      </c>
      <c r="I265">
        <v>42</v>
      </c>
      <c r="J265">
        <v>45</v>
      </c>
      <c r="K265">
        <v>45</v>
      </c>
      <c r="L265">
        <v>42</v>
      </c>
      <c r="M265">
        <v>44</v>
      </c>
      <c r="N265">
        <v>46</v>
      </c>
    </row>
    <row r="266" spans="6:14">
      <c r="F266" s="26"/>
      <c r="G266" s="26"/>
      <c r="H266" s="26"/>
      <c r="I266" s="26"/>
      <c r="J266" s="26"/>
      <c r="K266" s="26"/>
      <c r="L266" s="26"/>
      <c r="M266" s="26"/>
      <c r="N266" s="26"/>
    </row>
    <row r="267" spans="6:14">
      <c r="F267" s="26"/>
      <c r="G267" s="26"/>
      <c r="H267" s="26"/>
      <c r="I267" s="26"/>
      <c r="J267" s="26"/>
      <c r="K267" s="26"/>
      <c r="L267" s="26"/>
      <c r="M267" s="26"/>
      <c r="N267" s="26"/>
    </row>
    <row r="268" spans="6:19">
      <c r="F268" s="26" t="s">
        <v>66</v>
      </c>
      <c r="G268" s="26">
        <f t="shared" ref="G268:N268" si="68">G264/AVERAGE($G$2:$N$2)</f>
        <v>45.9294117647059</v>
      </c>
      <c r="H268" s="26">
        <f t="shared" si="68"/>
        <v>45.9058823529412</v>
      </c>
      <c r="I268" s="26">
        <f t="shared" si="68"/>
        <v>45.5764705882353</v>
      </c>
      <c r="J268" s="26">
        <f t="shared" si="68"/>
        <v>45.7647058823529</v>
      </c>
      <c r="K268" s="26">
        <f t="shared" si="68"/>
        <v>45.1058823529412</v>
      </c>
      <c r="L268" s="26">
        <f t="shared" si="68"/>
        <v>46.0705882352941</v>
      </c>
      <c r="M268" s="26">
        <f t="shared" si="68"/>
        <v>47.0352941176471</v>
      </c>
      <c r="N268" s="26">
        <f t="shared" si="68"/>
        <v>51.7647058823529</v>
      </c>
      <c r="S268" s="18"/>
    </row>
    <row r="269" spans="6:19">
      <c r="F269" s="26"/>
      <c r="G269" s="26">
        <f t="shared" ref="G269:N269" si="69">G265/AVERAGE($G$3:$N$3)</f>
        <v>0.773133607151486</v>
      </c>
      <c r="H269" s="26">
        <f t="shared" si="69"/>
        <v>0.889103648224209</v>
      </c>
      <c r="I269" s="26">
        <f t="shared" si="69"/>
        <v>0.81179028750906</v>
      </c>
      <c r="J269" s="26">
        <f t="shared" si="69"/>
        <v>0.869775308045422</v>
      </c>
      <c r="K269" s="26">
        <f t="shared" si="69"/>
        <v>0.869775308045422</v>
      </c>
      <c r="L269" s="26">
        <f t="shared" si="69"/>
        <v>0.81179028750906</v>
      </c>
      <c r="M269" s="26">
        <f t="shared" si="69"/>
        <v>0.850446967866635</v>
      </c>
      <c r="N269" s="26">
        <f t="shared" si="69"/>
        <v>0.889103648224209</v>
      </c>
      <c r="S269" s="18"/>
    </row>
    <row r="270" spans="6:19">
      <c r="F270" s="26"/>
      <c r="G270" s="26"/>
      <c r="H270" s="26"/>
      <c r="I270" s="26"/>
      <c r="J270" s="26"/>
      <c r="K270" s="26"/>
      <c r="L270" s="26"/>
      <c r="M270" s="26"/>
      <c r="N270" s="26"/>
      <c r="S270" s="18"/>
    </row>
    <row r="271" spans="6:19">
      <c r="F271" s="26" t="s">
        <v>67</v>
      </c>
      <c r="G271" s="26">
        <f t="shared" ref="G271:N271" si="70">ABS(G268-G269)</f>
        <v>45.1562781575544</v>
      </c>
      <c r="H271" s="26">
        <f t="shared" si="70"/>
        <v>45.016778704717</v>
      </c>
      <c r="I271" s="26">
        <f t="shared" si="70"/>
        <v>44.7646803007262</v>
      </c>
      <c r="J271" s="26">
        <f t="shared" si="70"/>
        <v>44.8949305743075</v>
      </c>
      <c r="K271" s="26">
        <f t="shared" si="70"/>
        <v>44.2361070448958</v>
      </c>
      <c r="L271" s="26">
        <f t="shared" si="70"/>
        <v>45.2587979477851</v>
      </c>
      <c r="M271" s="26">
        <f t="shared" si="70"/>
        <v>46.1848471497804</v>
      </c>
      <c r="N271" s="26">
        <f t="shared" si="70"/>
        <v>50.8756022341287</v>
      </c>
      <c r="S271" s="18"/>
    </row>
    <row r="272" spans="6:19">
      <c r="F272" s="26" t="s">
        <v>68</v>
      </c>
      <c r="G272" s="26">
        <f>MIN(G271:N271)</f>
        <v>44.2361070448958</v>
      </c>
      <c r="H272" s="26"/>
      <c r="I272" s="26"/>
      <c r="J272" s="26"/>
      <c r="K272" s="26"/>
      <c r="L272" s="26"/>
      <c r="M272" s="26"/>
      <c r="N272" s="26"/>
      <c r="S272" s="18"/>
    </row>
    <row r="273" spans="6:14">
      <c r="F273" s="26" t="s">
        <v>69</v>
      </c>
      <c r="G273" s="26">
        <f>MAX(G271:N271)</f>
        <v>50.8756022341287</v>
      </c>
      <c r="H273" s="26"/>
      <c r="I273" s="26"/>
      <c r="J273" s="26"/>
      <c r="K273" s="26"/>
      <c r="L273" s="26"/>
      <c r="M273" s="26"/>
      <c r="N273" s="26"/>
    </row>
    <row r="274" spans="6:14">
      <c r="F274" s="26" t="s">
        <v>70</v>
      </c>
      <c r="G274" s="26">
        <f t="shared" ref="G274:N274" si="71">($G$10+0.5*$G$11)/(G271+0.5*$G$11)</f>
        <v>0.00747560109411977</v>
      </c>
      <c r="H274" s="26">
        <f t="shared" si="71"/>
        <v>0.00749861941833751</v>
      </c>
      <c r="I274" s="26">
        <f t="shared" si="71"/>
        <v>0.00754057887570423</v>
      </c>
      <c r="J274" s="26">
        <f t="shared" si="71"/>
        <v>0.00751884145423151</v>
      </c>
      <c r="K274" s="26">
        <f t="shared" si="71"/>
        <v>0.00763009756846819</v>
      </c>
      <c r="L274" s="26">
        <f t="shared" si="71"/>
        <v>0.00745877454431081</v>
      </c>
      <c r="M274" s="26">
        <f t="shared" si="71"/>
        <v>0.0073101462897766</v>
      </c>
      <c r="N274" s="26">
        <f t="shared" si="71"/>
        <v>0.00663994245383207</v>
      </c>
    </row>
    <row r="275" spans="6:14">
      <c r="F275" s="26" t="s">
        <v>71</v>
      </c>
      <c r="G275" s="26">
        <f>AVERAGE(G274:N274)</f>
        <v>0.00738407521234759</v>
      </c>
      <c r="H275" s="26"/>
      <c r="I275" s="26"/>
      <c r="J275" s="26"/>
      <c r="K275" s="26"/>
      <c r="L275" s="26"/>
      <c r="M275" s="26"/>
      <c r="N275" s="26"/>
    </row>
    <row r="278" spans="6:14">
      <c r="F278" s="25">
        <v>19</v>
      </c>
      <c r="G278" s="25">
        <v>2015</v>
      </c>
      <c r="H278" s="25">
        <v>2016</v>
      </c>
      <c r="I278" s="25">
        <v>2017</v>
      </c>
      <c r="J278" s="25">
        <v>2018</v>
      </c>
      <c r="K278" s="25">
        <v>2019</v>
      </c>
      <c r="L278" s="25">
        <v>2020</v>
      </c>
      <c r="M278" s="25">
        <v>2021</v>
      </c>
      <c r="N278" s="26">
        <v>2022</v>
      </c>
    </row>
    <row r="279" spans="6:14">
      <c r="F279" s="25" t="s">
        <v>21</v>
      </c>
      <c r="G279">
        <v>227</v>
      </c>
      <c r="H279">
        <v>220.5</v>
      </c>
      <c r="I279">
        <v>220.3</v>
      </c>
      <c r="J279">
        <v>214.2</v>
      </c>
      <c r="K279">
        <v>208.5</v>
      </c>
      <c r="L279">
        <v>210.9</v>
      </c>
      <c r="M279">
        <v>204.2</v>
      </c>
      <c r="N279">
        <v>198.7</v>
      </c>
    </row>
    <row r="280" spans="6:14">
      <c r="F280" s="26" t="s">
        <v>65</v>
      </c>
      <c r="G280">
        <v>38</v>
      </c>
      <c r="H280">
        <v>43</v>
      </c>
      <c r="I280">
        <v>40</v>
      </c>
      <c r="J280">
        <v>39</v>
      </c>
      <c r="K280">
        <v>37</v>
      </c>
      <c r="L280">
        <v>40</v>
      </c>
      <c r="M280">
        <v>38</v>
      </c>
      <c r="N280">
        <v>39</v>
      </c>
    </row>
    <row r="281" spans="6:14">
      <c r="F281" s="26"/>
      <c r="G281" s="26"/>
      <c r="H281" s="26"/>
      <c r="I281" s="26"/>
      <c r="J281" s="26"/>
      <c r="K281" s="26"/>
      <c r="L281" s="26"/>
      <c r="M281" s="26"/>
      <c r="N281" s="26"/>
    </row>
    <row r="282" spans="6:14">
      <c r="F282" s="26"/>
      <c r="G282" s="26"/>
      <c r="H282" s="26"/>
      <c r="I282" s="26"/>
      <c r="J282" s="26"/>
      <c r="K282" s="26"/>
      <c r="L282" s="26"/>
      <c r="M282" s="26"/>
      <c r="N282" s="26"/>
    </row>
    <row r="283" spans="6:14">
      <c r="F283" s="26" t="s">
        <v>66</v>
      </c>
      <c r="G283" s="26">
        <f t="shared" ref="G283:N283" si="72">G279/AVERAGE($G$2:$N$2)</f>
        <v>53.4117647058824</v>
      </c>
      <c r="H283" s="26">
        <f t="shared" si="72"/>
        <v>51.8823529411765</v>
      </c>
      <c r="I283" s="26">
        <f t="shared" si="72"/>
        <v>51.8352941176471</v>
      </c>
      <c r="J283" s="26">
        <f t="shared" si="72"/>
        <v>50.4</v>
      </c>
      <c r="K283" s="26">
        <f t="shared" si="72"/>
        <v>49.0588235294118</v>
      </c>
      <c r="L283" s="26">
        <f t="shared" si="72"/>
        <v>49.6235294117647</v>
      </c>
      <c r="M283" s="26">
        <f t="shared" si="72"/>
        <v>48.0470588235294</v>
      </c>
      <c r="N283" s="26">
        <f t="shared" si="72"/>
        <v>46.7529411764706</v>
      </c>
    </row>
    <row r="284" spans="6:14">
      <c r="F284" s="26"/>
      <c r="G284" s="26">
        <f t="shared" ref="G284:N284" si="73">G280/AVERAGE($G$3:$N$3)</f>
        <v>0.734476926793912</v>
      </c>
      <c r="H284" s="26">
        <f t="shared" si="73"/>
        <v>0.831118627687847</v>
      </c>
      <c r="I284" s="26">
        <f t="shared" si="73"/>
        <v>0.773133607151486</v>
      </c>
      <c r="J284" s="26">
        <f t="shared" si="73"/>
        <v>0.753805266972699</v>
      </c>
      <c r="K284" s="26">
        <f t="shared" si="73"/>
        <v>0.715148586615124</v>
      </c>
      <c r="L284" s="26">
        <f t="shared" si="73"/>
        <v>0.773133607151486</v>
      </c>
      <c r="M284" s="26">
        <f t="shared" si="73"/>
        <v>0.734476926793912</v>
      </c>
      <c r="N284" s="26">
        <f t="shared" si="73"/>
        <v>0.753805266972699</v>
      </c>
    </row>
    <row r="285" spans="6:14">
      <c r="F285" s="26"/>
      <c r="G285" s="26"/>
      <c r="H285" s="26"/>
      <c r="I285" s="26"/>
      <c r="J285" s="26"/>
      <c r="K285" s="26"/>
      <c r="L285" s="26"/>
      <c r="M285" s="26"/>
      <c r="N285" s="26"/>
    </row>
    <row r="286" spans="6:14">
      <c r="F286" s="26" t="s">
        <v>67</v>
      </c>
      <c r="G286" s="26">
        <f t="shared" ref="G286:N286" si="74">ABS(G283-G284)</f>
        <v>52.6772877790884</v>
      </c>
      <c r="H286" s="26">
        <f t="shared" si="74"/>
        <v>51.0512343134886</v>
      </c>
      <c r="I286" s="26">
        <f t="shared" si="74"/>
        <v>51.0621605104956</v>
      </c>
      <c r="J286" s="26">
        <f t="shared" si="74"/>
        <v>49.6461947330273</v>
      </c>
      <c r="K286" s="26">
        <f t="shared" si="74"/>
        <v>48.3436749427966</v>
      </c>
      <c r="L286" s="26">
        <f t="shared" si="74"/>
        <v>48.8503958046132</v>
      </c>
      <c r="M286" s="26">
        <f t="shared" si="74"/>
        <v>47.3125818967355</v>
      </c>
      <c r="N286" s="26">
        <f t="shared" si="74"/>
        <v>45.9991359094979</v>
      </c>
    </row>
    <row r="287" spans="6:14">
      <c r="F287" s="26" t="s">
        <v>68</v>
      </c>
      <c r="G287" s="26">
        <f>MIN(G286:N286)</f>
        <v>45.9991359094979</v>
      </c>
      <c r="H287" s="26"/>
      <c r="I287" s="26"/>
      <c r="J287" s="26"/>
      <c r="K287" s="26"/>
      <c r="L287" s="26"/>
      <c r="M287" s="26"/>
      <c r="N287" s="26"/>
    </row>
    <row r="288" spans="6:14">
      <c r="F288" s="26" t="s">
        <v>69</v>
      </c>
      <c r="G288" s="26">
        <f>MAX(G286:N286)</f>
        <v>52.6772877790884</v>
      </c>
      <c r="H288" s="26"/>
      <c r="I288" s="26"/>
      <c r="J288" s="26"/>
      <c r="K288" s="26"/>
      <c r="L288" s="26"/>
      <c r="M288" s="26"/>
      <c r="N288" s="26"/>
    </row>
    <row r="289" spans="6:14">
      <c r="F289" s="26" t="s">
        <v>70</v>
      </c>
      <c r="G289" s="26">
        <f t="shared" ref="G289:N289" si="75">($G$10+0.5*$G$11)/(G286+0.5*$G$11)</f>
        <v>0.00641407627856496</v>
      </c>
      <c r="H289" s="26">
        <f t="shared" si="75"/>
        <v>0.00661722718028279</v>
      </c>
      <c r="I289" s="26">
        <f t="shared" si="75"/>
        <v>0.00661581918089383</v>
      </c>
      <c r="J289" s="26">
        <f t="shared" si="75"/>
        <v>0.00680342120099055</v>
      </c>
      <c r="K289" s="26">
        <f t="shared" si="75"/>
        <v>0.0069856393443926</v>
      </c>
      <c r="L289" s="26">
        <f t="shared" si="75"/>
        <v>0.00691360275637105</v>
      </c>
      <c r="M289" s="26">
        <f t="shared" si="75"/>
        <v>0.00713695744911574</v>
      </c>
      <c r="N289" s="26">
        <f t="shared" si="75"/>
        <v>0.00733947568190742</v>
      </c>
    </row>
    <row r="290" spans="6:14">
      <c r="F290" s="26" t="s">
        <v>71</v>
      </c>
      <c r="G290" s="26">
        <f>AVERAGE(G289:N289)</f>
        <v>0.00685327738406487</v>
      </c>
      <c r="H290" s="26"/>
      <c r="I290" s="26"/>
      <c r="J290" s="26"/>
      <c r="K290" s="26"/>
      <c r="L290" s="26"/>
      <c r="M290" s="26"/>
      <c r="N290" s="26"/>
    </row>
    <row r="293" spans="6:14">
      <c r="F293" s="25">
        <v>20</v>
      </c>
      <c r="G293" s="25">
        <v>2015</v>
      </c>
      <c r="H293" s="25">
        <v>2016</v>
      </c>
      <c r="I293" s="25">
        <v>2017</v>
      </c>
      <c r="J293" s="25">
        <v>2018</v>
      </c>
      <c r="K293" s="25">
        <v>2019</v>
      </c>
      <c r="L293" s="25">
        <v>2020</v>
      </c>
      <c r="M293" s="25">
        <v>2021</v>
      </c>
      <c r="N293" s="26">
        <v>2022</v>
      </c>
    </row>
    <row r="294" spans="6:14">
      <c r="F294" s="25" t="s">
        <v>22</v>
      </c>
      <c r="G294">
        <v>201.7</v>
      </c>
      <c r="H294">
        <v>198.3</v>
      </c>
      <c r="I294">
        <v>195.8</v>
      </c>
      <c r="J294">
        <v>196.4</v>
      </c>
      <c r="K294">
        <v>189.9</v>
      </c>
      <c r="L294">
        <v>186.9</v>
      </c>
      <c r="M294">
        <v>189.6</v>
      </c>
      <c r="N294">
        <v>190</v>
      </c>
    </row>
    <row r="295" spans="6:14">
      <c r="F295" s="26" t="s">
        <v>65</v>
      </c>
      <c r="G295">
        <v>37</v>
      </c>
      <c r="H295">
        <v>39</v>
      </c>
      <c r="I295">
        <v>38</v>
      </c>
      <c r="J295">
        <v>40</v>
      </c>
      <c r="K295">
        <v>38</v>
      </c>
      <c r="L295">
        <v>41</v>
      </c>
      <c r="M295">
        <v>41</v>
      </c>
      <c r="N295">
        <v>38</v>
      </c>
    </row>
    <row r="296" spans="6:14">
      <c r="F296" s="26"/>
      <c r="G296" s="26"/>
      <c r="H296" s="26"/>
      <c r="I296" s="26"/>
      <c r="J296" s="26"/>
      <c r="K296" s="26"/>
      <c r="L296" s="26"/>
      <c r="M296" s="26"/>
      <c r="N296" s="26"/>
    </row>
    <row r="297" spans="6:14">
      <c r="F297" s="26"/>
      <c r="G297" s="26"/>
      <c r="H297" s="26"/>
      <c r="I297" s="26"/>
      <c r="J297" s="26"/>
      <c r="K297" s="26"/>
      <c r="L297" s="26"/>
      <c r="M297" s="26"/>
      <c r="N297" s="26"/>
    </row>
    <row r="298" spans="6:14">
      <c r="F298" s="26" t="s">
        <v>66</v>
      </c>
      <c r="G298" s="26">
        <f t="shared" ref="G298:N298" si="76">G294/AVERAGE($G$2:$N$2)</f>
        <v>47.4588235294118</v>
      </c>
      <c r="H298" s="26">
        <f t="shared" si="76"/>
        <v>46.6588235294118</v>
      </c>
      <c r="I298" s="26">
        <f t="shared" si="76"/>
        <v>46.0705882352941</v>
      </c>
      <c r="J298" s="26">
        <f t="shared" si="76"/>
        <v>46.2117647058824</v>
      </c>
      <c r="K298" s="26">
        <f t="shared" si="76"/>
        <v>44.6823529411765</v>
      </c>
      <c r="L298" s="26">
        <f t="shared" si="76"/>
        <v>43.9764705882353</v>
      </c>
      <c r="M298" s="26">
        <f t="shared" si="76"/>
        <v>44.6117647058824</v>
      </c>
      <c r="N298" s="26">
        <f t="shared" si="76"/>
        <v>44.7058823529412</v>
      </c>
    </row>
    <row r="299" spans="6:14">
      <c r="F299" s="26"/>
      <c r="G299" s="26">
        <f t="shared" ref="G299:N299" si="77">G295/AVERAGE($G$3:$N$3)</f>
        <v>0.715148586615124</v>
      </c>
      <c r="H299" s="26">
        <f t="shared" si="77"/>
        <v>0.753805266972699</v>
      </c>
      <c r="I299" s="26">
        <f t="shared" si="77"/>
        <v>0.734476926793912</v>
      </c>
      <c r="J299" s="26">
        <f t="shared" si="77"/>
        <v>0.773133607151486</v>
      </c>
      <c r="K299" s="26">
        <f t="shared" si="77"/>
        <v>0.734476926793912</v>
      </c>
      <c r="L299" s="26">
        <f t="shared" si="77"/>
        <v>0.792461947330273</v>
      </c>
      <c r="M299" s="26">
        <f t="shared" si="77"/>
        <v>0.792461947330273</v>
      </c>
      <c r="N299" s="26">
        <f t="shared" si="77"/>
        <v>0.734476926793912</v>
      </c>
    </row>
    <row r="300" spans="6:14">
      <c r="F300" s="26"/>
      <c r="G300" s="26"/>
      <c r="H300" s="26"/>
      <c r="I300" s="26"/>
      <c r="J300" s="26"/>
      <c r="K300" s="26"/>
      <c r="L300" s="26"/>
      <c r="M300" s="26"/>
      <c r="N300" s="26"/>
    </row>
    <row r="301" spans="6:14">
      <c r="F301" s="26" t="s">
        <v>67</v>
      </c>
      <c r="G301" s="26">
        <f t="shared" ref="G301:N301" si="78">ABS(G298-G299)</f>
        <v>46.7436749427966</v>
      </c>
      <c r="H301" s="26">
        <f t="shared" si="78"/>
        <v>45.9050182624391</v>
      </c>
      <c r="I301" s="26">
        <f t="shared" si="78"/>
        <v>45.3361113085002</v>
      </c>
      <c r="J301" s="26">
        <f t="shared" si="78"/>
        <v>45.4386310987309</v>
      </c>
      <c r="K301" s="26">
        <f t="shared" si="78"/>
        <v>43.9478760143826</v>
      </c>
      <c r="L301" s="26">
        <f t="shared" si="78"/>
        <v>43.184008640905</v>
      </c>
      <c r="M301" s="26">
        <f t="shared" si="78"/>
        <v>43.8193027585521</v>
      </c>
      <c r="N301" s="26">
        <f t="shared" si="78"/>
        <v>43.9714054261473</v>
      </c>
    </row>
    <row r="302" spans="6:14">
      <c r="F302" s="26" t="s">
        <v>68</v>
      </c>
      <c r="G302" s="26">
        <f>MIN(G301:N301)</f>
        <v>43.184008640905</v>
      </c>
      <c r="H302" s="26"/>
      <c r="I302" s="26"/>
      <c r="J302" s="26"/>
      <c r="K302" s="26"/>
      <c r="L302" s="26"/>
      <c r="M302" s="26"/>
      <c r="N302" s="26"/>
    </row>
    <row r="303" spans="6:14">
      <c r="F303" s="26" t="s">
        <v>69</v>
      </c>
      <c r="G303" s="26">
        <f>MAX(G301:N301)</f>
        <v>46.7436749427966</v>
      </c>
      <c r="H303" s="26"/>
      <c r="I303" s="26"/>
      <c r="J303" s="26"/>
      <c r="K303" s="26"/>
      <c r="L303" s="26"/>
      <c r="M303" s="26"/>
      <c r="N303" s="26"/>
    </row>
    <row r="304" spans="6:14">
      <c r="F304" s="26" t="s">
        <v>70</v>
      </c>
      <c r="G304" s="26">
        <f t="shared" ref="G304:N304" si="79">($G$10+0.5*$G$11)/(G301+0.5*$G$11)</f>
        <v>0.00722328770550743</v>
      </c>
      <c r="H304" s="26">
        <f t="shared" si="79"/>
        <v>0.0073544297332604</v>
      </c>
      <c r="I304" s="26">
        <f t="shared" si="79"/>
        <v>0.00744613513688628</v>
      </c>
      <c r="J304" s="26">
        <f t="shared" si="79"/>
        <v>0.00742944082517516</v>
      </c>
      <c r="K304" s="26">
        <f t="shared" si="79"/>
        <v>0.00767981346380791</v>
      </c>
      <c r="L304" s="26">
        <f t="shared" si="79"/>
        <v>0.00781475883112863</v>
      </c>
      <c r="M304" s="26">
        <f t="shared" si="79"/>
        <v>0.00770220015358002</v>
      </c>
      <c r="N304" s="26">
        <f t="shared" si="79"/>
        <v>0.00767573069077209</v>
      </c>
    </row>
    <row r="305" spans="6:14">
      <c r="F305" s="26" t="s">
        <v>71</v>
      </c>
      <c r="G305" s="26">
        <f>AVERAGE(G304:N304)</f>
        <v>0.00754072456751474</v>
      </c>
      <c r="H305" s="26"/>
      <c r="I305" s="26"/>
      <c r="J305" s="26"/>
      <c r="K305" s="26"/>
      <c r="L305" s="26"/>
      <c r="M305" s="26"/>
      <c r="N305" s="26"/>
    </row>
    <row r="309" spans="6:14">
      <c r="F309" s="25">
        <v>21</v>
      </c>
      <c r="G309" s="25">
        <v>2015</v>
      </c>
      <c r="H309" s="25">
        <v>2016</v>
      </c>
      <c r="I309" s="25">
        <v>2017</v>
      </c>
      <c r="J309" s="25">
        <v>2018</v>
      </c>
      <c r="K309" s="25">
        <v>2019</v>
      </c>
      <c r="L309" s="25">
        <v>2020</v>
      </c>
      <c r="M309" s="25">
        <v>2021</v>
      </c>
      <c r="N309" s="26">
        <v>2022</v>
      </c>
    </row>
    <row r="310" spans="6:14">
      <c r="F310" s="25" t="s">
        <v>23</v>
      </c>
      <c r="G310">
        <v>34.3</v>
      </c>
      <c r="H310">
        <v>33.1</v>
      </c>
      <c r="I310">
        <v>33.3</v>
      </c>
      <c r="J310">
        <v>32.6</v>
      </c>
      <c r="K310">
        <v>34.2</v>
      </c>
      <c r="L310">
        <v>33.4</v>
      </c>
      <c r="M310">
        <v>34</v>
      </c>
      <c r="N310">
        <v>33.9</v>
      </c>
    </row>
    <row r="311" spans="6:14">
      <c r="F311" s="26" t="s">
        <v>65</v>
      </c>
      <c r="G311">
        <v>31</v>
      </c>
      <c r="H311">
        <v>34</v>
      </c>
      <c r="I311">
        <v>31</v>
      </c>
      <c r="J311">
        <v>30</v>
      </c>
      <c r="K311">
        <v>31</v>
      </c>
      <c r="L311">
        <v>32</v>
      </c>
      <c r="M311">
        <v>35</v>
      </c>
      <c r="N311">
        <v>29</v>
      </c>
    </row>
    <row r="312" spans="6:14">
      <c r="F312" s="26"/>
      <c r="G312" s="26"/>
      <c r="H312" s="26"/>
      <c r="I312" s="26"/>
      <c r="J312" s="26"/>
      <c r="K312" s="26"/>
      <c r="L312" s="26"/>
      <c r="M312" s="26"/>
      <c r="N312" s="26"/>
    </row>
    <row r="313" spans="6:14">
      <c r="F313" s="26"/>
      <c r="G313" s="26"/>
      <c r="H313" s="26"/>
      <c r="I313" s="26"/>
      <c r="J313" s="26"/>
      <c r="K313" s="26"/>
      <c r="L313" s="26"/>
      <c r="M313" s="26"/>
      <c r="N313" s="26"/>
    </row>
    <row r="314" spans="6:14">
      <c r="F314" s="26" t="s">
        <v>66</v>
      </c>
      <c r="G314" s="26">
        <f t="shared" ref="G314:N314" si="80">G310/AVERAGE($G$2:$N$2)</f>
        <v>8.07058823529412</v>
      </c>
      <c r="H314" s="26">
        <f t="shared" si="80"/>
        <v>7.78823529411765</v>
      </c>
      <c r="I314" s="26">
        <f t="shared" si="80"/>
        <v>7.83529411764706</v>
      </c>
      <c r="J314" s="26">
        <f t="shared" si="80"/>
        <v>7.67058823529412</v>
      </c>
      <c r="K314" s="26">
        <f t="shared" si="80"/>
        <v>8.04705882352941</v>
      </c>
      <c r="L314" s="26">
        <f t="shared" si="80"/>
        <v>7.85882352941176</v>
      </c>
      <c r="M314" s="26">
        <f t="shared" si="80"/>
        <v>8</v>
      </c>
      <c r="N314" s="26">
        <f t="shared" si="80"/>
        <v>7.97647058823529</v>
      </c>
    </row>
    <row r="315" spans="6:14">
      <c r="F315" s="26"/>
      <c r="G315" s="26">
        <f t="shared" ref="G315:N315" si="81">G311/AVERAGE($G$3:$N$3)</f>
        <v>0.599178545542402</v>
      </c>
      <c r="H315" s="26">
        <f t="shared" si="81"/>
        <v>0.657163566078763</v>
      </c>
      <c r="I315" s="26">
        <f t="shared" si="81"/>
        <v>0.599178545542402</v>
      </c>
      <c r="J315" s="26">
        <f t="shared" si="81"/>
        <v>0.579850205363614</v>
      </c>
      <c r="K315" s="26">
        <f t="shared" si="81"/>
        <v>0.599178545542402</v>
      </c>
      <c r="L315" s="26">
        <f t="shared" si="81"/>
        <v>0.618506885721189</v>
      </c>
      <c r="M315" s="26">
        <f t="shared" si="81"/>
        <v>0.67649190625755</v>
      </c>
      <c r="N315" s="26">
        <f t="shared" si="81"/>
        <v>0.560521865184827</v>
      </c>
    </row>
    <row r="316" spans="6:14">
      <c r="F316" s="26"/>
      <c r="G316" s="26"/>
      <c r="H316" s="26"/>
      <c r="I316" s="26"/>
      <c r="J316" s="26"/>
      <c r="K316" s="26"/>
      <c r="L316" s="26"/>
      <c r="M316" s="26"/>
      <c r="N316" s="26"/>
    </row>
    <row r="317" spans="6:14">
      <c r="F317" s="26" t="s">
        <v>67</v>
      </c>
      <c r="G317" s="26">
        <f t="shared" ref="G317:N317" si="82">ABS(G314-G315)</f>
        <v>7.47140968975172</v>
      </c>
      <c r="H317" s="26">
        <f t="shared" si="82"/>
        <v>7.13107172803888</v>
      </c>
      <c r="I317" s="26">
        <f t="shared" si="82"/>
        <v>7.23611557210466</v>
      </c>
      <c r="J317" s="26">
        <f t="shared" si="82"/>
        <v>7.0907380299305</v>
      </c>
      <c r="K317" s="26">
        <f t="shared" si="82"/>
        <v>7.44788027798701</v>
      </c>
      <c r="L317" s="26">
        <f t="shared" si="82"/>
        <v>7.24031664369058</v>
      </c>
      <c r="M317" s="26">
        <f t="shared" si="82"/>
        <v>7.32350809374245</v>
      </c>
      <c r="N317" s="26">
        <f t="shared" si="82"/>
        <v>7.41594872305047</v>
      </c>
    </row>
    <row r="318" spans="6:14">
      <c r="F318" s="26" t="s">
        <v>68</v>
      </c>
      <c r="G318" s="26">
        <f>MIN(G317:N317)</f>
        <v>7.0907380299305</v>
      </c>
      <c r="H318" s="26"/>
      <c r="I318" s="26"/>
      <c r="J318" s="26"/>
      <c r="K318" s="26"/>
      <c r="L318" s="26"/>
      <c r="M318" s="26"/>
      <c r="N318" s="26"/>
    </row>
    <row r="319" spans="6:14">
      <c r="F319" s="26" t="s">
        <v>69</v>
      </c>
      <c r="G319" s="26">
        <f>MAX(G317:N317)</f>
        <v>7.47140968975172</v>
      </c>
      <c r="H319" s="26"/>
      <c r="I319" s="26"/>
      <c r="J319" s="26"/>
      <c r="K319" s="26"/>
      <c r="L319" s="26"/>
      <c r="M319" s="26"/>
      <c r="N319" s="26"/>
    </row>
    <row r="320" spans="6:14">
      <c r="F320" s="26" t="s">
        <v>70</v>
      </c>
      <c r="G320" s="26">
        <f t="shared" ref="G320:N320" si="83">($G$10+0.5*$G$11)/(G317+0.5*$G$11)</f>
        <v>0.0437816631317516</v>
      </c>
      <c r="H320" s="26">
        <f t="shared" si="83"/>
        <v>0.045790050778224</v>
      </c>
      <c r="I320" s="26">
        <f t="shared" si="83"/>
        <v>0.0451507859455335</v>
      </c>
      <c r="J320" s="26">
        <f t="shared" si="83"/>
        <v>0.046040345395041</v>
      </c>
      <c r="K320" s="26">
        <f t="shared" si="83"/>
        <v>0.0439148275740438</v>
      </c>
      <c r="L320" s="26">
        <f t="shared" si="83"/>
        <v>0.0451255904988583</v>
      </c>
      <c r="M320" s="26">
        <f t="shared" si="83"/>
        <v>0.044632387758059</v>
      </c>
      <c r="N320" s="26">
        <f t="shared" si="83"/>
        <v>0.0440968448176246</v>
      </c>
    </row>
    <row r="321" spans="6:14">
      <c r="F321" s="26" t="s">
        <v>71</v>
      </c>
      <c r="G321" s="26">
        <f>AVERAGE(G320:N320)</f>
        <v>0.044816561987392</v>
      </c>
      <c r="H321" s="26"/>
      <c r="I321" s="26"/>
      <c r="J321" s="26"/>
      <c r="K321" s="26"/>
      <c r="L321" s="26"/>
      <c r="M321" s="26"/>
      <c r="N321" s="26"/>
    </row>
    <row r="324" spans="6:14">
      <c r="F324" s="25">
        <v>22</v>
      </c>
      <c r="G324" s="25">
        <v>2015</v>
      </c>
      <c r="H324" s="25">
        <v>2016</v>
      </c>
      <c r="I324" s="25">
        <v>2017</v>
      </c>
      <c r="J324" s="25">
        <v>2018</v>
      </c>
      <c r="K324" s="25">
        <v>2019</v>
      </c>
      <c r="L324" s="25">
        <v>2020</v>
      </c>
      <c r="M324" s="25">
        <v>2021</v>
      </c>
      <c r="N324" s="26">
        <v>2022</v>
      </c>
    </row>
    <row r="325" spans="6:14">
      <c r="F325" s="25" t="s">
        <v>24</v>
      </c>
      <c r="G325">
        <v>25.8</v>
      </c>
      <c r="H325">
        <v>25.5</v>
      </c>
      <c r="I325">
        <v>25.4</v>
      </c>
      <c r="J325">
        <v>25.4</v>
      </c>
      <c r="K325">
        <v>25.2</v>
      </c>
      <c r="L325">
        <v>29</v>
      </c>
      <c r="M325">
        <v>28.7</v>
      </c>
      <c r="N325">
        <v>27.5</v>
      </c>
    </row>
    <row r="326" spans="6:19">
      <c r="F326" s="26" t="s">
        <v>65</v>
      </c>
      <c r="G326">
        <v>33</v>
      </c>
      <c r="H326">
        <v>41</v>
      </c>
      <c r="I326">
        <v>36</v>
      </c>
      <c r="J326">
        <v>38</v>
      </c>
      <c r="K326">
        <v>35</v>
      </c>
      <c r="L326">
        <v>37</v>
      </c>
      <c r="M326">
        <v>40</v>
      </c>
      <c r="N326">
        <v>42</v>
      </c>
      <c r="S326" s="18"/>
    </row>
    <row r="327" spans="6:19">
      <c r="F327" s="26"/>
      <c r="G327" s="26"/>
      <c r="H327" s="26"/>
      <c r="I327" s="26"/>
      <c r="J327" s="26"/>
      <c r="K327" s="26"/>
      <c r="L327" s="26"/>
      <c r="M327" s="26"/>
      <c r="N327" s="26"/>
      <c r="S327" s="18"/>
    </row>
    <row r="328" spans="6:19">
      <c r="F328" s="26"/>
      <c r="G328" s="26"/>
      <c r="H328" s="26"/>
      <c r="I328" s="26"/>
      <c r="J328" s="26"/>
      <c r="K328" s="26"/>
      <c r="L328" s="26"/>
      <c r="M328" s="26"/>
      <c r="N328" s="26"/>
      <c r="S328" s="18"/>
    </row>
    <row r="329" spans="6:14">
      <c r="F329" s="26" t="s">
        <v>66</v>
      </c>
      <c r="G329" s="26">
        <f t="shared" ref="G329:N329" si="84">G325/AVERAGE($G$2:$N$2)</f>
        <v>6.07058823529412</v>
      </c>
      <c r="H329" s="26">
        <f t="shared" si="84"/>
        <v>6</v>
      </c>
      <c r="I329" s="26">
        <f t="shared" si="84"/>
        <v>5.97647058823529</v>
      </c>
      <c r="J329" s="26">
        <f t="shared" si="84"/>
        <v>5.97647058823529</v>
      </c>
      <c r="K329" s="26">
        <f t="shared" si="84"/>
        <v>5.92941176470588</v>
      </c>
      <c r="L329" s="26">
        <f t="shared" si="84"/>
        <v>6.82352941176471</v>
      </c>
      <c r="M329" s="26">
        <f t="shared" si="84"/>
        <v>6.75294117647059</v>
      </c>
      <c r="N329" s="26">
        <f t="shared" si="84"/>
        <v>6.47058823529412</v>
      </c>
    </row>
    <row r="330" spans="6:14">
      <c r="F330" s="26"/>
      <c r="G330" s="26">
        <f t="shared" ref="G330:N330" si="85">G326/AVERAGE($G$3:$N$3)</f>
        <v>0.637835225899976</v>
      </c>
      <c r="H330" s="26">
        <f t="shared" si="85"/>
        <v>0.792461947330273</v>
      </c>
      <c r="I330" s="26">
        <f t="shared" si="85"/>
        <v>0.695820246436337</v>
      </c>
      <c r="J330" s="26">
        <f t="shared" si="85"/>
        <v>0.734476926793912</v>
      </c>
      <c r="K330" s="26">
        <f t="shared" si="85"/>
        <v>0.67649190625755</v>
      </c>
      <c r="L330" s="26">
        <f t="shared" si="85"/>
        <v>0.715148586615124</v>
      </c>
      <c r="M330" s="26">
        <f t="shared" si="85"/>
        <v>0.773133607151486</v>
      </c>
      <c r="N330" s="26">
        <f t="shared" si="85"/>
        <v>0.81179028750906</v>
      </c>
    </row>
    <row r="331" spans="6:14">
      <c r="F331" s="26"/>
      <c r="G331" s="26"/>
      <c r="H331" s="26"/>
      <c r="I331" s="26"/>
      <c r="J331" s="26"/>
      <c r="K331" s="26"/>
      <c r="L331" s="26"/>
      <c r="M331" s="26"/>
      <c r="N331" s="26"/>
    </row>
    <row r="332" spans="6:14">
      <c r="F332" s="26" t="s">
        <v>67</v>
      </c>
      <c r="G332" s="26">
        <f t="shared" ref="G332:N332" si="86">ABS(G329-G330)</f>
        <v>5.43275300939414</v>
      </c>
      <c r="H332" s="26">
        <f t="shared" si="86"/>
        <v>5.20753805266973</v>
      </c>
      <c r="I332" s="26">
        <f t="shared" si="86"/>
        <v>5.28065034179896</v>
      </c>
      <c r="J332" s="26">
        <f t="shared" si="86"/>
        <v>5.24199366144138</v>
      </c>
      <c r="K332" s="26">
        <f t="shared" si="86"/>
        <v>5.25291985844833</v>
      </c>
      <c r="L332" s="26">
        <f t="shared" si="86"/>
        <v>6.10838082514958</v>
      </c>
      <c r="M332" s="26">
        <f t="shared" si="86"/>
        <v>5.9798075693191</v>
      </c>
      <c r="N332" s="26">
        <f t="shared" si="86"/>
        <v>5.65879794778506</v>
      </c>
    </row>
    <row r="333" spans="6:14">
      <c r="F333" s="26" t="s">
        <v>68</v>
      </c>
      <c r="G333" s="26">
        <f>MIN(G332:N332)</f>
        <v>5.20753805266973</v>
      </c>
      <c r="H333" s="26"/>
      <c r="I333" s="26"/>
      <c r="J333" s="26"/>
      <c r="K333" s="26"/>
      <c r="L333" s="26"/>
      <c r="M333" s="26"/>
      <c r="N333" s="26"/>
    </row>
    <row r="334" spans="6:14">
      <c r="F334" s="26" t="s">
        <v>69</v>
      </c>
      <c r="G334" s="26">
        <f>MAX(G332:N332)</f>
        <v>6.10838082514958</v>
      </c>
      <c r="H334" s="26"/>
      <c r="I334" s="26"/>
      <c r="J334" s="26"/>
      <c r="K334" s="26"/>
      <c r="L334" s="26"/>
      <c r="M334" s="26"/>
      <c r="N334" s="26"/>
    </row>
    <row r="335" spans="6:14">
      <c r="F335" s="26" t="s">
        <v>70</v>
      </c>
      <c r="G335" s="26">
        <f t="shared" ref="G335:N335" si="87">($G$10+0.5*$G$11)/(G332+0.5*$G$11)</f>
        <v>0.0593835085557565</v>
      </c>
      <c r="H335" s="26">
        <f t="shared" si="87"/>
        <v>0.0618170872111246</v>
      </c>
      <c r="I335" s="26">
        <f t="shared" si="87"/>
        <v>0.0610054880439043</v>
      </c>
      <c r="J335" s="26">
        <f t="shared" si="87"/>
        <v>0.0614319314462409</v>
      </c>
      <c r="K335" s="26">
        <f t="shared" si="87"/>
        <v>0.0613107952551846</v>
      </c>
      <c r="L335" s="26">
        <f t="shared" si="87"/>
        <v>0.0531111245409656</v>
      </c>
      <c r="M335" s="26">
        <f t="shared" si="87"/>
        <v>0.0542005911637436</v>
      </c>
      <c r="N335" s="26">
        <f t="shared" si="87"/>
        <v>0.0571263059182509</v>
      </c>
    </row>
    <row r="336" spans="6:14">
      <c r="F336" s="26" t="s">
        <v>71</v>
      </c>
      <c r="G336" s="26">
        <f>AVERAGE(G335:N335)</f>
        <v>0.0586733540168964</v>
      </c>
      <c r="H336" s="26"/>
      <c r="I336" s="26"/>
      <c r="J336" s="26"/>
      <c r="K336" s="26"/>
      <c r="L336" s="26"/>
      <c r="M336" s="26"/>
      <c r="N336" s="26"/>
    </row>
    <row r="337" spans="7:7">
      <c r="G337" s="27"/>
    </row>
    <row r="340" spans="6:14">
      <c r="F340" s="25">
        <v>23</v>
      </c>
      <c r="G340" s="25">
        <v>2015</v>
      </c>
      <c r="H340" s="25">
        <v>2016</v>
      </c>
      <c r="I340" s="25">
        <v>2017</v>
      </c>
      <c r="J340" s="25">
        <v>2018</v>
      </c>
      <c r="K340" s="25">
        <v>2019</v>
      </c>
      <c r="L340" s="25">
        <v>2020</v>
      </c>
      <c r="M340" s="25">
        <v>2021</v>
      </c>
      <c r="N340" s="26">
        <v>2022</v>
      </c>
    </row>
    <row r="341" spans="6:14">
      <c r="F341" s="25" t="s">
        <v>25</v>
      </c>
      <c r="G341">
        <v>156.7</v>
      </c>
      <c r="H341">
        <v>155.9</v>
      </c>
      <c r="I341">
        <v>160.5</v>
      </c>
      <c r="J341">
        <v>156.6</v>
      </c>
      <c r="K341">
        <v>154.5</v>
      </c>
      <c r="L341">
        <v>153.9</v>
      </c>
      <c r="M341">
        <v>158.6</v>
      </c>
      <c r="N341">
        <v>164.8</v>
      </c>
    </row>
    <row r="342" spans="6:14">
      <c r="F342" s="26" t="s">
        <v>65</v>
      </c>
      <c r="G342">
        <v>59</v>
      </c>
      <c r="H342">
        <v>61</v>
      </c>
      <c r="I342">
        <v>60</v>
      </c>
      <c r="J342">
        <v>58</v>
      </c>
      <c r="K342">
        <v>58</v>
      </c>
      <c r="L342">
        <v>59</v>
      </c>
      <c r="M342">
        <v>62</v>
      </c>
      <c r="N342">
        <v>68</v>
      </c>
    </row>
    <row r="343" spans="6:14">
      <c r="F343" s="26"/>
      <c r="G343" s="26"/>
      <c r="H343" s="26"/>
      <c r="I343" s="26"/>
      <c r="J343" s="26"/>
      <c r="K343" s="26"/>
      <c r="L343" s="26"/>
      <c r="M343" s="26"/>
      <c r="N343" s="26"/>
    </row>
    <row r="344" spans="6:14">
      <c r="F344" s="26"/>
      <c r="G344" s="26"/>
      <c r="H344" s="26"/>
      <c r="I344" s="26"/>
      <c r="J344" s="26"/>
      <c r="K344" s="26"/>
      <c r="L344" s="26"/>
      <c r="M344" s="26"/>
      <c r="N344" s="26"/>
    </row>
    <row r="345" spans="6:14">
      <c r="F345" s="26" t="s">
        <v>66</v>
      </c>
      <c r="G345" s="26">
        <f t="shared" ref="G345:N345" si="88">G341/AVERAGE($G$2:$N$2)</f>
        <v>36.8705882352941</v>
      </c>
      <c r="H345" s="26">
        <f t="shared" si="88"/>
        <v>36.6823529411765</v>
      </c>
      <c r="I345" s="26">
        <f t="shared" si="88"/>
        <v>37.7647058823529</v>
      </c>
      <c r="J345" s="26">
        <f t="shared" si="88"/>
        <v>36.8470588235294</v>
      </c>
      <c r="K345" s="26">
        <f t="shared" si="88"/>
        <v>36.3529411764706</v>
      </c>
      <c r="L345" s="26">
        <f t="shared" si="88"/>
        <v>36.2117647058824</v>
      </c>
      <c r="M345" s="26">
        <f t="shared" si="88"/>
        <v>37.3176470588235</v>
      </c>
      <c r="N345" s="26">
        <f t="shared" si="88"/>
        <v>38.7764705882353</v>
      </c>
    </row>
    <row r="346" spans="6:14">
      <c r="F346" s="26"/>
      <c r="G346" s="26">
        <f t="shared" ref="G346:N346" si="89">G342/AVERAGE($G$3:$N$3)</f>
        <v>1.14037207054844</v>
      </c>
      <c r="H346" s="26">
        <f t="shared" si="89"/>
        <v>1.17902875090602</v>
      </c>
      <c r="I346" s="26">
        <f t="shared" si="89"/>
        <v>1.15970041072723</v>
      </c>
      <c r="J346" s="26">
        <f t="shared" si="89"/>
        <v>1.12104373036965</v>
      </c>
      <c r="K346" s="26">
        <f t="shared" si="89"/>
        <v>1.12104373036965</v>
      </c>
      <c r="L346" s="26">
        <f t="shared" si="89"/>
        <v>1.14037207054844</v>
      </c>
      <c r="M346" s="26">
        <f t="shared" si="89"/>
        <v>1.1983570910848</v>
      </c>
      <c r="N346" s="26">
        <f t="shared" si="89"/>
        <v>1.31432713215753</v>
      </c>
    </row>
    <row r="347" spans="6:14">
      <c r="F347" s="26"/>
      <c r="G347" s="26"/>
      <c r="H347" s="26"/>
      <c r="I347" s="26"/>
      <c r="J347" s="26"/>
      <c r="K347" s="26"/>
      <c r="L347" s="26"/>
      <c r="M347" s="26"/>
      <c r="N347" s="26"/>
    </row>
    <row r="348" spans="6:14">
      <c r="F348" s="26" t="s">
        <v>67</v>
      </c>
      <c r="G348" s="26">
        <f t="shared" ref="G348:N348" si="90">ABS(G345-G346)</f>
        <v>35.7302161647457</v>
      </c>
      <c r="H348" s="26">
        <f t="shared" si="90"/>
        <v>35.5033241902705</v>
      </c>
      <c r="I348" s="26">
        <f t="shared" si="90"/>
        <v>36.6050054716257</v>
      </c>
      <c r="J348" s="26">
        <f t="shared" si="90"/>
        <v>35.7260150931598</v>
      </c>
      <c r="K348" s="26">
        <f t="shared" si="90"/>
        <v>35.2318974461009</v>
      </c>
      <c r="L348" s="26">
        <f t="shared" si="90"/>
        <v>35.0713926353339</v>
      </c>
      <c r="M348" s="26">
        <f t="shared" si="90"/>
        <v>36.1192899677387</v>
      </c>
      <c r="N348" s="26">
        <f t="shared" si="90"/>
        <v>37.4621434560778</v>
      </c>
    </row>
    <row r="349" spans="6:14">
      <c r="F349" s="26" t="s">
        <v>68</v>
      </c>
      <c r="G349" s="26">
        <f>MIN(G348:N348)</f>
        <v>35.0713926353339</v>
      </c>
      <c r="H349" s="26"/>
      <c r="I349" s="26"/>
      <c r="J349" s="26"/>
      <c r="K349" s="26"/>
      <c r="L349" s="26"/>
      <c r="M349" s="26"/>
      <c r="N349" s="26"/>
    </row>
    <row r="350" spans="6:14">
      <c r="F350" s="26" t="s">
        <v>69</v>
      </c>
      <c r="G350" s="26">
        <f>MAX(G348:N348)</f>
        <v>37.4621434560778</v>
      </c>
      <c r="H350" s="26"/>
      <c r="I350" s="26"/>
      <c r="J350" s="26"/>
      <c r="K350" s="26"/>
      <c r="L350" s="26"/>
      <c r="M350" s="26"/>
      <c r="N350" s="26"/>
    </row>
    <row r="351" spans="6:14">
      <c r="F351" s="26" t="s">
        <v>70</v>
      </c>
      <c r="G351" s="26">
        <f t="shared" ref="G351:N351" si="91">($G$10+0.5*$G$11)/(G348+0.5*$G$11)</f>
        <v>0.00943198044284537</v>
      </c>
      <c r="H351" s="26">
        <f t="shared" si="91"/>
        <v>0.00949177244714444</v>
      </c>
      <c r="I351" s="26">
        <f t="shared" si="91"/>
        <v>0.00920833440553314</v>
      </c>
      <c r="J351" s="26">
        <f t="shared" si="91"/>
        <v>0.00943308069009236</v>
      </c>
      <c r="K351" s="26">
        <f t="shared" si="91"/>
        <v>0.00956430402003254</v>
      </c>
      <c r="L351" s="26">
        <f t="shared" si="91"/>
        <v>0.00960771858644993</v>
      </c>
      <c r="M351" s="26">
        <f t="shared" si="91"/>
        <v>0.00933118395486056</v>
      </c>
      <c r="N351" s="26">
        <f t="shared" si="91"/>
        <v>0.00899925457981643</v>
      </c>
    </row>
    <row r="352" spans="6:14">
      <c r="F352" s="26" t="s">
        <v>71</v>
      </c>
      <c r="G352" s="26">
        <f>AVERAGE(G351:N351)</f>
        <v>0.00938345364084685</v>
      </c>
      <c r="H352" s="26"/>
      <c r="I352" s="26"/>
      <c r="J352" s="26"/>
      <c r="K352" s="26"/>
      <c r="L352" s="26"/>
      <c r="M352" s="26"/>
      <c r="N352" s="26"/>
    </row>
    <row r="355" spans="6:14">
      <c r="F355" s="25">
        <v>24</v>
      </c>
      <c r="G355" s="25">
        <v>2015</v>
      </c>
      <c r="H355" s="25">
        <v>2016</v>
      </c>
      <c r="I355" s="25">
        <v>2017</v>
      </c>
      <c r="J355" s="25">
        <v>2018</v>
      </c>
      <c r="K355" s="25">
        <v>2019</v>
      </c>
      <c r="L355" s="25">
        <v>2020</v>
      </c>
      <c r="M355" s="25">
        <v>2021</v>
      </c>
      <c r="N355" s="26">
        <v>2022</v>
      </c>
    </row>
    <row r="356" spans="6:14">
      <c r="F356" s="25" t="s">
        <v>26</v>
      </c>
      <c r="G356">
        <v>54.3</v>
      </c>
      <c r="H356">
        <v>56.4</v>
      </c>
      <c r="I356">
        <v>58.9</v>
      </c>
      <c r="J356">
        <v>61.2</v>
      </c>
      <c r="K356">
        <v>61.7</v>
      </c>
      <c r="L356">
        <v>51.8</v>
      </c>
      <c r="M356">
        <v>62.1</v>
      </c>
      <c r="N356">
        <v>63.1</v>
      </c>
    </row>
    <row r="357" spans="6:14">
      <c r="F357" s="26" t="s">
        <v>65</v>
      </c>
      <c r="G357">
        <v>39</v>
      </c>
      <c r="H357">
        <v>44</v>
      </c>
      <c r="I357">
        <v>40</v>
      </c>
      <c r="J357">
        <v>43</v>
      </c>
      <c r="K357">
        <v>41</v>
      </c>
      <c r="L357">
        <v>40</v>
      </c>
      <c r="M357">
        <v>45</v>
      </c>
      <c r="N357">
        <v>45</v>
      </c>
    </row>
    <row r="358" spans="6:14">
      <c r="F358" s="26"/>
      <c r="G358" s="26"/>
      <c r="H358" s="26"/>
      <c r="I358" s="26"/>
      <c r="J358" s="26"/>
      <c r="K358" s="26"/>
      <c r="L358" s="26"/>
      <c r="M358" s="26"/>
      <c r="N358" s="26"/>
    </row>
    <row r="359" spans="6:14">
      <c r="F359" s="26"/>
      <c r="G359" s="26"/>
      <c r="H359" s="26"/>
      <c r="I359" s="26"/>
      <c r="J359" s="26"/>
      <c r="K359" s="26"/>
      <c r="L359" s="26"/>
      <c r="M359" s="26"/>
      <c r="N359" s="26"/>
    </row>
    <row r="360" spans="6:14">
      <c r="F360" s="26" t="s">
        <v>66</v>
      </c>
      <c r="G360" s="26">
        <f t="shared" ref="G360:N360" si="92">G356/AVERAGE($G$2:$N$2)</f>
        <v>12.7764705882353</v>
      </c>
      <c r="H360" s="26">
        <f t="shared" si="92"/>
        <v>13.2705882352941</v>
      </c>
      <c r="I360" s="26">
        <f t="shared" si="92"/>
        <v>13.8588235294118</v>
      </c>
      <c r="J360" s="26">
        <f t="shared" si="92"/>
        <v>14.4</v>
      </c>
      <c r="K360" s="26">
        <f t="shared" si="92"/>
        <v>14.5176470588235</v>
      </c>
      <c r="L360" s="26">
        <f t="shared" si="92"/>
        <v>12.1882352941176</v>
      </c>
      <c r="M360" s="26">
        <f t="shared" si="92"/>
        <v>14.6117647058824</v>
      </c>
      <c r="N360" s="26">
        <f t="shared" si="92"/>
        <v>14.8470588235294</v>
      </c>
    </row>
    <row r="361" spans="6:14">
      <c r="F361" s="26"/>
      <c r="G361" s="26">
        <f t="shared" ref="G361:N361" si="93">G357/AVERAGE($G$3:$N$3)</f>
        <v>0.753805266972699</v>
      </c>
      <c r="H361" s="26">
        <f t="shared" si="93"/>
        <v>0.850446967866635</v>
      </c>
      <c r="I361" s="26">
        <f t="shared" si="93"/>
        <v>0.773133607151486</v>
      </c>
      <c r="J361" s="26">
        <f t="shared" si="93"/>
        <v>0.831118627687847</v>
      </c>
      <c r="K361" s="26">
        <f t="shared" si="93"/>
        <v>0.792461947330273</v>
      </c>
      <c r="L361" s="26">
        <f t="shared" si="93"/>
        <v>0.773133607151486</v>
      </c>
      <c r="M361" s="26">
        <f t="shared" si="93"/>
        <v>0.869775308045422</v>
      </c>
      <c r="N361" s="26">
        <f t="shared" si="93"/>
        <v>0.869775308045422</v>
      </c>
    </row>
    <row r="362" spans="6:14">
      <c r="F362" s="26"/>
      <c r="G362" s="26"/>
      <c r="H362" s="26"/>
      <c r="I362" s="26"/>
      <c r="J362" s="26"/>
      <c r="K362" s="26"/>
      <c r="L362" s="26"/>
      <c r="M362" s="26"/>
      <c r="N362" s="26"/>
    </row>
    <row r="363" spans="6:14">
      <c r="F363" s="26" t="s">
        <v>67</v>
      </c>
      <c r="G363" s="26">
        <f t="shared" ref="G363:N363" si="94">ABS(G360-G361)</f>
        <v>12.0226653212626</v>
      </c>
      <c r="H363" s="26">
        <f t="shared" si="94"/>
        <v>12.4201412674275</v>
      </c>
      <c r="I363" s="26">
        <f t="shared" si="94"/>
        <v>13.0856899222603</v>
      </c>
      <c r="J363" s="26">
        <f t="shared" si="94"/>
        <v>13.5688813723122</v>
      </c>
      <c r="K363" s="26">
        <f t="shared" si="94"/>
        <v>13.7251851114933</v>
      </c>
      <c r="L363" s="26">
        <f t="shared" si="94"/>
        <v>11.4151016869662</v>
      </c>
      <c r="M363" s="26">
        <f t="shared" si="94"/>
        <v>13.7419893978369</v>
      </c>
      <c r="N363" s="26">
        <f t="shared" si="94"/>
        <v>13.977283515484</v>
      </c>
    </row>
    <row r="364" spans="6:14">
      <c r="F364" s="26" t="s">
        <v>68</v>
      </c>
      <c r="G364" s="26">
        <f>MIN(G363:N363)</f>
        <v>11.4151016869662</v>
      </c>
      <c r="H364" s="26"/>
      <c r="I364" s="26"/>
      <c r="J364" s="26"/>
      <c r="K364" s="26"/>
      <c r="L364" s="26"/>
      <c r="M364" s="26"/>
      <c r="N364" s="26"/>
    </row>
    <row r="365" spans="6:14">
      <c r="F365" s="26" t="s">
        <v>69</v>
      </c>
      <c r="G365" s="26">
        <f>MAX(G363:N363)</f>
        <v>13.977283515484</v>
      </c>
      <c r="H365" s="26"/>
      <c r="I365" s="26"/>
      <c r="J365" s="26"/>
      <c r="K365" s="26"/>
      <c r="L365" s="26"/>
      <c r="M365" s="26"/>
      <c r="N365" s="26"/>
    </row>
    <row r="366" spans="6:14">
      <c r="F366" s="26" t="s">
        <v>70</v>
      </c>
      <c r="G366" s="26">
        <f t="shared" ref="G366:N366" si="95">($G$10+0.5*$G$11)/(G363+0.5*$G$11)</f>
        <v>0.0275956971769362</v>
      </c>
      <c r="H366" s="26">
        <f t="shared" si="95"/>
        <v>0.0267325855724558</v>
      </c>
      <c r="I366" s="26">
        <f t="shared" si="95"/>
        <v>0.0254022339173382</v>
      </c>
      <c r="J366" s="26">
        <f t="shared" si="95"/>
        <v>0.0245164604073113</v>
      </c>
      <c r="K366" s="26">
        <f t="shared" si="95"/>
        <v>0.0242430044774103</v>
      </c>
      <c r="L366" s="26">
        <f t="shared" si="95"/>
        <v>0.0290283094021412</v>
      </c>
      <c r="M366" s="26">
        <f t="shared" si="95"/>
        <v>0.0242139678451797</v>
      </c>
      <c r="N366" s="26">
        <f t="shared" si="95"/>
        <v>0.0238145810112191</v>
      </c>
    </row>
    <row r="367" spans="6:14">
      <c r="F367" s="26" t="s">
        <v>71</v>
      </c>
      <c r="G367" s="26">
        <f>AVERAGE(G366:N366)</f>
        <v>0.025693354976249</v>
      </c>
      <c r="H367" s="26"/>
      <c r="I367" s="26"/>
      <c r="J367" s="26"/>
      <c r="K367" s="26"/>
      <c r="L367" s="26"/>
      <c r="M367" s="26"/>
      <c r="N367" s="26"/>
    </row>
    <row r="370" spans="6:14">
      <c r="F370" s="25">
        <v>25</v>
      </c>
      <c r="G370" s="25">
        <v>2015</v>
      </c>
      <c r="H370" s="25">
        <v>2016</v>
      </c>
      <c r="I370" s="25">
        <v>2017</v>
      </c>
      <c r="J370" s="25">
        <v>2018</v>
      </c>
      <c r="K370" s="25">
        <v>2019</v>
      </c>
      <c r="L370" s="25">
        <v>2020</v>
      </c>
      <c r="M370" s="25">
        <v>2021</v>
      </c>
      <c r="N370" s="26">
        <v>2022</v>
      </c>
    </row>
    <row r="371" spans="6:14">
      <c r="F371" s="25" t="s">
        <v>27</v>
      </c>
      <c r="G371">
        <v>104.6</v>
      </c>
      <c r="H371">
        <v>105.2</v>
      </c>
      <c r="I371">
        <v>108.5</v>
      </c>
      <c r="J371">
        <v>107.2</v>
      </c>
      <c r="K371">
        <v>106.4</v>
      </c>
      <c r="L371">
        <v>110</v>
      </c>
      <c r="M371">
        <v>112.1</v>
      </c>
      <c r="N371">
        <v>111.5</v>
      </c>
    </row>
    <row r="372" spans="6:14">
      <c r="F372" s="26" t="s">
        <v>65</v>
      </c>
      <c r="G372">
        <v>45</v>
      </c>
      <c r="H372">
        <v>50</v>
      </c>
      <c r="I372">
        <v>46</v>
      </c>
      <c r="J372">
        <v>41</v>
      </c>
      <c r="K372">
        <v>44</v>
      </c>
      <c r="L372">
        <v>47</v>
      </c>
      <c r="M372">
        <v>46</v>
      </c>
      <c r="N372">
        <v>47</v>
      </c>
    </row>
    <row r="373" spans="6:14">
      <c r="F373" s="26"/>
      <c r="G373" s="26"/>
      <c r="H373" s="26"/>
      <c r="I373" s="26"/>
      <c r="J373" s="26"/>
      <c r="K373" s="26"/>
      <c r="L373" s="26"/>
      <c r="M373" s="26"/>
      <c r="N373" s="26"/>
    </row>
    <row r="374" spans="6:14">
      <c r="F374" s="26"/>
      <c r="G374" s="26"/>
      <c r="H374" s="26"/>
      <c r="I374" s="26"/>
      <c r="J374" s="26"/>
      <c r="K374" s="26"/>
      <c r="L374" s="26"/>
      <c r="M374" s="26"/>
      <c r="N374" s="26"/>
    </row>
    <row r="375" spans="6:14">
      <c r="F375" s="26" t="s">
        <v>66</v>
      </c>
      <c r="G375" s="26">
        <f t="shared" ref="G375:N375" si="96">G371/AVERAGE($G$2:$N$2)</f>
        <v>24.6117647058824</v>
      </c>
      <c r="H375" s="26">
        <f t="shared" si="96"/>
        <v>24.7529411764706</v>
      </c>
      <c r="I375" s="26">
        <f t="shared" si="96"/>
        <v>25.5294117647059</v>
      </c>
      <c r="J375" s="26">
        <f t="shared" si="96"/>
        <v>25.2235294117647</v>
      </c>
      <c r="K375" s="26">
        <f t="shared" si="96"/>
        <v>25.0352941176471</v>
      </c>
      <c r="L375" s="26">
        <f t="shared" si="96"/>
        <v>25.8823529411765</v>
      </c>
      <c r="M375" s="26">
        <f t="shared" si="96"/>
        <v>26.3764705882353</v>
      </c>
      <c r="N375" s="26">
        <f t="shared" si="96"/>
        <v>26.2352941176471</v>
      </c>
    </row>
    <row r="376" spans="6:14">
      <c r="F376" s="26"/>
      <c r="G376" s="26">
        <f t="shared" ref="G376:N376" si="97">G372/AVERAGE($G$3:$N$3)</f>
        <v>0.869775308045422</v>
      </c>
      <c r="H376" s="26">
        <f t="shared" si="97"/>
        <v>0.966417008939357</v>
      </c>
      <c r="I376" s="26">
        <f t="shared" si="97"/>
        <v>0.889103648224209</v>
      </c>
      <c r="J376" s="26">
        <f t="shared" si="97"/>
        <v>0.792461947330273</v>
      </c>
      <c r="K376" s="26">
        <f t="shared" si="97"/>
        <v>0.850446967866635</v>
      </c>
      <c r="L376" s="26">
        <f t="shared" si="97"/>
        <v>0.908431988402996</v>
      </c>
      <c r="M376" s="26">
        <f t="shared" si="97"/>
        <v>0.889103648224209</v>
      </c>
      <c r="N376" s="26">
        <f t="shared" si="97"/>
        <v>0.908431988402996</v>
      </c>
    </row>
    <row r="377" spans="6:14">
      <c r="F377" s="26"/>
      <c r="G377" s="26"/>
      <c r="H377" s="26"/>
      <c r="I377" s="26"/>
      <c r="J377" s="26"/>
      <c r="K377" s="26"/>
      <c r="L377" s="26"/>
      <c r="M377" s="26"/>
      <c r="N377" s="26"/>
    </row>
    <row r="378" spans="6:14">
      <c r="F378" s="26" t="s">
        <v>67</v>
      </c>
      <c r="G378" s="26">
        <f t="shared" ref="G378:N378" si="98">ABS(G375-G376)</f>
        <v>23.7419893978369</v>
      </c>
      <c r="H378" s="26">
        <f t="shared" si="98"/>
        <v>23.7865241675312</v>
      </c>
      <c r="I378" s="26">
        <f t="shared" si="98"/>
        <v>24.6403081164817</v>
      </c>
      <c r="J378" s="26">
        <f t="shared" si="98"/>
        <v>24.4310674644344</v>
      </c>
      <c r="K378" s="26">
        <f t="shared" si="98"/>
        <v>24.1848471497804</v>
      </c>
      <c r="L378" s="26">
        <f t="shared" si="98"/>
        <v>24.9739209527735</v>
      </c>
      <c r="M378" s="26">
        <f t="shared" si="98"/>
        <v>25.4873669400111</v>
      </c>
      <c r="N378" s="26">
        <f t="shared" si="98"/>
        <v>25.3268621292441</v>
      </c>
    </row>
    <row r="379" spans="6:14">
      <c r="F379" s="26" t="s">
        <v>68</v>
      </c>
      <c r="G379" s="26">
        <f>MIN(G378:N378)</f>
        <v>23.7419893978369</v>
      </c>
      <c r="H379" s="26"/>
      <c r="I379" s="26"/>
      <c r="J379" s="26"/>
      <c r="K379" s="26"/>
      <c r="L379" s="26"/>
      <c r="M379" s="26"/>
      <c r="N379" s="26"/>
    </row>
    <row r="380" spans="6:14">
      <c r="F380" s="26" t="s">
        <v>69</v>
      </c>
      <c r="G380" s="26">
        <f>MAX(G378:N378)</f>
        <v>25.4873669400111</v>
      </c>
      <c r="H380" s="26"/>
      <c r="I380" s="26"/>
      <c r="J380" s="26"/>
      <c r="K380" s="26"/>
      <c r="L380" s="26"/>
      <c r="M380" s="26"/>
      <c r="N380" s="26"/>
    </row>
    <row r="381" spans="6:14">
      <c r="F381" s="26" t="s">
        <v>70</v>
      </c>
      <c r="G381" s="26">
        <f t="shared" ref="G381:N381" si="99">($G$10+0.5*$G$11)/(G378+0.5*$G$11)</f>
        <v>0.014137445494186</v>
      </c>
      <c r="H381" s="26">
        <f t="shared" si="99"/>
        <v>0.0141112931432244</v>
      </c>
      <c r="I381" s="26">
        <f t="shared" si="99"/>
        <v>0.013627989189739</v>
      </c>
      <c r="J381" s="26">
        <f t="shared" si="99"/>
        <v>0.0137433462288359</v>
      </c>
      <c r="K381" s="26">
        <f t="shared" si="99"/>
        <v>0.0138816169389176</v>
      </c>
      <c r="L381" s="26">
        <f t="shared" si="99"/>
        <v>0.0134480165300787</v>
      </c>
      <c r="M381" s="26">
        <f t="shared" si="99"/>
        <v>0.013180132670298</v>
      </c>
      <c r="N381" s="26">
        <f t="shared" si="99"/>
        <v>0.0132627201492811</v>
      </c>
    </row>
    <row r="382" spans="6:14">
      <c r="F382" s="26" t="s">
        <v>71</v>
      </c>
      <c r="G382" s="26">
        <f>AVERAGE(G381:N381)</f>
        <v>0.0136740700430701</v>
      </c>
      <c r="H382" s="26"/>
      <c r="I382" s="26"/>
      <c r="J382" s="26"/>
      <c r="K382" s="26"/>
      <c r="L382" s="26"/>
      <c r="M382" s="26"/>
      <c r="N382" s="26"/>
    </row>
    <row r="385" spans="6:14">
      <c r="F385" s="25">
        <v>26</v>
      </c>
      <c r="G385" s="25">
        <v>2015</v>
      </c>
      <c r="H385" s="25">
        <v>2016</v>
      </c>
      <c r="I385" s="25">
        <v>2017</v>
      </c>
      <c r="J385" s="25">
        <v>2018</v>
      </c>
      <c r="K385" s="25">
        <v>2019</v>
      </c>
      <c r="L385" s="25">
        <v>2020</v>
      </c>
      <c r="M385" s="25">
        <v>2021</v>
      </c>
      <c r="N385" s="26">
        <v>2022</v>
      </c>
    </row>
    <row r="386" spans="6:14">
      <c r="F386" s="25" t="s">
        <v>28</v>
      </c>
      <c r="G386">
        <v>27.2</v>
      </c>
      <c r="H386">
        <v>26.9</v>
      </c>
      <c r="I386">
        <v>26.9</v>
      </c>
      <c r="J386">
        <v>27</v>
      </c>
      <c r="K386">
        <v>27.2</v>
      </c>
      <c r="L386">
        <v>27.4</v>
      </c>
      <c r="M386">
        <v>27.3</v>
      </c>
      <c r="N386">
        <v>27.1</v>
      </c>
    </row>
    <row r="387" spans="6:14">
      <c r="F387" s="26" t="s">
        <v>65</v>
      </c>
      <c r="G387">
        <v>56</v>
      </c>
      <c r="H387">
        <v>64</v>
      </c>
      <c r="I387">
        <v>61</v>
      </c>
      <c r="J387">
        <v>62</v>
      </c>
      <c r="K387">
        <v>57</v>
      </c>
      <c r="L387">
        <v>61</v>
      </c>
      <c r="M387">
        <v>64</v>
      </c>
      <c r="N387">
        <v>65</v>
      </c>
    </row>
    <row r="388" spans="6:14">
      <c r="F388" s="26"/>
      <c r="G388" s="26"/>
      <c r="H388" s="26"/>
      <c r="I388" s="26"/>
      <c r="J388" s="26"/>
      <c r="K388" s="26"/>
      <c r="L388" s="26"/>
      <c r="M388" s="26"/>
      <c r="N388" s="26"/>
    </row>
    <row r="389" spans="6:14">
      <c r="F389" s="26"/>
      <c r="G389" s="26"/>
      <c r="H389" s="26"/>
      <c r="I389" s="26"/>
      <c r="J389" s="26"/>
      <c r="K389" s="26"/>
      <c r="L389" s="26"/>
      <c r="M389" s="26"/>
      <c r="N389" s="26"/>
    </row>
    <row r="390" spans="6:14">
      <c r="F390" s="26" t="s">
        <v>66</v>
      </c>
      <c r="G390" s="26">
        <f t="shared" ref="G390:N390" si="100">G386/AVERAGE($G$2:$N$2)</f>
        <v>6.4</v>
      </c>
      <c r="H390" s="26">
        <f t="shared" si="100"/>
        <v>6.32941176470588</v>
      </c>
      <c r="I390" s="26">
        <f t="shared" si="100"/>
        <v>6.32941176470588</v>
      </c>
      <c r="J390" s="26">
        <f t="shared" si="100"/>
        <v>6.35294117647059</v>
      </c>
      <c r="K390" s="26">
        <f t="shared" si="100"/>
        <v>6.4</v>
      </c>
      <c r="L390" s="26">
        <f t="shared" si="100"/>
        <v>6.44705882352941</v>
      </c>
      <c r="M390" s="26">
        <f t="shared" si="100"/>
        <v>6.42352941176471</v>
      </c>
      <c r="N390" s="26">
        <f t="shared" si="100"/>
        <v>6.37647058823529</v>
      </c>
    </row>
    <row r="391" spans="6:14">
      <c r="F391" s="26"/>
      <c r="G391" s="26">
        <f t="shared" ref="G391:N391" si="101">G387/AVERAGE($G$3:$N$3)</f>
        <v>1.08238705001208</v>
      </c>
      <c r="H391" s="26">
        <f t="shared" si="101"/>
        <v>1.23701377144238</v>
      </c>
      <c r="I391" s="26">
        <f t="shared" si="101"/>
        <v>1.17902875090602</v>
      </c>
      <c r="J391" s="26">
        <f t="shared" si="101"/>
        <v>1.1983570910848</v>
      </c>
      <c r="K391" s="26">
        <f t="shared" si="101"/>
        <v>1.10171539019087</v>
      </c>
      <c r="L391" s="26">
        <f t="shared" si="101"/>
        <v>1.17902875090602</v>
      </c>
      <c r="M391" s="26">
        <f t="shared" si="101"/>
        <v>1.23701377144238</v>
      </c>
      <c r="N391" s="26">
        <f t="shared" si="101"/>
        <v>1.25634211162116</v>
      </c>
    </row>
    <row r="392" spans="6:14">
      <c r="F392" s="26"/>
      <c r="G392" s="26"/>
      <c r="H392" s="26"/>
      <c r="I392" s="26"/>
      <c r="J392" s="26"/>
      <c r="K392" s="26"/>
      <c r="L392" s="26"/>
      <c r="M392" s="26"/>
      <c r="N392" s="26"/>
    </row>
    <row r="393" spans="6:14">
      <c r="F393" s="26" t="s">
        <v>67</v>
      </c>
      <c r="G393" s="26">
        <f t="shared" ref="G393:N393" si="102">ABS(G390-G391)</f>
        <v>5.31761294998792</v>
      </c>
      <c r="H393" s="26">
        <f t="shared" si="102"/>
        <v>5.0923979932635</v>
      </c>
      <c r="I393" s="26">
        <f t="shared" si="102"/>
        <v>5.15038301379987</v>
      </c>
      <c r="J393" s="26">
        <f t="shared" si="102"/>
        <v>5.15458408538578</v>
      </c>
      <c r="K393" s="26">
        <f t="shared" si="102"/>
        <v>5.29828460980913</v>
      </c>
      <c r="L393" s="26">
        <f t="shared" si="102"/>
        <v>5.26803007262339</v>
      </c>
      <c r="M393" s="26">
        <f t="shared" si="102"/>
        <v>5.18651564032233</v>
      </c>
      <c r="N393" s="26">
        <f t="shared" si="102"/>
        <v>5.12012847661413</v>
      </c>
    </row>
    <row r="394" spans="6:14">
      <c r="F394" s="26" t="s">
        <v>68</v>
      </c>
      <c r="G394" s="26">
        <f>MIN(G393:N393)</f>
        <v>5.0923979932635</v>
      </c>
      <c r="H394" s="26"/>
      <c r="I394" s="26"/>
      <c r="J394" s="26"/>
      <c r="K394" s="26"/>
      <c r="L394" s="26"/>
      <c r="M394" s="26"/>
      <c r="N394" s="26"/>
    </row>
    <row r="395" spans="6:14">
      <c r="F395" s="26" t="s">
        <v>69</v>
      </c>
      <c r="G395" s="26">
        <f>MAX(G393:N393)</f>
        <v>5.31761294998792</v>
      </c>
      <c r="H395" s="26"/>
      <c r="I395" s="26"/>
      <c r="J395" s="26"/>
      <c r="K395" s="26"/>
      <c r="L395" s="26"/>
      <c r="M395" s="26"/>
      <c r="N395" s="26"/>
    </row>
    <row r="396" spans="6:19">
      <c r="F396" s="26" t="s">
        <v>70</v>
      </c>
      <c r="G396" s="26">
        <f t="shared" ref="G396:N396" si="103">($G$10+0.5*$G$11)/(G393+0.5*$G$11)</f>
        <v>0.0606032333893798</v>
      </c>
      <c r="H396" s="26">
        <f t="shared" si="103"/>
        <v>0.063139944361622</v>
      </c>
      <c r="I396" s="26">
        <f t="shared" si="103"/>
        <v>0.0624667465967853</v>
      </c>
      <c r="J396" s="26">
        <f t="shared" si="103"/>
        <v>0.0624185300310839</v>
      </c>
      <c r="K396" s="26">
        <f t="shared" si="103"/>
        <v>0.0608129148069678</v>
      </c>
      <c r="L396" s="26">
        <f t="shared" si="103"/>
        <v>0.0611440568713396</v>
      </c>
      <c r="M396" s="26">
        <f t="shared" si="103"/>
        <v>0.0620544637989668</v>
      </c>
      <c r="N396" s="26">
        <f t="shared" si="103"/>
        <v>0.0628161964036256</v>
      </c>
      <c r="S396" s="18"/>
    </row>
    <row r="397" spans="6:19">
      <c r="F397" s="26" t="s">
        <v>71</v>
      </c>
      <c r="G397" s="26">
        <f>AVERAGE(G396:N396)</f>
        <v>0.0619320107824714</v>
      </c>
      <c r="H397" s="26"/>
      <c r="I397" s="26"/>
      <c r="J397" s="26"/>
      <c r="K397" s="26"/>
      <c r="L397" s="26"/>
      <c r="M397" s="26"/>
      <c r="N397" s="26"/>
      <c r="S397" s="18"/>
    </row>
    <row r="398" spans="19:19">
      <c r="S398" s="18"/>
    </row>
    <row r="399" spans="19:19">
      <c r="S399" s="18"/>
    </row>
    <row r="400" spans="6:19">
      <c r="F400" s="25">
        <v>27</v>
      </c>
      <c r="G400" s="25">
        <v>2015</v>
      </c>
      <c r="H400" s="25">
        <v>2016</v>
      </c>
      <c r="I400" s="25">
        <v>2017</v>
      </c>
      <c r="J400" s="25">
        <v>2018</v>
      </c>
      <c r="K400" s="25">
        <v>2019</v>
      </c>
      <c r="L400" s="25">
        <v>2020</v>
      </c>
      <c r="M400" s="25">
        <v>2021</v>
      </c>
      <c r="N400" s="26">
        <v>2022</v>
      </c>
      <c r="S400" s="18"/>
    </row>
    <row r="401" spans="6:19">
      <c r="F401" s="25" t="s">
        <v>29</v>
      </c>
      <c r="G401">
        <v>57.9</v>
      </c>
      <c r="H401">
        <v>57.6</v>
      </c>
      <c r="I401">
        <v>58.2</v>
      </c>
      <c r="J401">
        <v>57.1</v>
      </c>
      <c r="K401">
        <v>55.1</v>
      </c>
      <c r="L401">
        <v>55.6</v>
      </c>
      <c r="M401">
        <v>54.6</v>
      </c>
      <c r="N401">
        <v>57.5</v>
      </c>
      <c r="S401" s="18"/>
    </row>
    <row r="402" spans="6:14">
      <c r="F402" s="26" t="s">
        <v>65</v>
      </c>
      <c r="G402">
        <v>64</v>
      </c>
      <c r="H402">
        <v>69</v>
      </c>
      <c r="I402">
        <v>62</v>
      </c>
      <c r="J402">
        <v>61</v>
      </c>
      <c r="K402">
        <v>59</v>
      </c>
      <c r="L402">
        <v>56</v>
      </c>
      <c r="M402">
        <v>64</v>
      </c>
      <c r="N402">
        <v>62</v>
      </c>
    </row>
    <row r="403" spans="6:14">
      <c r="F403" s="26"/>
      <c r="G403" s="26"/>
      <c r="H403" s="26"/>
      <c r="I403" s="26"/>
      <c r="J403" s="26"/>
      <c r="K403" s="26"/>
      <c r="L403" s="26"/>
      <c r="M403" s="26"/>
      <c r="N403" s="26"/>
    </row>
    <row r="404" spans="6:14">
      <c r="F404" s="26"/>
      <c r="G404" s="26"/>
      <c r="H404" s="26"/>
      <c r="I404" s="26"/>
      <c r="J404" s="26"/>
      <c r="K404" s="26"/>
      <c r="L404" s="26"/>
      <c r="M404" s="26"/>
      <c r="N404" s="26"/>
    </row>
    <row r="405" spans="6:14">
      <c r="F405" s="26" t="s">
        <v>66</v>
      </c>
      <c r="G405" s="26">
        <f t="shared" ref="G405:N405" si="104">G401/AVERAGE($G$2:$N$2)</f>
        <v>13.6235294117647</v>
      </c>
      <c r="H405" s="26">
        <f t="shared" si="104"/>
        <v>13.5529411764706</v>
      </c>
      <c r="I405" s="26">
        <f t="shared" si="104"/>
        <v>13.6941176470588</v>
      </c>
      <c r="J405" s="26">
        <f t="shared" si="104"/>
        <v>13.4352941176471</v>
      </c>
      <c r="K405" s="26">
        <f t="shared" si="104"/>
        <v>12.9647058823529</v>
      </c>
      <c r="L405" s="26">
        <f t="shared" si="104"/>
        <v>13.0823529411765</v>
      </c>
      <c r="M405" s="26">
        <f t="shared" si="104"/>
        <v>12.8470588235294</v>
      </c>
      <c r="N405" s="26">
        <f t="shared" si="104"/>
        <v>13.5294117647059</v>
      </c>
    </row>
    <row r="406" spans="6:14">
      <c r="F406" s="26"/>
      <c r="G406" s="26">
        <f t="shared" ref="G406:N406" si="105">G402/AVERAGE($G$3:$N$3)</f>
        <v>1.23701377144238</v>
      </c>
      <c r="H406" s="26">
        <f t="shared" si="105"/>
        <v>1.33365547233631</v>
      </c>
      <c r="I406" s="26">
        <f t="shared" si="105"/>
        <v>1.1983570910848</v>
      </c>
      <c r="J406" s="26">
        <f t="shared" si="105"/>
        <v>1.17902875090602</v>
      </c>
      <c r="K406" s="26">
        <f t="shared" si="105"/>
        <v>1.14037207054844</v>
      </c>
      <c r="L406" s="26">
        <f t="shared" si="105"/>
        <v>1.08238705001208</v>
      </c>
      <c r="M406" s="26">
        <f t="shared" si="105"/>
        <v>1.23701377144238</v>
      </c>
      <c r="N406" s="26">
        <f t="shared" si="105"/>
        <v>1.1983570910848</v>
      </c>
    </row>
    <row r="407" spans="6:14">
      <c r="F407" s="26"/>
      <c r="G407" s="26"/>
      <c r="H407" s="26"/>
      <c r="I407" s="26"/>
      <c r="J407" s="26"/>
      <c r="K407" s="26"/>
      <c r="L407" s="26"/>
      <c r="M407" s="26"/>
      <c r="N407" s="26"/>
    </row>
    <row r="408" spans="6:14">
      <c r="F408" s="26" t="s">
        <v>67</v>
      </c>
      <c r="G408" s="26">
        <f t="shared" ref="G408:N408" si="106">ABS(G405-G406)</f>
        <v>12.3865156403223</v>
      </c>
      <c r="H408" s="26">
        <f t="shared" si="106"/>
        <v>12.2192857041343</v>
      </c>
      <c r="I408" s="26">
        <f t="shared" si="106"/>
        <v>12.495760555974</v>
      </c>
      <c r="J408" s="26">
        <f t="shared" si="106"/>
        <v>12.256265366741</v>
      </c>
      <c r="K408" s="26">
        <f t="shared" si="106"/>
        <v>11.8243338118045</v>
      </c>
      <c r="L408" s="26">
        <f t="shared" si="106"/>
        <v>11.9999658911644</v>
      </c>
      <c r="M408" s="26">
        <f t="shared" si="106"/>
        <v>11.610045052087</v>
      </c>
      <c r="N408" s="26">
        <f t="shared" si="106"/>
        <v>12.3310546736211</v>
      </c>
    </row>
    <row r="409" spans="6:14">
      <c r="F409" s="26" t="s">
        <v>68</v>
      </c>
      <c r="G409" s="26">
        <f>MIN(G408:N408)</f>
        <v>11.610045052087</v>
      </c>
      <c r="H409" s="26"/>
      <c r="I409" s="26"/>
      <c r="J409" s="26"/>
      <c r="K409" s="26"/>
      <c r="L409" s="26"/>
      <c r="M409" s="26"/>
      <c r="N409" s="26"/>
    </row>
    <row r="410" spans="6:14">
      <c r="F410" s="26" t="s">
        <v>69</v>
      </c>
      <c r="G410" s="26">
        <f>MAX(G408:N408)</f>
        <v>12.495760555974</v>
      </c>
      <c r="H410" s="26"/>
      <c r="I410" s="26"/>
      <c r="J410" s="26"/>
      <c r="K410" s="26"/>
      <c r="L410" s="26"/>
      <c r="M410" s="26"/>
      <c r="N410" s="26"/>
    </row>
    <row r="411" spans="6:14">
      <c r="F411" s="26" t="s">
        <v>70</v>
      </c>
      <c r="G411" s="26">
        <f t="shared" ref="G411:N411" si="107">($G$10+0.5*$G$11)/(G408+0.5*$G$11)</f>
        <v>0.0268035068818542</v>
      </c>
      <c r="H411" s="26">
        <f t="shared" si="107"/>
        <v>0.0271618831875397</v>
      </c>
      <c r="I411" s="26">
        <f t="shared" si="107"/>
        <v>0.0265744565043384</v>
      </c>
      <c r="J411" s="26">
        <f t="shared" si="107"/>
        <v>0.0270818123605633</v>
      </c>
      <c r="K411" s="26">
        <f t="shared" si="107"/>
        <v>0.0280475550613963</v>
      </c>
      <c r="L411" s="26">
        <f t="shared" si="107"/>
        <v>0.0276466740255426</v>
      </c>
      <c r="M411" s="26">
        <f t="shared" si="107"/>
        <v>0.0285526992238788</v>
      </c>
      <c r="N411" s="26">
        <f t="shared" si="107"/>
        <v>0.0269213078818255</v>
      </c>
    </row>
    <row r="412" spans="6:14">
      <c r="F412" s="26" t="s">
        <v>71</v>
      </c>
      <c r="G412" s="26">
        <f>AVERAGE(G411:N411)</f>
        <v>0.0273487368908674</v>
      </c>
      <c r="H412" s="26"/>
      <c r="I412" s="26"/>
      <c r="J412" s="26"/>
      <c r="K412" s="26"/>
      <c r="L412" s="26"/>
      <c r="M412" s="26"/>
      <c r="N412" s="26"/>
    </row>
    <row r="413" spans="7:7">
      <c r="G413" s="27"/>
    </row>
    <row r="416" spans="6:14">
      <c r="F416" s="25">
        <v>28</v>
      </c>
      <c r="G416" s="25">
        <v>2015</v>
      </c>
      <c r="H416" s="25">
        <v>2016</v>
      </c>
      <c r="I416" s="25">
        <v>2017</v>
      </c>
      <c r="J416" s="25">
        <v>2018</v>
      </c>
      <c r="K416" s="25">
        <v>2019</v>
      </c>
      <c r="L416" s="25">
        <v>2020</v>
      </c>
      <c r="M416" s="25">
        <v>2021</v>
      </c>
      <c r="N416" s="26">
        <v>2022</v>
      </c>
    </row>
    <row r="417" spans="6:14">
      <c r="F417" s="25" t="s">
        <v>30</v>
      </c>
      <c r="G417">
        <v>96.2</v>
      </c>
      <c r="H417">
        <v>94.7</v>
      </c>
      <c r="I417">
        <v>92.3</v>
      </c>
      <c r="J417">
        <v>89.2</v>
      </c>
      <c r="K417">
        <v>86.5</v>
      </c>
      <c r="L417">
        <v>83.7</v>
      </c>
      <c r="M417">
        <v>82.6</v>
      </c>
      <c r="N417">
        <v>82.3</v>
      </c>
    </row>
    <row r="418" spans="6:14">
      <c r="F418" s="26" t="s">
        <v>65</v>
      </c>
      <c r="G418">
        <v>61</v>
      </c>
      <c r="H418">
        <v>60</v>
      </c>
      <c r="I418">
        <v>56</v>
      </c>
      <c r="J418">
        <v>59</v>
      </c>
      <c r="K418">
        <v>60</v>
      </c>
      <c r="L418">
        <v>56</v>
      </c>
      <c r="M418">
        <v>58</v>
      </c>
      <c r="N418">
        <v>62</v>
      </c>
    </row>
    <row r="419" spans="6:14">
      <c r="F419" s="26"/>
      <c r="G419" s="26"/>
      <c r="H419" s="26"/>
      <c r="I419" s="26"/>
      <c r="J419" s="26"/>
      <c r="K419" s="26"/>
      <c r="L419" s="26"/>
      <c r="M419" s="26"/>
      <c r="N419" s="26"/>
    </row>
    <row r="420" spans="6:14">
      <c r="F420" s="26"/>
      <c r="G420" s="26"/>
      <c r="H420" s="26"/>
      <c r="I420" s="26"/>
      <c r="J420" s="26"/>
      <c r="K420" s="26"/>
      <c r="L420" s="26"/>
      <c r="M420" s="26"/>
      <c r="N420" s="26"/>
    </row>
    <row r="421" spans="6:14">
      <c r="F421" s="26" t="s">
        <v>66</v>
      </c>
      <c r="G421" s="26">
        <f t="shared" ref="G421:N421" si="108">G417/AVERAGE($G$2:$N$2)</f>
        <v>22.6352941176471</v>
      </c>
      <c r="H421" s="26">
        <f t="shared" si="108"/>
        <v>22.2823529411765</v>
      </c>
      <c r="I421" s="26">
        <f t="shared" si="108"/>
        <v>21.7176470588235</v>
      </c>
      <c r="J421" s="26">
        <f t="shared" si="108"/>
        <v>20.9882352941176</v>
      </c>
      <c r="K421" s="26">
        <f t="shared" si="108"/>
        <v>20.3529411764706</v>
      </c>
      <c r="L421" s="26">
        <f t="shared" si="108"/>
        <v>19.6941176470588</v>
      </c>
      <c r="M421" s="26">
        <f t="shared" si="108"/>
        <v>19.4352941176471</v>
      </c>
      <c r="N421" s="26">
        <f t="shared" si="108"/>
        <v>19.3647058823529</v>
      </c>
    </row>
    <row r="422" spans="6:14">
      <c r="F422" s="26"/>
      <c r="G422" s="26">
        <f t="shared" ref="G422:N422" si="109">G418/AVERAGE($G$3:$N$3)</f>
        <v>1.17902875090602</v>
      </c>
      <c r="H422" s="26">
        <f t="shared" si="109"/>
        <v>1.15970041072723</v>
      </c>
      <c r="I422" s="26">
        <f t="shared" si="109"/>
        <v>1.08238705001208</v>
      </c>
      <c r="J422" s="26">
        <f t="shared" si="109"/>
        <v>1.14037207054844</v>
      </c>
      <c r="K422" s="26">
        <f t="shared" si="109"/>
        <v>1.15970041072723</v>
      </c>
      <c r="L422" s="26">
        <f t="shared" si="109"/>
        <v>1.08238705001208</v>
      </c>
      <c r="M422" s="26">
        <f t="shared" si="109"/>
        <v>1.12104373036965</v>
      </c>
      <c r="N422" s="26">
        <f t="shared" si="109"/>
        <v>1.1983570910848</v>
      </c>
    </row>
    <row r="423" spans="6:14">
      <c r="F423" s="26"/>
      <c r="G423" s="26"/>
      <c r="H423" s="26"/>
      <c r="I423" s="26"/>
      <c r="J423" s="26"/>
      <c r="K423" s="26"/>
      <c r="L423" s="26"/>
      <c r="M423" s="26"/>
      <c r="N423" s="26"/>
    </row>
    <row r="424" spans="6:14">
      <c r="F424" s="26" t="s">
        <v>67</v>
      </c>
      <c r="G424" s="26">
        <f t="shared" ref="G424:N424" si="110">ABS(G421-G422)</f>
        <v>21.456265366741</v>
      </c>
      <c r="H424" s="26">
        <f t="shared" si="110"/>
        <v>21.1226525304492</v>
      </c>
      <c r="I424" s="26">
        <f t="shared" si="110"/>
        <v>20.6352600088114</v>
      </c>
      <c r="J424" s="26">
        <f t="shared" si="110"/>
        <v>19.8478632235692</v>
      </c>
      <c r="K424" s="26">
        <f t="shared" si="110"/>
        <v>19.1932407657434</v>
      </c>
      <c r="L424" s="26">
        <f t="shared" si="110"/>
        <v>18.6117305970467</v>
      </c>
      <c r="M424" s="26">
        <f t="shared" si="110"/>
        <v>18.3142503872774</v>
      </c>
      <c r="N424" s="26">
        <f t="shared" si="110"/>
        <v>18.1663487912681</v>
      </c>
    </row>
    <row r="425" spans="6:14">
      <c r="F425" s="26" t="s">
        <v>68</v>
      </c>
      <c r="G425" s="26">
        <f>MIN(G424:N424)</f>
        <v>18.1663487912681</v>
      </c>
      <c r="H425" s="26"/>
      <c r="I425" s="26"/>
      <c r="J425" s="26"/>
      <c r="K425" s="26"/>
      <c r="L425" s="26"/>
      <c r="M425" s="26"/>
      <c r="N425" s="26"/>
    </row>
    <row r="426" spans="6:14">
      <c r="F426" s="26" t="s">
        <v>69</v>
      </c>
      <c r="G426" s="26">
        <f>MAX(G424:N424)</f>
        <v>21.456265366741</v>
      </c>
      <c r="H426" s="26"/>
      <c r="I426" s="26"/>
      <c r="J426" s="26"/>
      <c r="K426" s="26"/>
      <c r="L426" s="26"/>
      <c r="M426" s="26"/>
      <c r="N426" s="26"/>
    </row>
    <row r="427" spans="6:14">
      <c r="F427" s="26" t="s">
        <v>70</v>
      </c>
      <c r="G427" s="26">
        <f t="shared" ref="G427:N427" si="111">($G$10+0.5*$G$11)/(G424+0.5*$G$11)</f>
        <v>0.0156235457501132</v>
      </c>
      <c r="H427" s="26">
        <f t="shared" si="111"/>
        <v>0.0158669849622084</v>
      </c>
      <c r="I427" s="26">
        <f t="shared" si="111"/>
        <v>0.0162365934670534</v>
      </c>
      <c r="J427" s="26">
        <f t="shared" si="111"/>
        <v>0.016871509452393</v>
      </c>
      <c r="K427" s="26">
        <f t="shared" si="111"/>
        <v>0.0174384351163861</v>
      </c>
      <c r="L427" s="26">
        <f t="shared" si="111"/>
        <v>0.0179749812083844</v>
      </c>
      <c r="M427" s="26">
        <f t="shared" si="111"/>
        <v>0.0182624289030441</v>
      </c>
      <c r="N427" s="26">
        <f t="shared" si="111"/>
        <v>0.0184087916150049</v>
      </c>
    </row>
    <row r="428" spans="6:14">
      <c r="F428" s="26" t="s">
        <v>71</v>
      </c>
      <c r="G428" s="26">
        <f>AVERAGE(G427:N427)</f>
        <v>0.0170854088093234</v>
      </c>
      <c r="H428" s="26"/>
      <c r="I428" s="26"/>
      <c r="J428" s="26"/>
      <c r="K428" s="26"/>
      <c r="L428" s="26"/>
      <c r="M428" s="26"/>
      <c r="N428" s="26"/>
    </row>
    <row r="431" spans="6:14">
      <c r="F431" s="25">
        <v>29</v>
      </c>
      <c r="G431" s="25">
        <v>2015</v>
      </c>
      <c r="H431" s="25">
        <v>2016</v>
      </c>
      <c r="I431" s="25">
        <v>2017</v>
      </c>
      <c r="J431" s="25">
        <v>2018</v>
      </c>
      <c r="K431" s="25">
        <v>2019</v>
      </c>
      <c r="L431" s="25">
        <v>2020</v>
      </c>
      <c r="M431" s="25">
        <v>2021</v>
      </c>
      <c r="N431" s="26">
        <v>2022</v>
      </c>
    </row>
    <row r="432" spans="6:14">
      <c r="F432" s="25" t="s">
        <v>31</v>
      </c>
      <c r="G432">
        <v>20.9</v>
      </c>
      <c r="H432">
        <v>19.9</v>
      </c>
      <c r="I432">
        <v>19.2</v>
      </c>
      <c r="J432">
        <v>19.3</v>
      </c>
      <c r="K432">
        <v>18.9</v>
      </c>
      <c r="L432">
        <v>17.7</v>
      </c>
      <c r="M432">
        <v>17.5</v>
      </c>
      <c r="N432">
        <v>17.1</v>
      </c>
    </row>
    <row r="433" spans="6:14">
      <c r="F433" s="26" t="s">
        <v>65</v>
      </c>
      <c r="G433">
        <v>55</v>
      </c>
      <c r="H433">
        <v>60</v>
      </c>
      <c r="I433">
        <v>55</v>
      </c>
      <c r="J433">
        <v>60</v>
      </c>
      <c r="K433">
        <v>55</v>
      </c>
      <c r="L433">
        <v>55</v>
      </c>
      <c r="M433">
        <v>65</v>
      </c>
      <c r="N433">
        <v>56</v>
      </c>
    </row>
    <row r="434" spans="6:14">
      <c r="F434" s="26"/>
      <c r="G434" s="26"/>
      <c r="H434" s="26"/>
      <c r="I434" s="26"/>
      <c r="J434" s="26"/>
      <c r="K434" s="26"/>
      <c r="L434" s="26"/>
      <c r="M434" s="26"/>
      <c r="N434" s="26"/>
    </row>
    <row r="435" spans="6:14">
      <c r="F435" s="26"/>
      <c r="G435" s="26"/>
      <c r="H435" s="26"/>
      <c r="I435" s="26"/>
      <c r="J435" s="26"/>
      <c r="K435" s="26"/>
      <c r="L435" s="26"/>
      <c r="M435" s="26"/>
      <c r="N435" s="26"/>
    </row>
    <row r="436" spans="6:14">
      <c r="F436" s="26" t="s">
        <v>66</v>
      </c>
      <c r="G436" s="26">
        <f t="shared" ref="G436:N436" si="112">G432/AVERAGE($G$2:$N$2)</f>
        <v>4.91764705882353</v>
      </c>
      <c r="H436" s="26">
        <f t="shared" si="112"/>
        <v>4.68235294117647</v>
      </c>
      <c r="I436" s="26">
        <f t="shared" si="112"/>
        <v>4.51764705882353</v>
      </c>
      <c r="J436" s="26">
        <f t="shared" si="112"/>
        <v>4.54117647058824</v>
      </c>
      <c r="K436" s="26">
        <f t="shared" si="112"/>
        <v>4.44705882352941</v>
      </c>
      <c r="L436" s="26">
        <f t="shared" si="112"/>
        <v>4.16470588235294</v>
      </c>
      <c r="M436" s="26">
        <f t="shared" si="112"/>
        <v>4.11764705882353</v>
      </c>
      <c r="N436" s="26">
        <f t="shared" si="112"/>
        <v>4.02352941176471</v>
      </c>
    </row>
    <row r="437" spans="6:14">
      <c r="F437" s="26"/>
      <c r="G437" s="26">
        <f t="shared" ref="G437:N437" si="113">G433/AVERAGE($G$3:$N$3)</f>
        <v>1.06305870983329</v>
      </c>
      <c r="H437" s="26">
        <f t="shared" si="113"/>
        <v>1.15970041072723</v>
      </c>
      <c r="I437" s="26">
        <f t="shared" si="113"/>
        <v>1.06305870983329</v>
      </c>
      <c r="J437" s="26">
        <f t="shared" si="113"/>
        <v>1.15970041072723</v>
      </c>
      <c r="K437" s="26">
        <f t="shared" si="113"/>
        <v>1.06305870983329</v>
      </c>
      <c r="L437" s="26">
        <f t="shared" si="113"/>
        <v>1.06305870983329</v>
      </c>
      <c r="M437" s="26">
        <f t="shared" si="113"/>
        <v>1.25634211162116</v>
      </c>
      <c r="N437" s="26">
        <f t="shared" si="113"/>
        <v>1.08238705001208</v>
      </c>
    </row>
    <row r="438" spans="6:14">
      <c r="F438" s="26"/>
      <c r="G438" s="26"/>
      <c r="H438" s="26"/>
      <c r="I438" s="26"/>
      <c r="J438" s="26"/>
      <c r="K438" s="26"/>
      <c r="L438" s="26"/>
      <c r="M438" s="26"/>
      <c r="N438" s="26"/>
    </row>
    <row r="439" spans="6:14">
      <c r="F439" s="26" t="s">
        <v>67</v>
      </c>
      <c r="G439" s="26">
        <f t="shared" ref="G439:N439" si="114">ABS(G436-G437)</f>
        <v>3.85458834899024</v>
      </c>
      <c r="H439" s="26">
        <f t="shared" si="114"/>
        <v>3.52265253044924</v>
      </c>
      <c r="I439" s="26">
        <f t="shared" si="114"/>
        <v>3.45458834899024</v>
      </c>
      <c r="J439" s="26">
        <f t="shared" si="114"/>
        <v>3.38147605986101</v>
      </c>
      <c r="K439" s="26">
        <f t="shared" si="114"/>
        <v>3.38400011369612</v>
      </c>
      <c r="L439" s="26">
        <f t="shared" si="114"/>
        <v>3.10164717251965</v>
      </c>
      <c r="M439" s="26">
        <f t="shared" si="114"/>
        <v>2.86130494720236</v>
      </c>
      <c r="N439" s="26">
        <f t="shared" si="114"/>
        <v>2.94114236175263</v>
      </c>
    </row>
    <row r="440" spans="6:14">
      <c r="F440" s="26" t="s">
        <v>68</v>
      </c>
      <c r="G440" s="26">
        <f>MIN(G439:N439)</f>
        <v>2.86130494720236</v>
      </c>
      <c r="H440" s="26"/>
      <c r="I440" s="26"/>
      <c r="J440" s="26"/>
      <c r="K440" s="26"/>
      <c r="L440" s="26"/>
      <c r="M440" s="26"/>
      <c r="N440" s="26"/>
    </row>
    <row r="441" spans="6:14">
      <c r="F441" s="26" t="s">
        <v>69</v>
      </c>
      <c r="G441" s="26">
        <f>MAX(G439:N439)</f>
        <v>3.85458834899024</v>
      </c>
      <c r="H441" s="26"/>
      <c r="I441" s="26"/>
      <c r="J441" s="26"/>
      <c r="K441" s="26"/>
      <c r="L441" s="26"/>
      <c r="M441" s="26"/>
      <c r="N441" s="26"/>
    </row>
    <row r="442" spans="6:14">
      <c r="F442" s="26" t="s">
        <v>70</v>
      </c>
      <c r="G442" s="26">
        <f t="shared" ref="G442:N442" si="115">($G$10+0.5*$G$11)/(G439+0.5*$G$11)</f>
        <v>0.0820057936489422</v>
      </c>
      <c r="H442" s="26">
        <f t="shared" si="115"/>
        <v>0.0891489231567908</v>
      </c>
      <c r="I442" s="26">
        <f t="shared" si="115"/>
        <v>0.090770179505017</v>
      </c>
      <c r="J442" s="26">
        <f t="shared" si="115"/>
        <v>0.0925786787089178</v>
      </c>
      <c r="K442" s="26">
        <f t="shared" si="115"/>
        <v>0.0925150437573245</v>
      </c>
      <c r="L442" s="26">
        <f t="shared" si="115"/>
        <v>0.100221204432139</v>
      </c>
      <c r="M442" s="26">
        <f t="shared" si="115"/>
        <v>0.107869451970477</v>
      </c>
      <c r="N442" s="26">
        <f t="shared" si="115"/>
        <v>0.105202562464021</v>
      </c>
    </row>
    <row r="443" spans="6:14">
      <c r="F443" s="26" t="s">
        <v>71</v>
      </c>
      <c r="G443" s="26">
        <f>AVERAGE(G442:N442)</f>
        <v>0.0950389797054536</v>
      </c>
      <c r="H443" s="26"/>
      <c r="I443" s="26"/>
      <c r="J443" s="26"/>
      <c r="K443" s="26"/>
      <c r="L443" s="26"/>
      <c r="M443" s="26"/>
      <c r="N443" s="26"/>
    </row>
    <row r="446" spans="6:14">
      <c r="F446" s="25">
        <v>30</v>
      </c>
      <c r="G446" s="25">
        <v>2015</v>
      </c>
      <c r="H446" s="25">
        <v>2016</v>
      </c>
      <c r="I446" s="25">
        <v>2017</v>
      </c>
      <c r="J446" s="25">
        <v>2018</v>
      </c>
      <c r="K446" s="25">
        <v>2019</v>
      </c>
      <c r="L446" s="25">
        <v>2020</v>
      </c>
      <c r="M446" s="25">
        <v>2021</v>
      </c>
      <c r="N446" s="26">
        <v>2022</v>
      </c>
    </row>
    <row r="447" spans="6:14">
      <c r="F447" s="25" t="s">
        <v>32</v>
      </c>
      <c r="G447">
        <v>62</v>
      </c>
      <c r="H447">
        <v>56.3</v>
      </c>
      <c r="I447">
        <v>56.7</v>
      </c>
      <c r="J447">
        <v>56.7</v>
      </c>
      <c r="K447">
        <v>59.6</v>
      </c>
      <c r="L447">
        <v>58.6</v>
      </c>
      <c r="M447">
        <v>56.9</v>
      </c>
      <c r="N447">
        <v>53.6</v>
      </c>
    </row>
    <row r="448" spans="6:14">
      <c r="F448" s="26" t="s">
        <v>65</v>
      </c>
      <c r="G448">
        <v>76</v>
      </c>
      <c r="H448">
        <v>75</v>
      </c>
      <c r="I448">
        <v>71</v>
      </c>
      <c r="J448">
        <v>82</v>
      </c>
      <c r="K448">
        <v>80</v>
      </c>
      <c r="L448">
        <v>66</v>
      </c>
      <c r="M448">
        <v>80</v>
      </c>
      <c r="N448">
        <v>71</v>
      </c>
    </row>
    <row r="449" spans="6:14">
      <c r="F449" s="26"/>
      <c r="G449" s="26"/>
      <c r="H449" s="26"/>
      <c r="I449" s="26"/>
      <c r="J449" s="26"/>
      <c r="K449" s="26"/>
      <c r="L449" s="26"/>
      <c r="M449" s="26"/>
      <c r="N449" s="26"/>
    </row>
    <row r="450" spans="6:14">
      <c r="F450" s="26"/>
      <c r="G450" s="26"/>
      <c r="H450" s="26"/>
      <c r="I450" s="26"/>
      <c r="J450" s="26"/>
      <c r="K450" s="26"/>
      <c r="L450" s="26"/>
      <c r="M450" s="26"/>
      <c r="N450" s="26"/>
    </row>
    <row r="451" spans="6:14">
      <c r="F451" s="26" t="s">
        <v>66</v>
      </c>
      <c r="G451" s="26">
        <f t="shared" ref="G451:N451" si="116">G447/AVERAGE($G$2:$N$2)</f>
        <v>14.5882352941176</v>
      </c>
      <c r="H451" s="26">
        <f t="shared" si="116"/>
        <v>13.2470588235294</v>
      </c>
      <c r="I451" s="26">
        <f t="shared" si="116"/>
        <v>13.3411764705882</v>
      </c>
      <c r="J451" s="26">
        <f t="shared" si="116"/>
        <v>13.3411764705882</v>
      </c>
      <c r="K451" s="26">
        <f t="shared" si="116"/>
        <v>14.0235294117647</v>
      </c>
      <c r="L451" s="26">
        <f t="shared" si="116"/>
        <v>13.7882352941176</v>
      </c>
      <c r="M451" s="26">
        <f t="shared" si="116"/>
        <v>13.3882352941176</v>
      </c>
      <c r="N451" s="26">
        <f t="shared" si="116"/>
        <v>12.6117647058824</v>
      </c>
    </row>
    <row r="452" spans="6:14">
      <c r="F452" s="26"/>
      <c r="G452" s="26">
        <f t="shared" ref="G452:N452" si="117">G448/AVERAGE($G$3:$N$3)</f>
        <v>1.46895385358782</v>
      </c>
      <c r="H452" s="26">
        <f t="shared" si="117"/>
        <v>1.44962551340904</v>
      </c>
      <c r="I452" s="26">
        <f t="shared" si="117"/>
        <v>1.37231215269389</v>
      </c>
      <c r="J452" s="26">
        <f t="shared" si="117"/>
        <v>1.58492389466055</v>
      </c>
      <c r="K452" s="26">
        <f t="shared" si="117"/>
        <v>1.54626721430297</v>
      </c>
      <c r="L452" s="26">
        <f t="shared" si="117"/>
        <v>1.27567045179995</v>
      </c>
      <c r="M452" s="26">
        <f t="shared" si="117"/>
        <v>1.54626721430297</v>
      </c>
      <c r="N452" s="26">
        <f t="shared" si="117"/>
        <v>1.37231215269389</v>
      </c>
    </row>
    <row r="453" spans="6:14">
      <c r="F453" s="26"/>
      <c r="G453" s="26"/>
      <c r="H453" s="26"/>
      <c r="I453" s="26"/>
      <c r="J453" s="26"/>
      <c r="K453" s="26"/>
      <c r="L453" s="26"/>
      <c r="M453" s="26"/>
      <c r="N453" s="26"/>
    </row>
    <row r="454" spans="6:14">
      <c r="F454" s="26" t="s">
        <v>67</v>
      </c>
      <c r="G454" s="26">
        <f t="shared" ref="G454:N454" si="118">ABS(G451-G452)</f>
        <v>13.1192814405298</v>
      </c>
      <c r="H454" s="26">
        <f t="shared" si="118"/>
        <v>11.7974333101204</v>
      </c>
      <c r="I454" s="26">
        <f t="shared" si="118"/>
        <v>11.9688643178943</v>
      </c>
      <c r="J454" s="26">
        <f t="shared" si="118"/>
        <v>11.7562525759277</v>
      </c>
      <c r="K454" s="26">
        <f t="shared" si="118"/>
        <v>12.4772621974617</v>
      </c>
      <c r="L454" s="26">
        <f t="shared" si="118"/>
        <v>12.5125648423177</v>
      </c>
      <c r="M454" s="26">
        <f t="shared" si="118"/>
        <v>11.8419680798147</v>
      </c>
      <c r="N454" s="26">
        <f t="shared" si="118"/>
        <v>11.2394525531885</v>
      </c>
    </row>
    <row r="455" spans="6:14">
      <c r="F455" s="26" t="s">
        <v>68</v>
      </c>
      <c r="G455" s="26">
        <f>MIN(G454:N454)</f>
        <v>11.2394525531885</v>
      </c>
      <c r="H455" s="26"/>
      <c r="I455" s="26"/>
      <c r="J455" s="26"/>
      <c r="K455" s="26"/>
      <c r="L455" s="26"/>
      <c r="M455" s="26"/>
      <c r="N455" s="26"/>
    </row>
    <row r="456" spans="6:14">
      <c r="F456" s="26" t="s">
        <v>69</v>
      </c>
      <c r="G456" s="26">
        <f>MAX(G454:N454)</f>
        <v>13.1192814405298</v>
      </c>
      <c r="H456" s="26"/>
      <c r="I456" s="26"/>
      <c r="J456" s="26"/>
      <c r="K456" s="26"/>
      <c r="L456" s="26"/>
      <c r="M456" s="26"/>
      <c r="N456" s="26"/>
    </row>
    <row r="457" spans="6:14">
      <c r="F457" s="26" t="s">
        <v>70</v>
      </c>
      <c r="G457" s="26">
        <f t="shared" ref="G457:N457" si="119">($G$10+0.5*$G$11)/(G454+0.5*$G$11)</f>
        <v>0.025338589875249</v>
      </c>
      <c r="H457" s="26">
        <f t="shared" si="119"/>
        <v>0.0281099845479754</v>
      </c>
      <c r="I457" s="26">
        <f t="shared" si="119"/>
        <v>0.0277168264233745</v>
      </c>
      <c r="J457" s="26">
        <f t="shared" si="119"/>
        <v>0.0282060951785796</v>
      </c>
      <c r="K457" s="26">
        <f t="shared" si="119"/>
        <v>0.0266129657157668</v>
      </c>
      <c r="L457" s="26">
        <f t="shared" si="119"/>
        <v>0.0265395704284524</v>
      </c>
      <c r="M457" s="26">
        <f t="shared" si="119"/>
        <v>0.0280067804902967</v>
      </c>
      <c r="N457" s="26">
        <f t="shared" si="119"/>
        <v>0.0294706235680167</v>
      </c>
    </row>
    <row r="458" spans="6:14">
      <c r="F458" s="26" t="s">
        <v>71</v>
      </c>
      <c r="G458" s="26">
        <f>AVERAGE(G457:N457)</f>
        <v>0.0275001795284639</v>
      </c>
      <c r="H458" s="26"/>
      <c r="I458" s="26"/>
      <c r="J458" s="26"/>
      <c r="K458" s="26"/>
      <c r="L458" s="26"/>
      <c r="M458" s="26"/>
      <c r="N458" s="26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86" zoomScaleNormal="86" topLeftCell="A5" workbookViewId="0">
      <selection activeCell="A34" sqref="$A34:$XFD34"/>
    </sheetView>
  </sheetViews>
  <sheetFormatPr defaultColWidth="9.23076923076923" defaultRowHeight="16.8"/>
  <cols>
    <col min="3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19">
      <c r="A2" s="19" t="s">
        <v>1</v>
      </c>
      <c r="B2" s="11">
        <v>48.1</v>
      </c>
      <c r="C2" s="11">
        <v>53</v>
      </c>
      <c r="D2" s="11">
        <v>48.6</v>
      </c>
      <c r="E2" s="11">
        <v>53.8</v>
      </c>
      <c r="F2" s="11">
        <v>52.4</v>
      </c>
      <c r="G2" s="11">
        <v>51</v>
      </c>
      <c r="H2" s="11">
        <v>56</v>
      </c>
      <c r="I2" s="11">
        <v>51</v>
      </c>
      <c r="R2" s="11" t="s">
        <v>37</v>
      </c>
      <c r="S2" s="11" t="s">
        <v>38</v>
      </c>
    </row>
    <row r="3" spans="1:19">
      <c r="A3" s="12" t="s">
        <v>39</v>
      </c>
      <c r="B3">
        <v>48.1</v>
      </c>
      <c r="C3">
        <v>52.8493006031869</v>
      </c>
      <c r="D3">
        <v>50.2033545031306</v>
      </c>
      <c r="E3">
        <v>51.0597617475472</v>
      </c>
      <c r="F3">
        <v>52.4096539789693</v>
      </c>
      <c r="G3">
        <v>53.5317160129317</v>
      </c>
      <c r="H3">
        <v>54.7408549371167</v>
      </c>
      <c r="I3">
        <v>55.4995784233351</v>
      </c>
      <c r="J3">
        <v>55.8145912426065</v>
      </c>
      <c r="K3">
        <v>56.0214830025933</v>
      </c>
      <c r="L3">
        <v>56.132995923051</v>
      </c>
      <c r="M3">
        <v>56.1429476346604</v>
      </c>
      <c r="N3">
        <v>56.07124097892</v>
      </c>
      <c r="O3">
        <v>55.934373766498</v>
      </c>
      <c r="P3">
        <v>55.7451407257285</v>
      </c>
      <c r="Q3">
        <v>55.5134134034679</v>
      </c>
      <c r="R3">
        <f>B3-Q3</f>
        <v>-7.4134134034679</v>
      </c>
      <c r="S3">
        <f>MIN(B2:Q5)</f>
        <v>48.1</v>
      </c>
    </row>
    <row r="4" spans="1:18">
      <c r="A4" s="12" t="s">
        <v>40</v>
      </c>
      <c r="B4">
        <v>48.1</v>
      </c>
      <c r="C4">
        <v>52.8493006031869</v>
      </c>
      <c r="D4">
        <v>50.2033545031306</v>
      </c>
      <c r="E4">
        <v>51.0597617475472</v>
      </c>
      <c r="F4">
        <v>52.4096539789693</v>
      </c>
      <c r="G4">
        <v>53.5317160129317</v>
      </c>
      <c r="H4">
        <v>54.7408549371167</v>
      </c>
      <c r="I4">
        <v>55.4995784233351</v>
      </c>
      <c r="J4">
        <v>56.1116313541849</v>
      </c>
      <c r="K4">
        <v>56.7209386725175</v>
      </c>
      <c r="L4">
        <v>57.0137301290639</v>
      </c>
      <c r="M4">
        <v>57.158132039143</v>
      </c>
      <c r="N4">
        <v>57.1909696238766</v>
      </c>
      <c r="O4">
        <v>57.1365220368077</v>
      </c>
      <c r="P4">
        <v>57.0126786004725</v>
      </c>
      <c r="Q4">
        <v>56.8330072948424</v>
      </c>
      <c r="R4">
        <f>B4-Q4</f>
        <v>-8.7330072948424</v>
      </c>
    </row>
    <row r="5" spans="1:18">
      <c r="A5" s="12" t="s">
        <v>41</v>
      </c>
      <c r="B5">
        <v>48.1</v>
      </c>
      <c r="C5">
        <v>52.8493006031869</v>
      </c>
      <c r="D5">
        <v>50.2033545031306</v>
      </c>
      <c r="E5">
        <v>51.0597617475472</v>
      </c>
      <c r="F5">
        <v>52.4096539789693</v>
      </c>
      <c r="G5">
        <v>53.5317160129317</v>
      </c>
      <c r="H5">
        <v>54.7408549371167</v>
      </c>
      <c r="I5">
        <v>55.4995784233351</v>
      </c>
      <c r="J5">
        <v>56.5105103582587</v>
      </c>
      <c r="K5">
        <v>57.6849104808858</v>
      </c>
      <c r="L5">
        <v>58.273295963243</v>
      </c>
      <c r="M5">
        <v>58.6517876298548</v>
      </c>
      <c r="N5">
        <v>58.8740279937296</v>
      </c>
      <c r="O5">
        <v>58.9722945481667</v>
      </c>
      <c r="P5">
        <v>58.9706499405474</v>
      </c>
      <c r="Q5">
        <v>58.8879207548349</v>
      </c>
      <c r="R5">
        <f>B5-Q5</f>
        <v>-10.7879207548349</v>
      </c>
    </row>
    <row r="6" s="11" customFormat="1" spans="1:9">
      <c r="A6" s="20" t="s">
        <v>9</v>
      </c>
      <c r="B6" s="11">
        <v>59</v>
      </c>
      <c r="C6" s="11">
        <v>75</v>
      </c>
      <c r="D6" s="11">
        <v>75.5</v>
      </c>
      <c r="E6" s="11">
        <v>75.5</v>
      </c>
      <c r="F6" s="11">
        <v>69.4</v>
      </c>
      <c r="G6" s="11">
        <v>61</v>
      </c>
      <c r="H6" s="11">
        <v>59.4</v>
      </c>
      <c r="I6" s="11">
        <v>61</v>
      </c>
    </row>
    <row r="7" spans="1:19">
      <c r="A7" s="12" t="s">
        <v>39</v>
      </c>
      <c r="B7" s="21">
        <v>59</v>
      </c>
      <c r="C7" s="21">
        <v>73.396063977826</v>
      </c>
      <c r="D7" s="21">
        <v>75.7012608863973</v>
      </c>
      <c r="E7" s="21">
        <v>72.4545208069317</v>
      </c>
      <c r="F7" s="21">
        <v>67.1509173869797</v>
      </c>
      <c r="G7" s="21">
        <v>62.562607848657</v>
      </c>
      <c r="H7" s="21">
        <v>58.4908738486184</v>
      </c>
      <c r="I7" s="21">
        <v>54.1812999371181</v>
      </c>
      <c r="J7" s="21">
        <v>51.0469348875196</v>
      </c>
      <c r="K7" s="21">
        <v>48.9313146747093</v>
      </c>
      <c r="L7" s="21">
        <v>46.8177677155669</v>
      </c>
      <c r="M7" s="21">
        <v>44.908458091918</v>
      </c>
      <c r="N7" s="21">
        <v>43.2144204707334</v>
      </c>
      <c r="O7" s="21">
        <v>41.7146999026539</v>
      </c>
      <c r="P7" s="21">
        <v>40.3824596788786</v>
      </c>
      <c r="Q7" s="21">
        <v>39.1922451759169</v>
      </c>
      <c r="R7" s="21">
        <f t="shared" ref="R7:R9" si="0">B7-Q7</f>
        <v>19.8077548240831</v>
      </c>
      <c r="S7">
        <f>MIN(B6:Q9)</f>
        <v>36.9356166240799</v>
      </c>
    </row>
    <row r="8" spans="1:18">
      <c r="A8" s="12" t="s">
        <v>40</v>
      </c>
      <c r="B8" s="21">
        <v>59</v>
      </c>
      <c r="C8" s="21">
        <v>73.396063977826</v>
      </c>
      <c r="D8" s="21">
        <v>75.7012608863973</v>
      </c>
      <c r="E8" s="21">
        <v>72.4545208069317</v>
      </c>
      <c r="F8" s="21">
        <v>67.1509173869797</v>
      </c>
      <c r="G8" s="21">
        <v>62.562607848657</v>
      </c>
      <c r="H8" s="21">
        <v>58.4908738486184</v>
      </c>
      <c r="I8" s="21">
        <v>54.1812999371181</v>
      </c>
      <c r="J8" s="21">
        <v>50.7717493657745</v>
      </c>
      <c r="K8" s="21">
        <v>48.2681212725634</v>
      </c>
      <c r="L8" s="21">
        <v>45.9834435093539</v>
      </c>
      <c r="M8" s="21">
        <v>43.9832348575544</v>
      </c>
      <c r="N8" s="21">
        <v>42.2375011013187</v>
      </c>
      <c r="O8" s="21">
        <v>40.7070611929911</v>
      </c>
      <c r="P8" s="21">
        <v>39.3559425360024</v>
      </c>
      <c r="Q8" s="21">
        <v>38.1538290195563</v>
      </c>
      <c r="R8" s="21">
        <f t="shared" si="0"/>
        <v>20.8461709804437</v>
      </c>
    </row>
    <row r="9" spans="1:18">
      <c r="A9" s="12" t="s">
        <v>41</v>
      </c>
      <c r="B9" s="21">
        <v>59</v>
      </c>
      <c r="C9" s="21">
        <v>73.396063977826</v>
      </c>
      <c r="D9" s="21">
        <v>75.7012608863973</v>
      </c>
      <c r="E9" s="21">
        <v>72.4545208069317</v>
      </c>
      <c r="F9" s="21">
        <v>67.1509173869797</v>
      </c>
      <c r="G9" s="21">
        <v>62.562607848657</v>
      </c>
      <c r="H9" s="21">
        <v>58.4908738486184</v>
      </c>
      <c r="I9" s="21">
        <v>54.1812999371181</v>
      </c>
      <c r="J9" s="21">
        <v>50.5060275143694</v>
      </c>
      <c r="K9" s="21">
        <v>47.6079508312071</v>
      </c>
      <c r="L9" s="21">
        <v>45.1157783040655</v>
      </c>
      <c r="M9" s="21">
        <v>42.9849637033885</v>
      </c>
      <c r="N9" s="21">
        <v>41.1519828592143</v>
      </c>
      <c r="O9" s="21">
        <v>39.5613781131512</v>
      </c>
      <c r="P9" s="21">
        <v>38.1679231623234</v>
      </c>
      <c r="Q9" s="21">
        <v>36.9356166240799</v>
      </c>
      <c r="R9" s="21">
        <f t="shared" si="0"/>
        <v>22.0643833759201</v>
      </c>
    </row>
    <row r="10" s="11" customFormat="1" spans="1:9">
      <c r="A10" s="20" t="s">
        <v>12</v>
      </c>
      <c r="B10" s="11">
        <v>45</v>
      </c>
      <c r="C10" s="11">
        <v>55.4</v>
      </c>
      <c r="D10" s="11">
        <v>47.9</v>
      </c>
      <c r="E10" s="11">
        <v>48</v>
      </c>
      <c r="F10" s="11">
        <v>45.6</v>
      </c>
      <c r="G10" s="11">
        <v>51.2</v>
      </c>
      <c r="H10" s="11">
        <v>45.3</v>
      </c>
      <c r="I10" s="11">
        <v>49.2</v>
      </c>
    </row>
    <row r="11" spans="1:19">
      <c r="A11" s="12" t="s">
        <v>39</v>
      </c>
      <c r="B11">
        <v>45</v>
      </c>
      <c r="C11">
        <v>53.043737117692</v>
      </c>
      <c r="D11">
        <v>50.4835597760479</v>
      </c>
      <c r="E11">
        <v>48.8756143906712</v>
      </c>
      <c r="F11">
        <v>47.3213900132494</v>
      </c>
      <c r="G11">
        <v>46.4986624616596</v>
      </c>
      <c r="H11">
        <v>47.123806745837</v>
      </c>
      <c r="I11">
        <v>46.8795885959528</v>
      </c>
      <c r="J11">
        <v>47.0780598934701</v>
      </c>
      <c r="K11">
        <v>48.5552972402729</v>
      </c>
      <c r="L11">
        <v>49.8496088506512</v>
      </c>
      <c r="M11">
        <v>51.2574307763509</v>
      </c>
      <c r="N11">
        <v>52.7970198915397</v>
      </c>
      <c r="O11">
        <v>54.4642783175267</v>
      </c>
      <c r="P11">
        <v>56.2522958825309</v>
      </c>
      <c r="Q11">
        <v>58.154958216034</v>
      </c>
      <c r="R11">
        <f t="shared" ref="R11:R13" si="1">B11-Q11</f>
        <v>-13.154958216034</v>
      </c>
      <c r="S11">
        <f>MIN(B10:Q13)</f>
        <v>45</v>
      </c>
    </row>
    <row r="12" spans="1:18">
      <c r="A12" s="12" t="s">
        <v>40</v>
      </c>
      <c r="B12">
        <v>45</v>
      </c>
      <c r="C12">
        <v>53.043737117692</v>
      </c>
      <c r="D12">
        <v>50.4835597760479</v>
      </c>
      <c r="E12">
        <v>48.8756143906712</v>
      </c>
      <c r="F12">
        <v>47.3213900132494</v>
      </c>
      <c r="G12">
        <v>46.4986624616596</v>
      </c>
      <c r="H12">
        <v>47.123806745837</v>
      </c>
      <c r="I12">
        <v>46.8795885959528</v>
      </c>
      <c r="J12">
        <v>47.1249413019059</v>
      </c>
      <c r="K12">
        <v>48.6924951195408</v>
      </c>
      <c r="L12">
        <v>50.0794956605095</v>
      </c>
      <c r="M12">
        <v>51.5920218401354</v>
      </c>
      <c r="N12">
        <v>53.2482885379208</v>
      </c>
      <c r="O12">
        <v>55.0432060083533</v>
      </c>
      <c r="P12">
        <v>56.9687171226385</v>
      </c>
      <c r="Q12">
        <v>59.0176068996473</v>
      </c>
      <c r="R12">
        <f t="shared" si="1"/>
        <v>-14.0176068996473</v>
      </c>
    </row>
    <row r="13" spans="1:18">
      <c r="A13" s="12" t="s">
        <v>41</v>
      </c>
      <c r="B13">
        <v>45</v>
      </c>
      <c r="C13">
        <v>53.043737117692</v>
      </c>
      <c r="D13">
        <v>50.4835597760479</v>
      </c>
      <c r="E13">
        <v>48.8756143906712</v>
      </c>
      <c r="F13">
        <v>47.3213900132494</v>
      </c>
      <c r="G13">
        <v>46.4986624616596</v>
      </c>
      <c r="H13">
        <v>47.123806745837</v>
      </c>
      <c r="I13">
        <v>46.8795885959528</v>
      </c>
      <c r="J13">
        <v>47.1522225638208</v>
      </c>
      <c r="K13">
        <v>48.779684699915</v>
      </c>
      <c r="L13">
        <v>50.2415995740198</v>
      </c>
      <c r="M13">
        <v>51.848773826097</v>
      </c>
      <c r="N13">
        <v>53.6196767515477</v>
      </c>
      <c r="O13">
        <v>55.5486414449208</v>
      </c>
      <c r="P13">
        <v>57.6266337929185</v>
      </c>
      <c r="Q13">
        <v>59.8452539497637</v>
      </c>
      <c r="R13">
        <f t="shared" si="1"/>
        <v>-14.8452539497637</v>
      </c>
    </row>
    <row r="14" s="11" customFormat="1" spans="1:9">
      <c r="A14" s="20" t="s">
        <v>17</v>
      </c>
      <c r="B14" s="11">
        <v>48</v>
      </c>
      <c r="C14" s="11">
        <v>59</v>
      </c>
      <c r="D14" s="11">
        <v>47</v>
      </c>
      <c r="E14" s="11">
        <v>53</v>
      </c>
      <c r="F14" s="11">
        <v>49</v>
      </c>
      <c r="G14" s="11">
        <v>55</v>
      </c>
      <c r="H14" s="11">
        <v>59</v>
      </c>
      <c r="I14" s="11">
        <v>53</v>
      </c>
    </row>
    <row r="15" spans="1:19">
      <c r="A15" s="12" t="s">
        <v>39</v>
      </c>
      <c r="B15">
        <v>48</v>
      </c>
      <c r="C15">
        <v>49.4882469794547</v>
      </c>
      <c r="D15">
        <v>51.8037434047953</v>
      </c>
      <c r="E15">
        <v>53.9395119924205</v>
      </c>
      <c r="F15">
        <v>55.7191460591838</v>
      </c>
      <c r="G15">
        <v>57.1263927478899</v>
      </c>
      <c r="H15">
        <v>58.2411112843025</v>
      </c>
      <c r="I15">
        <v>59.0930726389809</v>
      </c>
      <c r="J15">
        <v>59.6825649942102</v>
      </c>
      <c r="K15">
        <v>60.0526218329835</v>
      </c>
      <c r="L15">
        <v>60.2304940329755</v>
      </c>
      <c r="M15">
        <v>60.2414180909287</v>
      </c>
      <c r="N15">
        <v>60.1080525254245</v>
      </c>
      <c r="O15">
        <v>59.8506370977935</v>
      </c>
      <c r="P15">
        <v>59.487209721915</v>
      </c>
      <c r="Q15">
        <v>59.0338243419742</v>
      </c>
      <c r="R15">
        <f t="shared" ref="R15:R17" si="2">B15-Q15</f>
        <v>-11.0338243419742</v>
      </c>
      <c r="S15">
        <f>MIN(B14:Q17)</f>
        <v>47</v>
      </c>
    </row>
    <row r="16" spans="1:18">
      <c r="A16" s="12" t="s">
        <v>40</v>
      </c>
      <c r="B16">
        <v>48</v>
      </c>
      <c r="C16">
        <v>49.4882469794547</v>
      </c>
      <c r="D16">
        <v>51.8037434047953</v>
      </c>
      <c r="E16">
        <v>53.9395119924205</v>
      </c>
      <c r="F16">
        <v>55.7191460591838</v>
      </c>
      <c r="G16">
        <v>57.1263927478899</v>
      </c>
      <c r="H16">
        <v>58.2411112843025</v>
      </c>
      <c r="I16">
        <v>59.0930726389809</v>
      </c>
      <c r="J16">
        <v>59.6884320875948</v>
      </c>
      <c r="K16">
        <v>60.0753804153134</v>
      </c>
      <c r="L16">
        <v>60.2806197998805</v>
      </c>
      <c r="M16">
        <v>60.3297474578635</v>
      </c>
      <c r="N16">
        <v>60.2457655487694</v>
      </c>
      <c r="O16">
        <v>60.0491304171322</v>
      </c>
      <c r="P16">
        <v>59.7579555990022</v>
      </c>
      <c r="Q16">
        <v>59.3882385804789</v>
      </c>
      <c r="R16">
        <f t="shared" si="2"/>
        <v>-11.3882385804789</v>
      </c>
    </row>
    <row r="17" spans="1:18">
      <c r="A17" s="12" t="s">
        <v>41</v>
      </c>
      <c r="B17">
        <v>48</v>
      </c>
      <c r="C17">
        <v>49.4882469794547</v>
      </c>
      <c r="D17">
        <v>51.8037434047953</v>
      </c>
      <c r="E17">
        <v>53.9395119924205</v>
      </c>
      <c r="F17">
        <v>55.7191460591838</v>
      </c>
      <c r="G17">
        <v>57.1263927478899</v>
      </c>
      <c r="H17">
        <v>58.2411112843025</v>
      </c>
      <c r="I17">
        <v>59.0930726389809</v>
      </c>
      <c r="J17">
        <v>59.694368398686</v>
      </c>
      <c r="K17">
        <v>60.0983439805419</v>
      </c>
      <c r="L17">
        <v>60.3310058088538</v>
      </c>
      <c r="M17">
        <v>60.4181467843196</v>
      </c>
      <c r="N17">
        <v>60.3829206303001</v>
      </c>
      <c r="O17">
        <v>60.245787149318</v>
      </c>
      <c r="P17">
        <v>60.0247085375954</v>
      </c>
      <c r="Q17">
        <v>59.7353918491447</v>
      </c>
      <c r="R17">
        <f t="shared" si="2"/>
        <v>-11.7353918491447</v>
      </c>
    </row>
    <row r="18" s="11" customFormat="1" spans="1:9">
      <c r="A18" s="20" t="s">
        <v>18</v>
      </c>
      <c r="B18" s="11">
        <v>48</v>
      </c>
      <c r="C18" s="11">
        <v>57</v>
      </c>
      <c r="D18" s="11">
        <v>49</v>
      </c>
      <c r="E18" s="11">
        <v>53</v>
      </c>
      <c r="F18" s="11">
        <v>50</v>
      </c>
      <c r="G18" s="11">
        <v>48</v>
      </c>
      <c r="H18" s="11">
        <v>57</v>
      </c>
      <c r="I18" s="11">
        <v>47</v>
      </c>
    </row>
    <row r="19" spans="1:19">
      <c r="A19" s="12" t="s">
        <v>39</v>
      </c>
      <c r="B19">
        <v>48</v>
      </c>
      <c r="C19">
        <v>52.2182558043619</v>
      </c>
      <c r="D19">
        <v>52.4075683795315</v>
      </c>
      <c r="E19">
        <v>53.8337348118871</v>
      </c>
      <c r="F19">
        <v>53.0738481981336</v>
      </c>
      <c r="G19">
        <v>50.212690346921</v>
      </c>
      <c r="H19">
        <v>52.2209964233178</v>
      </c>
      <c r="I19">
        <v>45.5080661437752</v>
      </c>
      <c r="J19">
        <v>44.4530872949378</v>
      </c>
      <c r="K19">
        <v>53.3701749436881</v>
      </c>
      <c r="L19">
        <v>53.0906912266718</v>
      </c>
      <c r="M19">
        <v>52.7277008985604</v>
      </c>
      <c r="N19">
        <v>52.2977980049608</v>
      </c>
      <c r="O19">
        <v>51.8136745200197</v>
      </c>
      <c r="P19">
        <v>51.2857309998057</v>
      </c>
      <c r="Q19">
        <v>50.7225163017533</v>
      </c>
      <c r="R19">
        <f t="shared" ref="R19:R21" si="3">B19-Q19</f>
        <v>-2.7225163017533</v>
      </c>
      <c r="S19">
        <f>MIN(B18:Q21)</f>
        <v>44.3480164622689</v>
      </c>
    </row>
    <row r="20" spans="1:18">
      <c r="A20" s="12" t="s">
        <v>40</v>
      </c>
      <c r="B20">
        <v>48</v>
      </c>
      <c r="C20">
        <v>52.2182558043619</v>
      </c>
      <c r="D20">
        <v>52.4075683795315</v>
      </c>
      <c r="E20">
        <v>53.8337348118871</v>
      </c>
      <c r="F20">
        <v>53.0738481981336</v>
      </c>
      <c r="G20">
        <v>50.212690346921</v>
      </c>
      <c r="H20">
        <v>52.2209964233178</v>
      </c>
      <c r="I20">
        <v>45.5080661437752</v>
      </c>
      <c r="J20">
        <v>44.3480164622689</v>
      </c>
      <c r="K20">
        <v>53.2950247377516</v>
      </c>
      <c r="L20">
        <v>53.3225743071309</v>
      </c>
      <c r="M20">
        <v>53.3334113866622</v>
      </c>
      <c r="N20">
        <v>53.3304073334876</v>
      </c>
      <c r="O20">
        <v>53.3144236963632</v>
      </c>
      <c r="P20">
        <v>53.2859730519372</v>
      </c>
      <c r="Q20">
        <v>53.2454702247603</v>
      </c>
      <c r="R20">
        <f t="shared" si="3"/>
        <v>-5.2454702247603</v>
      </c>
    </row>
    <row r="21" spans="1:18">
      <c r="A21" s="12" t="s">
        <v>41</v>
      </c>
      <c r="B21">
        <v>48</v>
      </c>
      <c r="C21">
        <v>52.2182558043619</v>
      </c>
      <c r="D21">
        <v>52.4075683795315</v>
      </c>
      <c r="E21">
        <v>53.8337348118871</v>
      </c>
      <c r="F21">
        <v>53.0738481981336</v>
      </c>
      <c r="G21">
        <v>50.212690346921</v>
      </c>
      <c r="H21">
        <v>52.2209964233178</v>
      </c>
      <c r="I21">
        <v>45.5080661437752</v>
      </c>
      <c r="J21">
        <v>44.7939238470496</v>
      </c>
      <c r="K21">
        <v>54.3508076796031</v>
      </c>
      <c r="L21">
        <v>54.70915246683</v>
      </c>
      <c r="M21">
        <v>55.0540722003774</v>
      </c>
      <c r="N21">
        <v>55.3841997999629</v>
      </c>
      <c r="O21">
        <v>55.6972487654849</v>
      </c>
      <c r="P21">
        <v>55.9913938653124</v>
      </c>
      <c r="Q21">
        <v>56.2653077343155</v>
      </c>
      <c r="R21">
        <f t="shared" si="3"/>
        <v>-8.2653077343155</v>
      </c>
    </row>
    <row r="22" s="11" customFormat="1" spans="1:9">
      <c r="A22" s="20" t="s">
        <v>26</v>
      </c>
      <c r="B22" s="11">
        <v>39</v>
      </c>
      <c r="C22" s="11">
        <v>44</v>
      </c>
      <c r="D22" s="11">
        <v>40</v>
      </c>
      <c r="E22" s="11">
        <v>43</v>
      </c>
      <c r="F22" s="11">
        <v>41</v>
      </c>
      <c r="G22" s="11">
        <v>40</v>
      </c>
      <c r="H22" s="11">
        <v>45</v>
      </c>
      <c r="I22" s="11">
        <v>45</v>
      </c>
    </row>
    <row r="23" spans="1:19">
      <c r="A23" s="12" t="s">
        <v>39</v>
      </c>
      <c r="B23">
        <v>39</v>
      </c>
      <c r="C23">
        <v>42.5598342968489</v>
      </c>
      <c r="D23">
        <v>42.2671271404523</v>
      </c>
      <c r="E23">
        <v>41.4464048156419</v>
      </c>
      <c r="F23">
        <v>40.8178443821072</v>
      </c>
      <c r="G23">
        <v>42.9508947325942</v>
      </c>
      <c r="H23">
        <v>43.0915209860376</v>
      </c>
      <c r="I23">
        <v>40.4873116812373</v>
      </c>
      <c r="J23">
        <v>41.4878105883316</v>
      </c>
      <c r="K23">
        <v>43.3548645152832</v>
      </c>
      <c r="L23">
        <v>44.1376813645323</v>
      </c>
      <c r="M23">
        <v>44.8865460937973</v>
      </c>
      <c r="N23">
        <v>45.6382981361152</v>
      </c>
      <c r="O23">
        <v>46.3953285080637</v>
      </c>
      <c r="P23">
        <v>47.1541415148122</v>
      </c>
      <c r="Q23">
        <v>47.9102319105008</v>
      </c>
      <c r="R23">
        <f t="shared" ref="R23:R25" si="4">B23-Q23</f>
        <v>-8.9102319105008</v>
      </c>
      <c r="S23">
        <f>MIN(B22:Q25)</f>
        <v>39</v>
      </c>
    </row>
    <row r="24" spans="1:18">
      <c r="A24" s="12" t="s">
        <v>40</v>
      </c>
      <c r="B24">
        <v>39</v>
      </c>
      <c r="C24">
        <v>42.5598342968489</v>
      </c>
      <c r="D24">
        <v>42.2671271404523</v>
      </c>
      <c r="E24">
        <v>41.4464048156419</v>
      </c>
      <c r="F24">
        <v>40.8178443821072</v>
      </c>
      <c r="G24">
        <v>42.9508947325942</v>
      </c>
      <c r="H24">
        <v>43.0915209860376</v>
      </c>
      <c r="I24">
        <v>40.4873116812373</v>
      </c>
      <c r="J24">
        <v>41.5530715560319</v>
      </c>
      <c r="K24">
        <v>43.5244087615933</v>
      </c>
      <c r="L24">
        <v>44.385385410171</v>
      </c>
      <c r="M24">
        <v>45.2125555980945</v>
      </c>
      <c r="N24">
        <v>46.0420352848988</v>
      </c>
      <c r="O24">
        <v>46.874990933035</v>
      </c>
      <c r="P24">
        <v>47.7068743264464</v>
      </c>
      <c r="Q24">
        <v>48.5323612230417</v>
      </c>
      <c r="R24">
        <f t="shared" si="4"/>
        <v>-9.5323612230417</v>
      </c>
    </row>
    <row r="25" spans="1:18">
      <c r="A25" s="12" t="s">
        <v>41</v>
      </c>
      <c r="B25">
        <v>39</v>
      </c>
      <c r="C25">
        <v>42.5598342968489</v>
      </c>
      <c r="D25">
        <v>42.2671271404523</v>
      </c>
      <c r="E25">
        <v>41.4464048156419</v>
      </c>
      <c r="F25">
        <v>40.8178443821072</v>
      </c>
      <c r="G25">
        <v>42.9508947325942</v>
      </c>
      <c r="H25">
        <v>43.0915209860376</v>
      </c>
      <c r="I25">
        <v>40.4873116812373</v>
      </c>
      <c r="J25">
        <v>41.6799294597247</v>
      </c>
      <c r="K25">
        <v>43.8561059828473</v>
      </c>
      <c r="L25">
        <v>44.8722534230159</v>
      </c>
      <c r="M25">
        <v>45.8522585608158</v>
      </c>
      <c r="N25">
        <v>46.8299348069126</v>
      </c>
      <c r="O25">
        <v>47.8036130101098</v>
      </c>
      <c r="P25">
        <v>48.7665217736474</v>
      </c>
      <c r="Q25">
        <v>49.7117664189769</v>
      </c>
      <c r="R25">
        <f t="shared" si="4"/>
        <v>-10.7117664189769</v>
      </c>
    </row>
    <row r="26" s="11" customFormat="1" spans="1:9">
      <c r="A26" s="17" t="s">
        <v>28</v>
      </c>
      <c r="B26" s="11">
        <v>56</v>
      </c>
      <c r="C26" s="11">
        <v>64</v>
      </c>
      <c r="D26" s="11">
        <v>61</v>
      </c>
      <c r="E26" s="11">
        <v>62</v>
      </c>
      <c r="F26" s="11">
        <v>57</v>
      </c>
      <c r="G26" s="11">
        <v>61</v>
      </c>
      <c r="H26" s="11">
        <v>64</v>
      </c>
      <c r="I26" s="11">
        <v>65</v>
      </c>
    </row>
    <row r="27" spans="1:19">
      <c r="A27" s="12" t="s">
        <v>39</v>
      </c>
      <c r="B27">
        <v>56</v>
      </c>
      <c r="C27">
        <v>60.6514271869625</v>
      </c>
      <c r="D27">
        <v>62.1728469519582</v>
      </c>
      <c r="E27">
        <v>62.5148413232247</v>
      </c>
      <c r="F27">
        <v>62.0249381171138</v>
      </c>
      <c r="G27">
        <v>61.0151142417379</v>
      </c>
      <c r="H27">
        <v>60.9653638390807</v>
      </c>
      <c r="I27">
        <v>62.4285068235421</v>
      </c>
      <c r="J27">
        <v>62.6095184729848</v>
      </c>
      <c r="K27">
        <v>61.9066788502394</v>
      </c>
      <c r="L27">
        <v>62.1513143333278</v>
      </c>
      <c r="M27">
        <v>62.5337491660005</v>
      </c>
      <c r="N27">
        <v>63.013659781307</v>
      </c>
      <c r="O27">
        <v>63.5723110068171</v>
      </c>
      <c r="P27">
        <v>64.1962529014781</v>
      </c>
      <c r="Q27">
        <v>64.8746229754748</v>
      </c>
      <c r="R27">
        <f t="shared" ref="R27:R29" si="5">B27-Q27</f>
        <v>-8.87462297547479</v>
      </c>
      <c r="S27">
        <f>MIN(B26:Q29)</f>
        <v>56</v>
      </c>
    </row>
    <row r="28" spans="1:18">
      <c r="A28" s="12" t="s">
        <v>40</v>
      </c>
      <c r="B28">
        <v>56</v>
      </c>
      <c r="C28">
        <v>60.6514271869625</v>
      </c>
      <c r="D28">
        <v>62.1728469519582</v>
      </c>
      <c r="E28">
        <v>62.5148413232247</v>
      </c>
      <c r="F28">
        <v>62.0249381171138</v>
      </c>
      <c r="G28">
        <v>61.0151142417379</v>
      </c>
      <c r="H28">
        <v>60.9653638390807</v>
      </c>
      <c r="I28">
        <v>62.4285068235421</v>
      </c>
      <c r="J28">
        <v>62.5586409825276</v>
      </c>
      <c r="K28">
        <v>61.7693172363498</v>
      </c>
      <c r="L28">
        <v>61.9404262970477</v>
      </c>
      <c r="M28">
        <v>62.2453889692777</v>
      </c>
      <c r="N28">
        <v>62.6453983518942</v>
      </c>
      <c r="O28">
        <v>63.1232353919572</v>
      </c>
      <c r="P28">
        <v>63.6666416624034</v>
      </c>
      <c r="Q28">
        <v>64.2656329960372</v>
      </c>
      <c r="R28">
        <f t="shared" si="5"/>
        <v>-8.2656329960372</v>
      </c>
    </row>
    <row r="29" spans="1:18">
      <c r="A29" s="12" t="s">
        <v>41</v>
      </c>
      <c r="B29">
        <v>56</v>
      </c>
      <c r="C29">
        <v>60.6514271869625</v>
      </c>
      <c r="D29">
        <v>62.1728469519582</v>
      </c>
      <c r="E29">
        <v>62.5148413232247</v>
      </c>
      <c r="F29">
        <v>62.0249381171138</v>
      </c>
      <c r="G29">
        <v>61.0151142417379</v>
      </c>
      <c r="H29">
        <v>60.9653638390807</v>
      </c>
      <c r="I29">
        <v>62.4285068235421</v>
      </c>
      <c r="J29">
        <v>62.4964732673979</v>
      </c>
      <c r="K29">
        <v>61.5994043877057</v>
      </c>
      <c r="L29">
        <v>61.6756859201631</v>
      </c>
      <c r="M29">
        <v>61.8794623249855</v>
      </c>
      <c r="N29">
        <v>62.1740652827886</v>
      </c>
      <c r="O29">
        <v>62.5443809065643</v>
      </c>
      <c r="P29">
        <v>62.9798421047349</v>
      </c>
      <c r="Q29">
        <v>63.4717528907045</v>
      </c>
      <c r="R29">
        <f t="shared" si="5"/>
        <v>-7.4717528907045</v>
      </c>
    </row>
    <row r="30" s="11" customFormat="1" spans="1:9">
      <c r="A30" s="20" t="s">
        <v>30</v>
      </c>
      <c r="B30" s="11">
        <v>61</v>
      </c>
      <c r="C30" s="11">
        <v>60</v>
      </c>
      <c r="D30" s="11">
        <v>56</v>
      </c>
      <c r="E30" s="11">
        <v>59</v>
      </c>
      <c r="F30" s="11">
        <v>60</v>
      </c>
      <c r="G30" s="11">
        <v>56</v>
      </c>
      <c r="H30" s="11">
        <v>58</v>
      </c>
      <c r="I30" s="11">
        <v>62</v>
      </c>
    </row>
    <row r="31" spans="1:19">
      <c r="A31" s="12" t="s">
        <v>39</v>
      </c>
      <c r="B31">
        <v>61</v>
      </c>
      <c r="C31">
        <v>59.4821447345666</v>
      </c>
      <c r="D31">
        <v>58.1081886384547</v>
      </c>
      <c r="E31">
        <v>57.806897723425</v>
      </c>
      <c r="F31">
        <v>57.8545939494102</v>
      </c>
      <c r="G31">
        <v>57.9724895446948</v>
      </c>
      <c r="H31">
        <v>57.7639335873759</v>
      </c>
      <c r="I31">
        <v>56.9572649827986</v>
      </c>
      <c r="J31">
        <v>56.2570584125473</v>
      </c>
      <c r="K31">
        <v>55.7539567859598</v>
      </c>
      <c r="L31">
        <v>55.1364130380302</v>
      </c>
      <c r="M31">
        <v>54.4958662070017</v>
      </c>
      <c r="N31">
        <v>53.8391800729813</v>
      </c>
      <c r="O31">
        <v>53.1711984469928</v>
      </c>
      <c r="P31">
        <v>52.4955951579342</v>
      </c>
      <c r="Q31">
        <v>51.8152266267196</v>
      </c>
      <c r="R31">
        <f t="shared" ref="R31:R33" si="6">B31-Q31</f>
        <v>9.1847733732804</v>
      </c>
      <c r="S31">
        <f>MIN(B30:Q33)</f>
        <v>51.8152266267196</v>
      </c>
    </row>
    <row r="32" spans="1:18">
      <c r="A32" s="12" t="s">
        <v>40</v>
      </c>
      <c r="B32">
        <v>61</v>
      </c>
      <c r="C32">
        <v>59.4821447345666</v>
      </c>
      <c r="D32">
        <v>58.1081886384547</v>
      </c>
      <c r="E32">
        <v>57.806897723425</v>
      </c>
      <c r="F32">
        <v>57.8545939494102</v>
      </c>
      <c r="G32">
        <v>57.9724895446948</v>
      </c>
      <c r="H32">
        <v>57.7639335873759</v>
      </c>
      <c r="I32">
        <v>56.9572649827986</v>
      </c>
      <c r="J32">
        <v>56.7550992392977</v>
      </c>
      <c r="K32">
        <v>56.8565022672923</v>
      </c>
      <c r="L32">
        <v>56.4324177928309</v>
      </c>
      <c r="M32">
        <v>55.9525557962257</v>
      </c>
      <c r="N32">
        <v>55.4327713216236</v>
      </c>
      <c r="O32">
        <v>54.882648996816</v>
      </c>
      <c r="P32">
        <v>54.3091997267674</v>
      </c>
      <c r="Q32">
        <v>53.7178075736265</v>
      </c>
      <c r="R32">
        <f t="shared" si="6"/>
        <v>7.2821924263735</v>
      </c>
    </row>
    <row r="33" spans="1:18">
      <c r="A33" s="12" t="s">
        <v>41</v>
      </c>
      <c r="B33">
        <v>61</v>
      </c>
      <c r="C33">
        <v>59.4821447345666</v>
      </c>
      <c r="D33">
        <v>58.1081886384547</v>
      </c>
      <c r="E33">
        <v>57.806897723425</v>
      </c>
      <c r="F33">
        <v>57.8545939494102</v>
      </c>
      <c r="G33">
        <v>57.9724895446948</v>
      </c>
      <c r="H33">
        <v>57.7639335873759</v>
      </c>
      <c r="I33">
        <v>56.9572649827986</v>
      </c>
      <c r="J33">
        <v>57.0989827154784</v>
      </c>
      <c r="K33">
        <v>57.6460110561403</v>
      </c>
      <c r="L33">
        <v>57.4106795657042</v>
      </c>
      <c r="M33">
        <v>57.0930111996807</v>
      </c>
      <c r="N33">
        <v>56.7133960293816</v>
      </c>
      <c r="O33">
        <v>56.2844792346549</v>
      </c>
      <c r="P33">
        <v>55.8159609283507</v>
      </c>
      <c r="Q33">
        <v>55.3155713114309</v>
      </c>
      <c r="R33">
        <f t="shared" si="6"/>
        <v>5.6844286885691</v>
      </c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41" spans="1:1">
      <c r="A41" s="18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82" zoomScaleNormal="82" workbookViewId="0">
      <selection activeCell="C31" sqref="C31"/>
    </sheetView>
  </sheetViews>
  <sheetFormatPr defaultColWidth="9.23076923076923" defaultRowHeight="16.8"/>
  <cols>
    <col min="3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19">
      <c r="A2" s="19" t="s">
        <v>4</v>
      </c>
      <c r="B2" s="11">
        <v>45.8</v>
      </c>
      <c r="C2" s="11">
        <v>51</v>
      </c>
      <c r="D2" s="11">
        <v>49.8</v>
      </c>
      <c r="E2" s="11">
        <v>55.5</v>
      </c>
      <c r="F2" s="11">
        <v>48.7</v>
      </c>
      <c r="G2" s="11">
        <v>51.6</v>
      </c>
      <c r="H2" s="11">
        <v>57.7</v>
      </c>
      <c r="I2" s="11">
        <v>53.7</v>
      </c>
      <c r="R2" s="11" t="s">
        <v>37</v>
      </c>
      <c r="S2" s="11" t="s">
        <v>38</v>
      </c>
    </row>
    <row r="3" spans="1:19">
      <c r="A3" s="12" t="s">
        <v>39</v>
      </c>
      <c r="B3">
        <v>45.8</v>
      </c>
      <c r="C3">
        <v>48.5969741391141</v>
      </c>
      <c r="D3">
        <v>53.3309287331604</v>
      </c>
      <c r="E3">
        <v>52.6564659560206</v>
      </c>
      <c r="F3">
        <v>50.855121633979</v>
      </c>
      <c r="G3">
        <v>53.4129474583675</v>
      </c>
      <c r="H3">
        <v>55.6047094414841</v>
      </c>
      <c r="I3">
        <v>56.3264817696276</v>
      </c>
      <c r="J3">
        <v>55.8686715714358</v>
      </c>
      <c r="K3">
        <v>51.9614194486856</v>
      </c>
      <c r="L3">
        <v>50.1963305630556</v>
      </c>
      <c r="M3">
        <v>48.4808685584625</v>
      </c>
      <c r="N3">
        <v>46.6557611552337</v>
      </c>
      <c r="O3">
        <v>44.6743666380245</v>
      </c>
      <c r="P3">
        <v>42.5140333261369</v>
      </c>
      <c r="Q3">
        <v>40.1585951816983</v>
      </c>
      <c r="R3" s="21">
        <f>B3-Q3</f>
        <v>5.64140481830169</v>
      </c>
      <c r="S3">
        <f>MIN(B2:Q5)</f>
        <v>37.1694929783695</v>
      </c>
    </row>
    <row r="4" spans="1:18">
      <c r="A4" s="12" t="s">
        <v>40</v>
      </c>
      <c r="B4">
        <v>45.8</v>
      </c>
      <c r="C4">
        <v>48.5969741391141</v>
      </c>
      <c r="D4">
        <v>53.3309287331604</v>
      </c>
      <c r="E4">
        <v>52.6564659560206</v>
      </c>
      <c r="F4">
        <v>50.855121633979</v>
      </c>
      <c r="G4">
        <v>53.4129474583675</v>
      </c>
      <c r="H4">
        <v>55.6047094414841</v>
      </c>
      <c r="I4">
        <v>56.3264817696276</v>
      </c>
      <c r="J4">
        <v>55.7708920467322</v>
      </c>
      <c r="K4">
        <v>51.5996437925758</v>
      </c>
      <c r="L4">
        <v>49.4738698178892</v>
      </c>
      <c r="M4">
        <v>47.350465933133</v>
      </c>
      <c r="N4">
        <v>45.08512512846</v>
      </c>
      <c r="O4">
        <v>42.6414855517598</v>
      </c>
      <c r="P4">
        <v>40.005597340285</v>
      </c>
      <c r="Q4">
        <v>37.1694929783695</v>
      </c>
      <c r="R4" s="21">
        <f>B4-Q4</f>
        <v>8.6305070216305</v>
      </c>
    </row>
    <row r="5" spans="1:18">
      <c r="A5" s="12" t="s">
        <v>41</v>
      </c>
      <c r="B5">
        <v>45.8</v>
      </c>
      <c r="C5">
        <v>48.5969741391141</v>
      </c>
      <c r="D5">
        <v>53.3309287331604</v>
      </c>
      <c r="E5">
        <v>52.6564659560206</v>
      </c>
      <c r="F5">
        <v>50.855121633979</v>
      </c>
      <c r="G5">
        <v>53.4129474583675</v>
      </c>
      <c r="H5">
        <v>55.6047094414841</v>
      </c>
      <c r="I5">
        <v>56.3264817696276</v>
      </c>
      <c r="J5">
        <v>55.9127924418076</v>
      </c>
      <c r="K5">
        <v>52.1855186694071</v>
      </c>
      <c r="L5">
        <v>50.8056484548742</v>
      </c>
      <c r="M5">
        <v>49.7089532387738</v>
      </c>
      <c r="N5">
        <v>48.7460054787884</v>
      </c>
      <c r="O5">
        <v>47.8757672976141</v>
      </c>
      <c r="P5">
        <v>47.0802009688855</v>
      </c>
      <c r="Q5">
        <v>46.3483483525253</v>
      </c>
      <c r="R5" s="21">
        <f>B5-Q5</f>
        <v>-0.548348352525302</v>
      </c>
    </row>
    <row r="6" s="11" customFormat="1" spans="1:18">
      <c r="A6" s="19" t="s">
        <v>5</v>
      </c>
      <c r="B6" s="11">
        <v>71.4</v>
      </c>
      <c r="C6" s="11">
        <v>77.4</v>
      </c>
      <c r="D6" s="11">
        <v>60.5</v>
      </c>
      <c r="E6" s="11">
        <v>78.4</v>
      </c>
      <c r="F6" s="11">
        <v>57.9</v>
      </c>
      <c r="G6" s="11">
        <v>59.3</v>
      </c>
      <c r="H6" s="11">
        <v>77.9</v>
      </c>
      <c r="I6" s="11">
        <v>67</v>
      </c>
      <c r="R6" s="23"/>
    </row>
    <row r="7" spans="1:19">
      <c r="A7" s="12" t="s">
        <v>39</v>
      </c>
      <c r="B7">
        <v>71.4</v>
      </c>
      <c r="C7">
        <v>73.558524482012</v>
      </c>
      <c r="D7">
        <v>69.7885210272707</v>
      </c>
      <c r="E7">
        <v>63.8648328364955</v>
      </c>
      <c r="F7">
        <v>63.9235513146657</v>
      </c>
      <c r="G7">
        <v>65.8781110940068</v>
      </c>
      <c r="H7">
        <v>71.5675816694832</v>
      </c>
      <c r="I7">
        <v>66.3077657386074</v>
      </c>
      <c r="J7">
        <v>60.962638298671</v>
      </c>
      <c r="K7">
        <v>64.9162747872826</v>
      </c>
      <c r="L7">
        <v>63.1110262208439</v>
      </c>
      <c r="M7">
        <v>61.0672184030626</v>
      </c>
      <c r="N7">
        <v>58.9628597270588</v>
      </c>
      <c r="O7">
        <v>56.8511453376644</v>
      </c>
      <c r="P7">
        <v>54.7577953369396</v>
      </c>
      <c r="Q7">
        <v>52.6981635285838</v>
      </c>
      <c r="R7" s="21">
        <f t="shared" ref="R7:R9" si="0">B7-Q7</f>
        <v>18.7018364714162</v>
      </c>
      <c r="S7">
        <f>MIN(B6:Q9)</f>
        <v>52.6981635285838</v>
      </c>
    </row>
    <row r="8" spans="1:18">
      <c r="A8" s="12" t="s">
        <v>40</v>
      </c>
      <c r="B8">
        <v>71.4</v>
      </c>
      <c r="C8">
        <v>73.558524482012</v>
      </c>
      <c r="D8">
        <v>69.7885210272707</v>
      </c>
      <c r="E8">
        <v>63.8648328364955</v>
      </c>
      <c r="F8">
        <v>63.9235513146657</v>
      </c>
      <c r="G8">
        <v>65.8781110940068</v>
      </c>
      <c r="H8">
        <v>71.5675816694832</v>
      </c>
      <c r="I8">
        <v>66.3077657386074</v>
      </c>
      <c r="J8">
        <v>67.0275707975653</v>
      </c>
      <c r="K8">
        <v>77.5853666223467</v>
      </c>
      <c r="L8">
        <v>76.2838560815764</v>
      </c>
      <c r="M8">
        <v>73.8190381298401</v>
      </c>
      <c r="N8">
        <v>70.7080265534538</v>
      </c>
      <c r="O8">
        <v>67.2032242097706</v>
      </c>
      <c r="P8">
        <v>63.4818405239902</v>
      </c>
      <c r="Q8">
        <v>59.6778414636845</v>
      </c>
      <c r="R8" s="21">
        <f t="shared" si="0"/>
        <v>11.7221585363155</v>
      </c>
    </row>
    <row r="9" spans="1:18">
      <c r="A9" s="12" t="s">
        <v>41</v>
      </c>
      <c r="B9">
        <v>71.4</v>
      </c>
      <c r="C9">
        <v>73.558524482012</v>
      </c>
      <c r="D9">
        <v>69.7885210272707</v>
      </c>
      <c r="E9">
        <v>63.8648328364955</v>
      </c>
      <c r="F9">
        <v>63.9235513146657</v>
      </c>
      <c r="G9">
        <v>65.8781110940068</v>
      </c>
      <c r="H9">
        <v>71.5675816694832</v>
      </c>
      <c r="I9">
        <v>66.3077657386074</v>
      </c>
      <c r="J9">
        <v>67.0421371667629</v>
      </c>
      <c r="K9">
        <v>77.7151689568611</v>
      </c>
      <c r="L9">
        <v>76.6338616823364</v>
      </c>
      <c r="M9">
        <v>74.4134269287671</v>
      </c>
      <c r="N9">
        <v>71.5475566302716</v>
      </c>
      <c r="O9">
        <v>68.271802321481</v>
      </c>
      <c r="P9">
        <v>64.7519598003635</v>
      </c>
      <c r="Q9">
        <v>61.1152330427461</v>
      </c>
      <c r="R9" s="21">
        <f t="shared" si="0"/>
        <v>10.2847669572539</v>
      </c>
    </row>
    <row r="10" s="11" customFormat="1" spans="1:9">
      <c r="A10" s="20" t="s">
        <v>7</v>
      </c>
      <c r="B10" s="11">
        <v>73</v>
      </c>
      <c r="C10" s="11">
        <v>90.9</v>
      </c>
      <c r="D10" s="11">
        <v>74</v>
      </c>
      <c r="E10" s="11">
        <v>73</v>
      </c>
      <c r="F10" s="11">
        <v>72</v>
      </c>
      <c r="G10" s="11">
        <v>73.9</v>
      </c>
      <c r="H10" s="11">
        <v>76</v>
      </c>
      <c r="I10" s="11">
        <v>82.7</v>
      </c>
    </row>
    <row r="11" spans="1:19">
      <c r="A11" s="12" t="s">
        <v>39</v>
      </c>
      <c r="B11" s="21">
        <v>73</v>
      </c>
      <c r="C11" s="21">
        <v>79.6652070947948</v>
      </c>
      <c r="D11" s="21">
        <v>80.3022396797157</v>
      </c>
      <c r="E11" s="21">
        <v>77.7183475878723</v>
      </c>
      <c r="F11" s="21">
        <v>74.3121211257791</v>
      </c>
      <c r="G11" s="21">
        <v>70.8124736041673</v>
      </c>
      <c r="H11" s="21">
        <v>67.4430498150029</v>
      </c>
      <c r="I11" s="21">
        <v>64.9351375193195</v>
      </c>
      <c r="J11" s="21">
        <v>62.5387362212235</v>
      </c>
      <c r="K11" s="21">
        <v>59.6817097212713</v>
      </c>
      <c r="L11" s="21">
        <v>57.3741176232208</v>
      </c>
      <c r="M11" s="21">
        <v>55.4324967337761</v>
      </c>
      <c r="N11" s="21">
        <v>53.7625411771035</v>
      </c>
      <c r="O11" s="21">
        <v>52.3036919857736</v>
      </c>
      <c r="P11" s="21">
        <v>51.0137917719458</v>
      </c>
      <c r="Q11" s="21">
        <v>49.8620534505557</v>
      </c>
      <c r="R11" s="21">
        <f t="shared" ref="R11:R13" si="1">B11-Q11</f>
        <v>23.1379465494443</v>
      </c>
      <c r="S11">
        <f>MIN(B10:Q13)</f>
        <v>47.9627275088555</v>
      </c>
    </row>
    <row r="12" spans="1:18">
      <c r="A12" s="12" t="s">
        <v>40</v>
      </c>
      <c r="B12" s="21">
        <v>73</v>
      </c>
      <c r="C12" s="21">
        <v>79.6652070947948</v>
      </c>
      <c r="D12" s="21">
        <v>80.3022396797157</v>
      </c>
      <c r="E12" s="21">
        <v>77.7183475878723</v>
      </c>
      <c r="F12" s="21">
        <v>74.3121211257791</v>
      </c>
      <c r="G12" s="21">
        <v>70.8124736041673</v>
      </c>
      <c r="H12" s="21">
        <v>67.4430498150029</v>
      </c>
      <c r="I12" s="21">
        <v>64.9351375193195</v>
      </c>
      <c r="J12" s="21">
        <v>62.4614847003444</v>
      </c>
      <c r="K12" s="21">
        <v>59.4597486298893</v>
      </c>
      <c r="L12" s="21">
        <v>57.0221721526487</v>
      </c>
      <c r="M12" s="21">
        <v>54.9596140527314</v>
      </c>
      <c r="N12" s="21">
        <v>53.1768755209137</v>
      </c>
      <c r="O12" s="21">
        <v>51.6133424194087</v>
      </c>
      <c r="P12" s="21">
        <v>50.2268326077719</v>
      </c>
      <c r="Q12" s="21">
        <v>48.986372743361</v>
      </c>
      <c r="R12" s="21">
        <f t="shared" si="1"/>
        <v>24.013627256639</v>
      </c>
    </row>
    <row r="13" spans="1:18">
      <c r="A13" s="12" t="s">
        <v>41</v>
      </c>
      <c r="B13" s="21">
        <v>73</v>
      </c>
      <c r="C13" s="21">
        <v>79.6652070947948</v>
      </c>
      <c r="D13" s="21">
        <v>80.3022396797157</v>
      </c>
      <c r="E13" s="21">
        <v>77.7183475878723</v>
      </c>
      <c r="F13" s="21">
        <v>74.3121211257791</v>
      </c>
      <c r="G13" s="21">
        <v>70.8124736041673</v>
      </c>
      <c r="H13" s="21">
        <v>67.4430498150029</v>
      </c>
      <c r="I13" s="21">
        <v>64.9351375193195</v>
      </c>
      <c r="J13" s="21">
        <v>62.3723201960531</v>
      </c>
      <c r="K13" s="21">
        <v>59.2030534764501</v>
      </c>
      <c r="L13" s="21">
        <v>56.6140900535246</v>
      </c>
      <c r="M13" s="21">
        <v>54.4100195992652</v>
      </c>
      <c r="N13" s="21">
        <v>52.4948499102762</v>
      </c>
      <c r="O13" s="21">
        <v>50.8081085587402</v>
      </c>
      <c r="P13" s="21">
        <v>49.3077538711041</v>
      </c>
      <c r="Q13" s="21">
        <v>47.9627275088555</v>
      </c>
      <c r="R13" s="21">
        <f t="shared" si="1"/>
        <v>25.0372724911445</v>
      </c>
    </row>
    <row r="14" s="11" customFormat="1" spans="1:9">
      <c r="A14" s="20" t="s">
        <v>8</v>
      </c>
      <c r="B14" s="11">
        <v>64</v>
      </c>
      <c r="C14" s="11">
        <v>68</v>
      </c>
      <c r="D14" s="11">
        <v>59</v>
      </c>
      <c r="E14" s="11">
        <v>70</v>
      </c>
      <c r="F14" s="11">
        <v>63.8</v>
      </c>
      <c r="G14" s="11">
        <v>61</v>
      </c>
      <c r="H14" s="11">
        <v>57</v>
      </c>
      <c r="I14" s="11">
        <v>57.3</v>
      </c>
    </row>
    <row r="15" spans="1:19">
      <c r="A15" s="12" t="s">
        <v>39</v>
      </c>
      <c r="B15">
        <v>64</v>
      </c>
      <c r="C15">
        <v>66.6186146969656</v>
      </c>
      <c r="D15">
        <v>65.612031187126</v>
      </c>
      <c r="E15">
        <v>65.409324577902</v>
      </c>
      <c r="F15">
        <v>62.2218656368031</v>
      </c>
      <c r="G15">
        <v>58.815672675819</v>
      </c>
      <c r="H15">
        <v>59.2845597095737</v>
      </c>
      <c r="I15">
        <v>62.8108860034113</v>
      </c>
      <c r="J15">
        <v>62.9341489426196</v>
      </c>
      <c r="K15">
        <v>60.42020648394</v>
      </c>
      <c r="L15">
        <v>59.504575984293</v>
      </c>
      <c r="M15">
        <v>58.876646172328</v>
      </c>
      <c r="N15">
        <v>58.3727932193361</v>
      </c>
      <c r="O15">
        <v>57.9388422181789</v>
      </c>
      <c r="P15">
        <v>57.549902295451</v>
      </c>
      <c r="Q15">
        <v>57.1924384878755</v>
      </c>
      <c r="R15">
        <f t="shared" ref="R15:R17" si="2">B15-Q15</f>
        <v>6.8075615121245</v>
      </c>
      <c r="S15">
        <f>MIN(B14:Q17)</f>
        <v>51.0566551753265</v>
      </c>
    </row>
    <row r="16" spans="1:18">
      <c r="A16" s="12" t="s">
        <v>40</v>
      </c>
      <c r="B16">
        <v>64</v>
      </c>
      <c r="C16">
        <v>66.6186146969656</v>
      </c>
      <c r="D16">
        <v>65.612031187126</v>
      </c>
      <c r="E16">
        <v>65.409324577902</v>
      </c>
      <c r="F16">
        <v>62.2218656368031</v>
      </c>
      <c r="G16">
        <v>58.815672675819</v>
      </c>
      <c r="H16">
        <v>59.2845597095737</v>
      </c>
      <c r="I16">
        <v>62.8108860034113</v>
      </c>
      <c r="J16">
        <v>62.3659836717767</v>
      </c>
      <c r="K16">
        <v>58.87567407005</v>
      </c>
      <c r="L16">
        <v>57.1584796891799</v>
      </c>
      <c r="M16">
        <v>55.7496219312756</v>
      </c>
      <c r="N16">
        <v>54.4760315505372</v>
      </c>
      <c r="O16">
        <v>53.2836145931835</v>
      </c>
      <c r="P16">
        <v>52.1482438987096</v>
      </c>
      <c r="Q16">
        <v>51.0566551753265</v>
      </c>
      <c r="R16">
        <f t="shared" si="2"/>
        <v>12.9433448246735</v>
      </c>
    </row>
    <row r="17" spans="1:18">
      <c r="A17" s="12" t="s">
        <v>41</v>
      </c>
      <c r="B17">
        <v>64</v>
      </c>
      <c r="C17">
        <v>66.6186146969656</v>
      </c>
      <c r="D17">
        <v>65.612031187126</v>
      </c>
      <c r="E17">
        <v>65.409324577902</v>
      </c>
      <c r="F17">
        <v>62.2218656368031</v>
      </c>
      <c r="G17">
        <v>58.815672675819</v>
      </c>
      <c r="H17">
        <v>59.2845597095737</v>
      </c>
      <c r="I17">
        <v>62.8108860034113</v>
      </c>
      <c r="J17">
        <v>64.4520691885261</v>
      </c>
      <c r="K17">
        <v>64.3612264658939</v>
      </c>
      <c r="L17">
        <v>65.1749965189538</v>
      </c>
      <c r="M17">
        <v>66.1685963456933</v>
      </c>
      <c r="N17">
        <v>67.2445199010218</v>
      </c>
      <c r="O17">
        <v>68.3628586795511</v>
      </c>
      <c r="P17">
        <v>69.5000907293017</v>
      </c>
      <c r="Q17">
        <v>70.6401258880773</v>
      </c>
      <c r="R17">
        <f t="shared" si="2"/>
        <v>-6.64012588807731</v>
      </c>
    </row>
    <row r="18" s="11" customFormat="1" spans="1:12">
      <c r="A18" s="20" t="s">
        <v>11</v>
      </c>
      <c r="B18" s="11">
        <v>37</v>
      </c>
      <c r="C18" s="11">
        <v>42.8</v>
      </c>
      <c r="D18" s="11">
        <v>41.9</v>
      </c>
      <c r="E18" s="11">
        <v>45.5</v>
      </c>
      <c r="F18" s="11">
        <v>46</v>
      </c>
      <c r="G18" s="11">
        <v>47.1</v>
      </c>
      <c r="H18" s="11">
        <v>43.7</v>
      </c>
      <c r="I18" s="11">
        <v>49.9</v>
      </c>
      <c r="L18" s="22"/>
    </row>
    <row r="19" spans="1:19">
      <c r="A19" s="12" t="s">
        <v>39</v>
      </c>
      <c r="B19">
        <v>37</v>
      </c>
      <c r="C19">
        <v>41.7404274924552</v>
      </c>
      <c r="D19">
        <v>43.7091383184375</v>
      </c>
      <c r="E19">
        <v>45.4241693979689</v>
      </c>
      <c r="F19">
        <v>45.9380599491608</v>
      </c>
      <c r="G19">
        <v>45.4433663455946</v>
      </c>
      <c r="H19">
        <v>44.7419728544912</v>
      </c>
      <c r="I19">
        <v>46.4656173997859</v>
      </c>
      <c r="J19">
        <v>46.3543789745144</v>
      </c>
      <c r="K19">
        <v>44.6251785650092</v>
      </c>
      <c r="L19">
        <v>44.3223863172695</v>
      </c>
      <c r="M19">
        <v>44.00921853775</v>
      </c>
      <c r="N19">
        <v>43.6955803844978</v>
      </c>
      <c r="O19">
        <v>43.3886114857071</v>
      </c>
      <c r="P19">
        <v>43.0934567297508</v>
      </c>
      <c r="Q19">
        <v>42.8137955302391</v>
      </c>
      <c r="R19">
        <f t="shared" ref="R19:R21" si="3">B19-Q19</f>
        <v>-5.8137955302391</v>
      </c>
      <c r="S19">
        <f>MIN(B18:Q21)</f>
        <v>37</v>
      </c>
    </row>
    <row r="20" spans="1:18">
      <c r="A20" s="12" t="s">
        <v>40</v>
      </c>
      <c r="B20">
        <v>37</v>
      </c>
      <c r="C20">
        <v>41.7404274924552</v>
      </c>
      <c r="D20">
        <v>43.7091383184375</v>
      </c>
      <c r="E20">
        <v>45.4241693979689</v>
      </c>
      <c r="F20">
        <v>45.9380599491608</v>
      </c>
      <c r="G20">
        <v>45.4433663455946</v>
      </c>
      <c r="H20">
        <v>44.7419728544912</v>
      </c>
      <c r="I20">
        <v>46.4656173997859</v>
      </c>
      <c r="J20">
        <v>46.1583273714292</v>
      </c>
      <c r="K20">
        <v>44.1727203800061</v>
      </c>
      <c r="L20">
        <v>43.7602043202315</v>
      </c>
      <c r="M20">
        <v>43.3607240053391</v>
      </c>
      <c r="N20">
        <v>42.9859618148482</v>
      </c>
      <c r="O20">
        <v>42.6430191619883</v>
      </c>
      <c r="P20">
        <v>42.33584468841</v>
      </c>
      <c r="Q20">
        <v>42.0662240963861</v>
      </c>
      <c r="R20">
        <f t="shared" si="3"/>
        <v>-5.0662240963861</v>
      </c>
    </row>
    <row r="21" spans="1:18">
      <c r="A21" s="12" t="s">
        <v>41</v>
      </c>
      <c r="B21">
        <v>37</v>
      </c>
      <c r="C21">
        <v>41.7404274924552</v>
      </c>
      <c r="D21">
        <v>43.7091383184375</v>
      </c>
      <c r="E21">
        <v>45.4241693979689</v>
      </c>
      <c r="F21">
        <v>45.9380599491608</v>
      </c>
      <c r="G21">
        <v>45.4433663455946</v>
      </c>
      <c r="H21">
        <v>44.7419728544912</v>
      </c>
      <c r="I21">
        <v>46.4656173997859</v>
      </c>
      <c r="J21">
        <v>46.1701288728067</v>
      </c>
      <c r="K21">
        <v>44.1946893126832</v>
      </c>
      <c r="L21">
        <v>43.7748009790698</v>
      </c>
      <c r="M21">
        <v>43.359842332633</v>
      </c>
      <c r="N21">
        <v>42.9619444038658</v>
      </c>
      <c r="O21">
        <v>42.5890338386988</v>
      </c>
      <c r="P21">
        <v>42.246073230662</v>
      </c>
      <c r="Q21">
        <v>41.9359250464406</v>
      </c>
      <c r="R21">
        <f t="shared" si="3"/>
        <v>-4.9359250464406</v>
      </c>
    </row>
    <row r="22" s="11" customFormat="1" spans="1:9">
      <c r="A22" s="17" t="s">
        <v>16</v>
      </c>
      <c r="B22" s="11">
        <v>40</v>
      </c>
      <c r="C22" s="11">
        <v>47</v>
      </c>
      <c r="D22" s="11">
        <v>41</v>
      </c>
      <c r="E22" s="11">
        <v>45</v>
      </c>
      <c r="F22" s="11">
        <v>40</v>
      </c>
      <c r="G22" s="11">
        <v>44</v>
      </c>
      <c r="H22" s="11">
        <v>44</v>
      </c>
      <c r="I22" s="11">
        <v>46</v>
      </c>
    </row>
    <row r="23" spans="1:19">
      <c r="A23" s="12" t="s">
        <v>39</v>
      </c>
      <c r="B23">
        <v>40</v>
      </c>
      <c r="C23">
        <v>46.1761873945101</v>
      </c>
      <c r="D23">
        <v>43.5165406056077</v>
      </c>
      <c r="E23">
        <v>42.000510270453</v>
      </c>
      <c r="F23">
        <v>41.4456522160933</v>
      </c>
      <c r="G23">
        <v>43.0989274054401</v>
      </c>
      <c r="H23">
        <v>44.2572876239489</v>
      </c>
      <c r="I23">
        <v>36.3804704521181</v>
      </c>
      <c r="J23">
        <v>36.7107818872334</v>
      </c>
      <c r="K23">
        <v>46.347607648637</v>
      </c>
      <c r="L23">
        <v>49.775163417677</v>
      </c>
      <c r="M23">
        <v>53.5917441699401</v>
      </c>
      <c r="N23">
        <v>58.0146717107727</v>
      </c>
      <c r="O23">
        <v>63.1380727282691</v>
      </c>
      <c r="P23">
        <v>69.0403199952461</v>
      </c>
      <c r="Q23">
        <v>75.8024422138644</v>
      </c>
      <c r="R23">
        <f t="shared" ref="R23:R25" si="4">B23-Q23</f>
        <v>-35.8024422138644</v>
      </c>
      <c r="S23">
        <f>MIN(B22:Q25)</f>
        <v>35.8431179405607</v>
      </c>
    </row>
    <row r="24" spans="1:18">
      <c r="A24" s="12" t="s">
        <v>40</v>
      </c>
      <c r="B24">
        <v>40</v>
      </c>
      <c r="C24">
        <v>46.1761873945101</v>
      </c>
      <c r="D24">
        <v>43.5165406056077</v>
      </c>
      <c r="E24">
        <v>42.000510270453</v>
      </c>
      <c r="F24">
        <v>41.4456522160933</v>
      </c>
      <c r="G24">
        <v>43.0989274054401</v>
      </c>
      <c r="H24">
        <v>44.2572876239489</v>
      </c>
      <c r="I24">
        <v>36.3804704521181</v>
      </c>
      <c r="J24">
        <v>36.2554530232779</v>
      </c>
      <c r="K24">
        <v>45.0787879244975</v>
      </c>
      <c r="L24">
        <v>47.7122802357953</v>
      </c>
      <c r="M24">
        <v>50.5731051685842</v>
      </c>
      <c r="N24">
        <v>53.8682025324667</v>
      </c>
      <c r="O24">
        <v>57.682724284309</v>
      </c>
      <c r="P24">
        <v>62.0842951784335</v>
      </c>
      <c r="Q24">
        <v>67.1407228684416</v>
      </c>
      <c r="R24">
        <f t="shared" si="4"/>
        <v>-27.1407228684416</v>
      </c>
    </row>
    <row r="25" spans="1:18">
      <c r="A25" s="12" t="s">
        <v>41</v>
      </c>
      <c r="B25">
        <v>40</v>
      </c>
      <c r="C25">
        <v>46.1761873945101</v>
      </c>
      <c r="D25">
        <v>43.5165406056077</v>
      </c>
      <c r="E25">
        <v>42.000510270453</v>
      </c>
      <c r="F25">
        <v>41.4456522160933</v>
      </c>
      <c r="G25">
        <v>43.0989274054401</v>
      </c>
      <c r="H25">
        <v>44.2572876239489</v>
      </c>
      <c r="I25">
        <v>36.3804704521181</v>
      </c>
      <c r="J25">
        <v>35.8431179405607</v>
      </c>
      <c r="K25">
        <v>43.8758935437835</v>
      </c>
      <c r="L25">
        <v>45.6384998086111</v>
      </c>
      <c r="M25">
        <v>47.3843624693471</v>
      </c>
      <c r="N25">
        <v>49.291183092766</v>
      </c>
      <c r="O25">
        <v>51.4149619998449</v>
      </c>
      <c r="P25">
        <v>53.7914678272847</v>
      </c>
      <c r="Q25">
        <v>56.4530649123196</v>
      </c>
      <c r="R25">
        <f t="shared" si="4"/>
        <v>-16.4530649123196</v>
      </c>
    </row>
    <row r="26" s="11" customFormat="1" spans="1:9">
      <c r="A26" s="20" t="s">
        <v>22</v>
      </c>
      <c r="B26" s="11">
        <v>37</v>
      </c>
      <c r="C26" s="11">
        <v>39</v>
      </c>
      <c r="D26" s="11">
        <v>38</v>
      </c>
      <c r="E26" s="11">
        <v>40</v>
      </c>
      <c r="F26" s="11">
        <v>38</v>
      </c>
      <c r="G26" s="11">
        <v>41</v>
      </c>
      <c r="H26" s="11">
        <v>41</v>
      </c>
      <c r="I26" s="11">
        <v>38</v>
      </c>
    </row>
    <row r="27" spans="1:19">
      <c r="A27" s="12" t="s">
        <v>39</v>
      </c>
      <c r="B27">
        <v>37</v>
      </c>
      <c r="C27">
        <v>38.8895758839237</v>
      </c>
      <c r="D27">
        <v>38.652502763421</v>
      </c>
      <c r="E27">
        <v>38.5968570899548</v>
      </c>
      <c r="F27">
        <v>39.2621418652013</v>
      </c>
      <c r="G27">
        <v>40.594468188016</v>
      </c>
      <c r="H27">
        <v>40.9999999926816</v>
      </c>
      <c r="I27">
        <v>40.9537496847296</v>
      </c>
      <c r="J27">
        <v>41.5283312247609</v>
      </c>
      <c r="K27">
        <v>42.3280825613238</v>
      </c>
      <c r="L27">
        <v>42.9392379996713</v>
      </c>
      <c r="M27">
        <v>43.5398521134695</v>
      </c>
      <c r="N27">
        <v>44.1375085245599</v>
      </c>
      <c r="O27">
        <v>44.7347459123252</v>
      </c>
      <c r="P27">
        <v>45.3332281490341</v>
      </c>
      <c r="Q27">
        <v>45.9343439178537</v>
      </c>
      <c r="R27">
        <f t="shared" ref="R27:R29" si="5">B27-Q27</f>
        <v>-8.9343439178537</v>
      </c>
      <c r="S27">
        <f>MIN(B26:Q29)</f>
        <v>37</v>
      </c>
    </row>
    <row r="28" spans="1:18">
      <c r="A28" s="12" t="s">
        <v>40</v>
      </c>
      <c r="B28">
        <v>37</v>
      </c>
      <c r="C28">
        <v>38.8895758839237</v>
      </c>
      <c r="D28">
        <v>38.652502763421</v>
      </c>
      <c r="E28">
        <v>38.5968570899548</v>
      </c>
      <c r="F28">
        <v>39.2621418652013</v>
      </c>
      <c r="G28">
        <v>40.594468188016</v>
      </c>
      <c r="H28">
        <v>40.9999999926816</v>
      </c>
      <c r="I28">
        <v>40.9537496847296</v>
      </c>
      <c r="J28">
        <v>41.5366197976286</v>
      </c>
      <c r="K28">
        <v>42.3567470461721</v>
      </c>
      <c r="L28">
        <v>42.9944515551967</v>
      </c>
      <c r="M28">
        <v>43.6257157403424</v>
      </c>
      <c r="N28">
        <v>44.2569743215526</v>
      </c>
      <c r="O28">
        <v>44.8898653187457</v>
      </c>
      <c r="P28">
        <v>45.5253361466747</v>
      </c>
      <c r="Q28">
        <v>46.1642106434043</v>
      </c>
      <c r="R28">
        <f t="shared" si="5"/>
        <v>-9.1642106434043</v>
      </c>
    </row>
    <row r="29" spans="1:18">
      <c r="A29" s="12" t="s">
        <v>41</v>
      </c>
      <c r="B29">
        <v>37</v>
      </c>
      <c r="C29">
        <v>38.8895758839237</v>
      </c>
      <c r="D29">
        <v>38.652502763421</v>
      </c>
      <c r="E29">
        <v>38.5968570899548</v>
      </c>
      <c r="F29">
        <v>39.2621418652013</v>
      </c>
      <c r="G29">
        <v>40.594468188016</v>
      </c>
      <c r="H29">
        <v>40.9999999926816</v>
      </c>
      <c r="I29">
        <v>40.9537496847296</v>
      </c>
      <c r="J29">
        <v>41.5354844292431</v>
      </c>
      <c r="K29">
        <v>42.365768984879</v>
      </c>
      <c r="L29">
        <v>43.0303405166712</v>
      </c>
      <c r="M29">
        <v>43.6960490580516</v>
      </c>
      <c r="N29">
        <v>44.3676778388101</v>
      </c>
      <c r="O29">
        <v>45.0456548679043</v>
      </c>
      <c r="P29">
        <v>45.7299222224489</v>
      </c>
      <c r="Q29">
        <v>46.4204522175135</v>
      </c>
      <c r="R29">
        <f t="shared" si="5"/>
        <v>-9.4204522175135</v>
      </c>
    </row>
    <row r="30" s="11" customFormat="1" spans="1:9">
      <c r="A30" s="17" t="s">
        <v>23</v>
      </c>
      <c r="B30" s="11">
        <v>31</v>
      </c>
      <c r="C30" s="11">
        <v>34</v>
      </c>
      <c r="D30" s="11">
        <v>31</v>
      </c>
      <c r="E30" s="11">
        <v>30</v>
      </c>
      <c r="F30" s="11">
        <v>31</v>
      </c>
      <c r="G30" s="11">
        <v>32</v>
      </c>
      <c r="H30" s="11">
        <v>35</v>
      </c>
      <c r="I30" s="11">
        <v>29</v>
      </c>
    </row>
    <row r="31" spans="1:19">
      <c r="A31" s="12" t="s">
        <v>39</v>
      </c>
      <c r="B31">
        <v>31</v>
      </c>
      <c r="C31">
        <v>33.2070891079105</v>
      </c>
      <c r="D31">
        <v>31.1732169622984</v>
      </c>
      <c r="E31">
        <v>29.7441276047842</v>
      </c>
      <c r="F31">
        <v>31.9230363234545</v>
      </c>
      <c r="G31">
        <v>33.9305766531907</v>
      </c>
      <c r="H31">
        <v>33.1424066669171</v>
      </c>
      <c r="I31">
        <v>34.0542300236336</v>
      </c>
      <c r="J31">
        <v>34.4958360420552</v>
      </c>
      <c r="K31">
        <v>35.4949799172566</v>
      </c>
      <c r="L31">
        <v>35.5855245505672</v>
      </c>
      <c r="M31">
        <v>35.4377639752416</v>
      </c>
      <c r="N31">
        <v>35.0973793567362</v>
      </c>
      <c r="O31">
        <v>34.5946711243931</v>
      </c>
      <c r="P31">
        <v>33.9554764205292</v>
      </c>
      <c r="Q31">
        <v>33.2027483176731</v>
      </c>
      <c r="R31">
        <f t="shared" ref="R31:R33" si="6">B31-Q31</f>
        <v>-2.2027483176731</v>
      </c>
      <c r="S31">
        <f>MIN(B30:Q33)</f>
        <v>29</v>
      </c>
    </row>
    <row r="32" spans="1:18">
      <c r="A32" s="12" t="s">
        <v>40</v>
      </c>
      <c r="B32">
        <v>31</v>
      </c>
      <c r="C32">
        <v>33.2070891079105</v>
      </c>
      <c r="D32">
        <v>31.1732169622984</v>
      </c>
      <c r="E32">
        <v>29.7441276047842</v>
      </c>
      <c r="F32">
        <v>31.9230363234545</v>
      </c>
      <c r="G32">
        <v>33.9305766531907</v>
      </c>
      <c r="H32">
        <v>33.1424066669171</v>
      </c>
      <c r="I32">
        <v>34.0542300236336</v>
      </c>
      <c r="J32">
        <v>34.5726261049069</v>
      </c>
      <c r="K32">
        <v>35.6954798620328</v>
      </c>
      <c r="L32">
        <v>35.8818660686073</v>
      </c>
      <c r="M32">
        <v>35.8331523511052</v>
      </c>
      <c r="N32">
        <v>35.5930694613149</v>
      </c>
      <c r="O32">
        <v>35.1897751710933</v>
      </c>
      <c r="P32">
        <v>34.6473324054345</v>
      </c>
      <c r="Q32">
        <v>33.9873192496033</v>
      </c>
      <c r="R32">
        <f t="shared" si="6"/>
        <v>-2.9873192496033</v>
      </c>
    </row>
    <row r="33" spans="1:18">
      <c r="A33" s="12" t="s">
        <v>41</v>
      </c>
      <c r="B33">
        <v>31</v>
      </c>
      <c r="C33">
        <v>33.2070891079105</v>
      </c>
      <c r="D33">
        <v>31.1732169622984</v>
      </c>
      <c r="E33">
        <v>29.7441276047842</v>
      </c>
      <c r="F33">
        <v>31.9230363234545</v>
      </c>
      <c r="G33">
        <v>33.9305766531907</v>
      </c>
      <c r="H33">
        <v>33.1424066669171</v>
      </c>
      <c r="I33">
        <v>34.0542300236336</v>
      </c>
      <c r="J33">
        <v>34.6587694964972</v>
      </c>
      <c r="K33">
        <v>35.9215583476489</v>
      </c>
      <c r="L33">
        <v>36.2183499422369</v>
      </c>
      <c r="M33">
        <v>36.284734536822</v>
      </c>
      <c r="N33">
        <v>36.1621394259076</v>
      </c>
      <c r="O33">
        <v>35.8761897226891</v>
      </c>
      <c r="P33">
        <v>35.4488159545433</v>
      </c>
      <c r="Q33">
        <v>34.8999061471078</v>
      </c>
      <c r="R33">
        <f t="shared" si="6"/>
        <v>-3.8999061471078</v>
      </c>
    </row>
    <row r="34" s="11" customFormat="1" ht="16" customHeight="1" spans="1:9">
      <c r="A34" s="20" t="s">
        <v>25</v>
      </c>
      <c r="B34" s="11">
        <v>59</v>
      </c>
      <c r="C34" s="11">
        <v>61</v>
      </c>
      <c r="D34" s="11">
        <v>60</v>
      </c>
      <c r="E34" s="11">
        <v>58</v>
      </c>
      <c r="F34" s="11">
        <v>58</v>
      </c>
      <c r="G34" s="11">
        <v>59</v>
      </c>
      <c r="H34" s="11">
        <v>62</v>
      </c>
      <c r="I34" s="11">
        <v>68</v>
      </c>
    </row>
    <row r="35" ht="16" customHeight="1" spans="1:19">
      <c r="A35" s="12" t="s">
        <v>39</v>
      </c>
      <c r="B35">
        <v>59</v>
      </c>
      <c r="C35">
        <v>60.5539663813832</v>
      </c>
      <c r="D35">
        <v>58.8518019783909</v>
      </c>
      <c r="E35">
        <v>58.2800388981587</v>
      </c>
      <c r="F35">
        <v>59.8662906169199</v>
      </c>
      <c r="G35">
        <v>60.8274620864878</v>
      </c>
      <c r="H35">
        <v>59.8054289700389</v>
      </c>
      <c r="I35">
        <v>56.4886721938619</v>
      </c>
      <c r="J35">
        <v>56.2071871188336</v>
      </c>
      <c r="K35">
        <v>58.0756816153432</v>
      </c>
      <c r="L35">
        <v>58.3181824515565</v>
      </c>
      <c r="M35">
        <v>58.5111586265048</v>
      </c>
      <c r="N35">
        <v>58.7130757990375</v>
      </c>
      <c r="O35">
        <v>58.9325390089636</v>
      </c>
      <c r="P35">
        <v>59.1691522548909</v>
      </c>
      <c r="Q35">
        <v>59.4204593498006</v>
      </c>
      <c r="R35">
        <f t="shared" ref="R35:R37" si="7">B35-Q35</f>
        <v>-0.420459349800602</v>
      </c>
      <c r="S35">
        <f>MIN(B34:Q37)</f>
        <v>56.2071871188336</v>
      </c>
    </row>
    <row r="36" ht="16" customHeight="1" spans="1:18">
      <c r="A36" s="12" t="s">
        <v>40</v>
      </c>
      <c r="B36">
        <v>59</v>
      </c>
      <c r="C36">
        <v>60.5539663813832</v>
      </c>
      <c r="D36">
        <v>58.8518019783909</v>
      </c>
      <c r="E36">
        <v>58.2800388981587</v>
      </c>
      <c r="F36">
        <v>59.8662906169199</v>
      </c>
      <c r="G36">
        <v>60.8274620864878</v>
      </c>
      <c r="H36">
        <v>59.8054289700389</v>
      </c>
      <c r="I36">
        <v>56.4886721938619</v>
      </c>
      <c r="J36">
        <v>56.9032573764354</v>
      </c>
      <c r="K36">
        <v>59.6184789018532</v>
      </c>
      <c r="L36">
        <v>60.1100039042989</v>
      </c>
      <c r="M36">
        <v>60.4739110438583</v>
      </c>
      <c r="N36">
        <v>60.8045867704182</v>
      </c>
      <c r="O36">
        <v>61.1253478939122</v>
      </c>
      <c r="P36">
        <v>61.4446026422415</v>
      </c>
      <c r="Q36">
        <v>61.7659647767583</v>
      </c>
      <c r="R36">
        <f t="shared" si="7"/>
        <v>-2.7659647767583</v>
      </c>
    </row>
    <row r="37" ht="16" customHeight="1" spans="1:18">
      <c r="A37" s="12" t="s">
        <v>41</v>
      </c>
      <c r="B37">
        <v>59</v>
      </c>
      <c r="C37">
        <v>60.5539663813832</v>
      </c>
      <c r="D37">
        <v>58.8518019783909</v>
      </c>
      <c r="E37">
        <v>58.2800388981587</v>
      </c>
      <c r="F37">
        <v>59.8662906169199</v>
      </c>
      <c r="G37">
        <v>60.8274620864878</v>
      </c>
      <c r="H37">
        <v>59.8054289700389</v>
      </c>
      <c r="I37">
        <v>56.4886721938619</v>
      </c>
      <c r="J37">
        <v>57.2652024438789</v>
      </c>
      <c r="K37">
        <v>60.5506239300069</v>
      </c>
      <c r="L37">
        <v>61.4683994361617</v>
      </c>
      <c r="M37">
        <v>62.281967549404</v>
      </c>
      <c r="N37">
        <v>63.0890577737723</v>
      </c>
      <c r="O37">
        <v>63.9112252083896</v>
      </c>
      <c r="P37">
        <v>64.7545233298725</v>
      </c>
      <c r="Q37">
        <v>65.6203209577106</v>
      </c>
      <c r="R37">
        <f t="shared" si="7"/>
        <v>-6.6203209577106</v>
      </c>
    </row>
    <row r="38" s="11" customFormat="1" spans="1:9">
      <c r="A38" s="20" t="s">
        <v>29</v>
      </c>
      <c r="B38" s="11">
        <v>64</v>
      </c>
      <c r="C38" s="11">
        <v>69</v>
      </c>
      <c r="D38" s="11">
        <v>62</v>
      </c>
      <c r="E38" s="11">
        <v>61</v>
      </c>
      <c r="F38" s="11">
        <v>59</v>
      </c>
      <c r="G38" s="11">
        <v>56</v>
      </c>
      <c r="H38" s="11">
        <v>64</v>
      </c>
      <c r="I38" s="11">
        <v>62</v>
      </c>
    </row>
    <row r="39" spans="1:19">
      <c r="A39" s="12" t="s">
        <v>39</v>
      </c>
      <c r="B39">
        <v>64</v>
      </c>
      <c r="C39">
        <v>68.0575110483818</v>
      </c>
      <c r="D39">
        <v>62.3104320475933</v>
      </c>
      <c r="E39">
        <v>59.1452658365803</v>
      </c>
      <c r="F39">
        <v>60.8908274307348</v>
      </c>
      <c r="G39">
        <v>61.0459638630721</v>
      </c>
      <c r="H39">
        <v>59.832690018297</v>
      </c>
      <c r="I39">
        <v>54.8003723639416</v>
      </c>
      <c r="J39">
        <v>54.5502662544672</v>
      </c>
      <c r="K39">
        <v>60.3159447089451</v>
      </c>
      <c r="L39">
        <v>61.037440308862</v>
      </c>
      <c r="M39">
        <v>61.3442650900723</v>
      </c>
      <c r="N39">
        <v>61.4526749086235</v>
      </c>
      <c r="O39">
        <v>61.4263799373734</v>
      </c>
      <c r="P39">
        <v>61.2965967575075</v>
      </c>
      <c r="Q39">
        <v>61.0830999170254</v>
      </c>
      <c r="R39">
        <f t="shared" ref="R39:R41" si="8">B39-Q39</f>
        <v>2.9169000829746</v>
      </c>
      <c r="S39">
        <f>MIN(B38:Q41)</f>
        <v>54.5502662544672</v>
      </c>
    </row>
    <row r="40" spans="1:18">
      <c r="A40" s="12" t="s">
        <v>40</v>
      </c>
      <c r="B40">
        <v>64</v>
      </c>
      <c r="C40">
        <v>68.0575110483818</v>
      </c>
      <c r="D40">
        <v>62.3104320475933</v>
      </c>
      <c r="E40">
        <v>59.1452658365803</v>
      </c>
      <c r="F40">
        <v>60.8908274307348</v>
      </c>
      <c r="G40">
        <v>61.0459638630721</v>
      </c>
      <c r="H40">
        <v>59.832690018297</v>
      </c>
      <c r="I40">
        <v>54.8003723639416</v>
      </c>
      <c r="J40">
        <v>55.2777245810312</v>
      </c>
      <c r="K40">
        <v>62.0916467370775</v>
      </c>
      <c r="L40">
        <v>63.418656383651</v>
      </c>
      <c r="M40">
        <v>64.2700602462517</v>
      </c>
      <c r="N40">
        <v>64.8754358765747</v>
      </c>
      <c r="O40">
        <v>65.3019998972274</v>
      </c>
      <c r="P40">
        <v>65.583796234509</v>
      </c>
      <c r="Q40">
        <v>65.7436312930833</v>
      </c>
      <c r="R40">
        <f t="shared" si="8"/>
        <v>-1.7436312930833</v>
      </c>
    </row>
    <row r="41" spans="1:18">
      <c r="A41" s="12" t="s">
        <v>41</v>
      </c>
      <c r="B41">
        <v>64</v>
      </c>
      <c r="C41">
        <v>68.0575110483818</v>
      </c>
      <c r="D41">
        <v>62.3104320475933</v>
      </c>
      <c r="E41">
        <v>59.1452658365803</v>
      </c>
      <c r="F41">
        <v>60.8908274307348</v>
      </c>
      <c r="G41">
        <v>61.0459638630721</v>
      </c>
      <c r="H41">
        <v>59.832690018297</v>
      </c>
      <c r="I41">
        <v>54.8003723639416</v>
      </c>
      <c r="J41">
        <v>56.1049969012197</v>
      </c>
      <c r="K41">
        <v>64.1398992521786</v>
      </c>
      <c r="L41">
        <v>66.2195516821199</v>
      </c>
      <c r="M41">
        <v>67.7629444384059</v>
      </c>
      <c r="N41">
        <v>69.0086428341991</v>
      </c>
      <c r="O41">
        <v>70.0240116256601</v>
      </c>
      <c r="P41">
        <v>70.8439140155413</v>
      </c>
      <c r="Q41">
        <v>71.4932330631487</v>
      </c>
      <c r="R41">
        <f t="shared" si="8"/>
        <v>-7.49323306314869</v>
      </c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zoomScale="65" zoomScaleNormal="65" workbookViewId="0">
      <selection activeCell="A26" sqref="A26"/>
    </sheetView>
  </sheetViews>
  <sheetFormatPr defaultColWidth="9.23076923076923" defaultRowHeight="16.8"/>
  <cols>
    <col min="3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</cols>
  <sheetData>
    <row r="1" spans="1:18">
      <c r="A1" s="12" t="s">
        <v>33</v>
      </c>
      <c r="B1" s="13">
        <v>2015</v>
      </c>
      <c r="C1" s="13">
        <v>2016</v>
      </c>
      <c r="D1" s="13">
        <v>2017</v>
      </c>
      <c r="E1" s="13">
        <v>2018</v>
      </c>
      <c r="F1" s="13">
        <v>2019</v>
      </c>
      <c r="G1" s="13">
        <v>2020</v>
      </c>
      <c r="H1" s="13">
        <v>2021</v>
      </c>
      <c r="I1" s="16">
        <v>2022</v>
      </c>
      <c r="J1" s="16">
        <v>2023</v>
      </c>
      <c r="K1" s="16">
        <v>2024</v>
      </c>
      <c r="L1" s="16">
        <v>2025</v>
      </c>
      <c r="M1" s="16">
        <v>2026</v>
      </c>
      <c r="N1" s="16">
        <v>2027</v>
      </c>
      <c r="O1" s="16">
        <v>2028</v>
      </c>
      <c r="P1" s="16">
        <v>2029</v>
      </c>
      <c r="Q1" s="16">
        <v>2030</v>
      </c>
      <c r="R1" s="16"/>
    </row>
    <row r="2" s="11" customFormat="1" spans="1:18">
      <c r="A2" s="14" t="s">
        <v>10</v>
      </c>
      <c r="B2" s="15">
        <v>81</v>
      </c>
      <c r="C2" s="15">
        <v>87.2</v>
      </c>
      <c r="D2" s="15">
        <v>74</v>
      </c>
      <c r="E2" s="15">
        <v>81</v>
      </c>
      <c r="F2" s="15">
        <v>77</v>
      </c>
      <c r="G2" s="15">
        <v>82.9</v>
      </c>
      <c r="H2" s="15">
        <v>83</v>
      </c>
      <c r="I2" s="15">
        <v>76.3</v>
      </c>
      <c r="J2" s="15"/>
      <c r="K2" s="15"/>
      <c r="L2" s="15"/>
      <c r="M2" s="15"/>
      <c r="N2" s="15"/>
      <c r="O2" s="15"/>
      <c r="P2" s="15"/>
      <c r="Q2" s="15"/>
      <c r="R2" s="11" t="s">
        <v>38</v>
      </c>
    </row>
    <row r="3" spans="1:18">
      <c r="A3" s="12" t="s">
        <v>39</v>
      </c>
      <c r="B3" s="16">
        <v>81</v>
      </c>
      <c r="C3" s="16">
        <v>82.5636470193182</v>
      </c>
      <c r="D3" s="16">
        <v>79.3479660948291</v>
      </c>
      <c r="E3" s="16">
        <v>78.3343405870118</v>
      </c>
      <c r="F3" s="16">
        <v>81.7654865600547</v>
      </c>
      <c r="G3" s="16">
        <v>83.3388280377548</v>
      </c>
      <c r="H3" s="16">
        <v>79.7249456302317</v>
      </c>
      <c r="I3" s="16">
        <v>78.6136015159251</v>
      </c>
      <c r="J3" s="16">
        <v>80.4364125071323</v>
      </c>
      <c r="K3" s="16">
        <v>81.2717492119618</v>
      </c>
      <c r="L3" s="16">
        <v>81.5047394324773</v>
      </c>
      <c r="M3" s="16">
        <v>81.7030633234406</v>
      </c>
      <c r="N3" s="16">
        <v>81.8681938639978</v>
      </c>
      <c r="O3" s="16">
        <v>81.9992617919358</v>
      </c>
      <c r="P3" s="16">
        <v>82.0955225418331</v>
      </c>
      <c r="Q3" s="16">
        <v>82.1566148593599</v>
      </c>
      <c r="R3">
        <f>MIN(A2:P5)</f>
        <v>74</v>
      </c>
    </row>
    <row r="4" spans="1:18">
      <c r="A4" s="12" t="s">
        <v>40</v>
      </c>
      <c r="B4" s="16">
        <v>81</v>
      </c>
      <c r="C4" s="16">
        <v>82.5636470193182</v>
      </c>
      <c r="D4" s="16">
        <v>79.3479660948291</v>
      </c>
      <c r="E4" s="16">
        <v>78.3343405870118</v>
      </c>
      <c r="F4" s="16">
        <v>81.7654865600547</v>
      </c>
      <c r="G4" s="16">
        <v>83.3388280377548</v>
      </c>
      <c r="H4" s="16">
        <v>79.7249456302317</v>
      </c>
      <c r="I4" s="16">
        <v>78.6136015159251</v>
      </c>
      <c r="J4" s="16">
        <v>80.8463068985578</v>
      </c>
      <c r="K4" s="16">
        <v>82.2480465768665</v>
      </c>
      <c r="L4" s="16">
        <v>82.7904464625358</v>
      </c>
      <c r="M4" s="16">
        <v>83.2896341215894</v>
      </c>
      <c r="N4" s="16">
        <v>83.7441983248601</v>
      </c>
      <c r="O4" s="16">
        <v>84.1505713157423</v>
      </c>
      <c r="P4" s="16">
        <v>84.5060904795046</v>
      </c>
      <c r="Q4" s="16">
        <v>84.8091397288978</v>
      </c>
      <c r="R4" s="16"/>
    </row>
    <row r="5" spans="1:18">
      <c r="A5" s="12" t="s">
        <v>41</v>
      </c>
      <c r="B5" s="16">
        <v>81</v>
      </c>
      <c r="C5" s="16">
        <v>82.5636470193182</v>
      </c>
      <c r="D5" s="16">
        <v>79.3479660948291</v>
      </c>
      <c r="E5" s="16">
        <v>78.3343405870118</v>
      </c>
      <c r="F5" s="16">
        <v>81.7654865600547</v>
      </c>
      <c r="G5" s="16">
        <v>83.3388280377548</v>
      </c>
      <c r="H5" s="16">
        <v>79.7249456302317</v>
      </c>
      <c r="I5" s="16">
        <v>78.6136015159251</v>
      </c>
      <c r="J5" s="16">
        <v>81.4573022584419</v>
      </c>
      <c r="K5" s="16">
        <v>83.7008634422293</v>
      </c>
      <c r="L5" s="16">
        <v>84.6950959182078</v>
      </c>
      <c r="M5" s="16">
        <v>85.6241398955485</v>
      </c>
      <c r="N5" s="16">
        <v>86.4818635362704</v>
      </c>
      <c r="O5" s="16">
        <v>87.2607352755642</v>
      </c>
      <c r="P5" s="16">
        <v>87.955621367975</v>
      </c>
      <c r="Q5" s="16">
        <v>88.563646888364</v>
      </c>
      <c r="R5" s="16"/>
    </row>
    <row r="6" s="11" customFormat="1" spans="1:18">
      <c r="A6" s="14" t="s">
        <v>13</v>
      </c>
      <c r="B6" s="15">
        <v>43</v>
      </c>
      <c r="C6" s="15">
        <v>49</v>
      </c>
      <c r="D6" s="15">
        <v>45</v>
      </c>
      <c r="E6" s="15">
        <v>44</v>
      </c>
      <c r="F6" s="15">
        <v>41</v>
      </c>
      <c r="G6" s="15">
        <v>48</v>
      </c>
      <c r="H6" s="15">
        <v>45</v>
      </c>
      <c r="I6" s="15">
        <v>48</v>
      </c>
      <c r="J6" s="15"/>
      <c r="K6" s="15"/>
      <c r="L6" s="15"/>
      <c r="M6" s="15"/>
      <c r="N6" s="15"/>
      <c r="O6" s="15"/>
      <c r="P6" s="15"/>
      <c r="Q6" s="15"/>
      <c r="R6" s="15"/>
    </row>
    <row r="7" spans="1:18">
      <c r="A7" s="12" t="s">
        <v>39</v>
      </c>
      <c r="B7" s="16">
        <v>43</v>
      </c>
      <c r="C7" s="16">
        <v>48.3361212759869</v>
      </c>
      <c r="D7" s="16">
        <v>44.5630540458784</v>
      </c>
      <c r="E7" s="16">
        <v>43.0645649481511</v>
      </c>
      <c r="F7" s="16">
        <v>45.7100576069553</v>
      </c>
      <c r="G7" s="16">
        <v>46.2092861157759</v>
      </c>
      <c r="H7" s="16">
        <v>44.230673422482</v>
      </c>
      <c r="I7" s="16">
        <v>42.9060117400694</v>
      </c>
      <c r="J7" s="16">
        <v>42.2857732392243</v>
      </c>
      <c r="K7" s="16">
        <v>42.3564101940309</v>
      </c>
      <c r="L7" s="16">
        <v>42.0620557707621</v>
      </c>
      <c r="M7" s="16">
        <v>41.7507819684993</v>
      </c>
      <c r="N7" s="16">
        <v>41.4363568939843</v>
      </c>
      <c r="O7" s="16">
        <v>41.1207320462191</v>
      </c>
      <c r="P7" s="16">
        <v>40.804282922358</v>
      </c>
      <c r="Q7" s="16">
        <v>40.4871799367094</v>
      </c>
      <c r="R7">
        <f>MIN(A6:P9)</f>
        <v>40.804282922358</v>
      </c>
    </row>
    <row r="8" spans="1:18">
      <c r="A8" s="12" t="s">
        <v>40</v>
      </c>
      <c r="B8" s="16">
        <v>43</v>
      </c>
      <c r="C8" s="16">
        <v>48.3361212759869</v>
      </c>
      <c r="D8" s="16">
        <v>44.5630540458784</v>
      </c>
      <c r="E8" s="16">
        <v>43.0645649481511</v>
      </c>
      <c r="F8" s="16">
        <v>45.7100576069553</v>
      </c>
      <c r="G8" s="16">
        <v>46.2092861157759</v>
      </c>
      <c r="H8" s="16">
        <v>44.230673422482</v>
      </c>
      <c r="I8" s="16">
        <v>42.9060117400694</v>
      </c>
      <c r="J8" s="16">
        <v>43.1179323591693</v>
      </c>
      <c r="K8" s="16">
        <v>44.3091133199712</v>
      </c>
      <c r="L8" s="16">
        <v>44.5315368065488</v>
      </c>
      <c r="M8" s="16">
        <v>44.6472201548886</v>
      </c>
      <c r="N8" s="16">
        <v>44.7094574273578</v>
      </c>
      <c r="O8" s="16">
        <v>44.7341523246358</v>
      </c>
      <c r="P8" s="16">
        <v>44.7290822931437</v>
      </c>
      <c r="Q8" s="16">
        <v>44.6991771799951</v>
      </c>
      <c r="R8" s="16"/>
    </row>
    <row r="9" spans="1:18">
      <c r="A9" s="12" t="s">
        <v>41</v>
      </c>
      <c r="B9" s="16">
        <v>43</v>
      </c>
      <c r="C9" s="16">
        <v>48.3361212759869</v>
      </c>
      <c r="D9" s="16">
        <v>44.5630540458784</v>
      </c>
      <c r="E9" s="16">
        <v>43.0645649481511</v>
      </c>
      <c r="F9" s="16">
        <v>45.7100576069553</v>
      </c>
      <c r="G9" s="16">
        <v>46.2092861157759</v>
      </c>
      <c r="H9" s="16">
        <v>44.230673422482</v>
      </c>
      <c r="I9" s="16">
        <v>42.9060117400694</v>
      </c>
      <c r="J9" s="16">
        <v>43.9442179166884</v>
      </c>
      <c r="K9" s="16">
        <v>46.3441331603901</v>
      </c>
      <c r="L9" s="16">
        <v>47.2865514933667</v>
      </c>
      <c r="M9" s="16">
        <v>48.0509363121046</v>
      </c>
      <c r="N9" s="16">
        <v>48.7133352280366</v>
      </c>
      <c r="O9" s="16">
        <v>49.2960001169283</v>
      </c>
      <c r="P9" s="16">
        <v>49.8105060794881</v>
      </c>
      <c r="Q9" s="16">
        <v>50.2650375915419</v>
      </c>
      <c r="R9" s="16"/>
    </row>
    <row r="10" s="11" customFormat="1" spans="1:18">
      <c r="A10" s="14" t="s">
        <v>14</v>
      </c>
      <c r="B10" s="15">
        <v>43</v>
      </c>
      <c r="C10" s="15">
        <v>53</v>
      </c>
      <c r="D10" s="15">
        <v>42</v>
      </c>
      <c r="E10" s="15">
        <v>51</v>
      </c>
      <c r="F10" s="15">
        <v>45</v>
      </c>
      <c r="G10" s="15">
        <v>50</v>
      </c>
      <c r="H10" s="15">
        <v>51</v>
      </c>
      <c r="I10" s="15">
        <v>53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18">
      <c r="A11" s="12" t="s">
        <v>39</v>
      </c>
      <c r="B11" s="16">
        <v>43</v>
      </c>
      <c r="C11" s="16">
        <v>51.8505237162005</v>
      </c>
      <c r="D11" s="16">
        <v>46.4407141457065</v>
      </c>
      <c r="E11" s="16">
        <v>45.5477732708729</v>
      </c>
      <c r="F11" s="16">
        <v>47.1731625217747</v>
      </c>
      <c r="G11" s="16">
        <v>49.9456234474919</v>
      </c>
      <c r="H11" s="16">
        <v>50.9999999990837</v>
      </c>
      <c r="I11" s="16">
        <v>31.5560975961201</v>
      </c>
      <c r="J11" s="16">
        <v>31.6664235885798</v>
      </c>
      <c r="K11" s="16">
        <v>50.4043209736846</v>
      </c>
      <c r="L11" s="16">
        <v>50.3631260218374</v>
      </c>
      <c r="M11" s="16">
        <v>49.996778238257</v>
      </c>
      <c r="N11" s="16">
        <v>49.4731730721168</v>
      </c>
      <c r="O11" s="16">
        <v>48.8471039235803</v>
      </c>
      <c r="P11" s="16">
        <v>48.1480970413388</v>
      </c>
      <c r="Q11" s="16">
        <v>47.3955463956359</v>
      </c>
      <c r="R11">
        <f>MIN(A10:P13)</f>
        <v>31.5560975961201</v>
      </c>
    </row>
    <row r="12" spans="1:18">
      <c r="A12" s="12" t="s">
        <v>40</v>
      </c>
      <c r="B12" s="16">
        <v>43</v>
      </c>
      <c r="C12" s="16">
        <v>51.8505237162005</v>
      </c>
      <c r="D12" s="16">
        <v>46.4407141457065</v>
      </c>
      <c r="E12" s="16">
        <v>45.5477732708729</v>
      </c>
      <c r="F12" s="16">
        <v>47.1731625217747</v>
      </c>
      <c r="G12" s="16">
        <v>49.9456234474919</v>
      </c>
      <c r="H12" s="16">
        <v>50.9999999990837</v>
      </c>
      <c r="I12" s="16">
        <v>31.5560975961201</v>
      </c>
      <c r="J12" s="16">
        <v>33.6530175798583</v>
      </c>
      <c r="K12" s="16">
        <v>54.8655500800099</v>
      </c>
      <c r="L12" s="16">
        <v>55.7183733447057</v>
      </c>
      <c r="M12" s="16">
        <v>56.0976714892023</v>
      </c>
      <c r="N12" s="16">
        <v>56.1969161100299</v>
      </c>
      <c r="O12" s="16">
        <v>56.0891365515688</v>
      </c>
      <c r="P12" s="16">
        <v>55.819537344549</v>
      </c>
      <c r="Q12" s="16">
        <v>55.420929471805</v>
      </c>
      <c r="R12" s="16"/>
    </row>
    <row r="13" spans="1:18">
      <c r="A13" s="12" t="s">
        <v>41</v>
      </c>
      <c r="B13" s="16">
        <v>43</v>
      </c>
      <c r="C13" s="16">
        <v>51.8505237162005</v>
      </c>
      <c r="D13" s="16">
        <v>46.4407141457065</v>
      </c>
      <c r="E13" s="16">
        <v>45.5477732708729</v>
      </c>
      <c r="F13" s="16">
        <v>47.1731625217747</v>
      </c>
      <c r="G13" s="16">
        <v>49.9456234474919</v>
      </c>
      <c r="H13" s="16">
        <v>50.9999999990837</v>
      </c>
      <c r="I13" s="16">
        <v>31.5560975961201</v>
      </c>
      <c r="J13" s="16">
        <v>34.7278559271683</v>
      </c>
      <c r="K13" s="16">
        <v>57.3547056834149</v>
      </c>
      <c r="L13" s="16">
        <v>58.8427975428073</v>
      </c>
      <c r="M13" s="16">
        <v>59.7728016714015</v>
      </c>
      <c r="N13" s="16">
        <v>60.3435868893234</v>
      </c>
      <c r="O13" s="16">
        <v>60.6343454372745</v>
      </c>
      <c r="P13" s="16">
        <v>60.6978472693088</v>
      </c>
      <c r="Q13" s="16">
        <v>60.5748148800142</v>
      </c>
      <c r="R13" s="16"/>
    </row>
    <row r="14" s="11" customFormat="1" spans="1:18">
      <c r="A14" s="17" t="s">
        <v>15</v>
      </c>
      <c r="B14" s="15">
        <v>37</v>
      </c>
      <c r="C14" s="15">
        <v>44</v>
      </c>
      <c r="D14" s="15">
        <v>33</v>
      </c>
      <c r="E14" s="15">
        <v>39</v>
      </c>
      <c r="F14" s="15">
        <v>34</v>
      </c>
      <c r="G14" s="15">
        <v>42</v>
      </c>
      <c r="H14" s="15">
        <v>42</v>
      </c>
      <c r="I14" s="15">
        <v>44</v>
      </c>
      <c r="J14" s="15"/>
      <c r="K14" s="15"/>
      <c r="L14" s="15"/>
      <c r="M14" s="15"/>
      <c r="N14" s="15"/>
      <c r="O14" s="15"/>
      <c r="P14" s="15"/>
      <c r="Q14" s="15"/>
      <c r="R14" s="15"/>
    </row>
    <row r="15" spans="1:18">
      <c r="A15" s="12" t="s">
        <v>39</v>
      </c>
      <c r="B15" s="16">
        <v>37</v>
      </c>
      <c r="C15" s="16">
        <v>38.6509695017671</v>
      </c>
      <c r="D15" s="16">
        <v>39.4774843643926</v>
      </c>
      <c r="E15" s="16">
        <v>39.9477047951292</v>
      </c>
      <c r="F15" s="16">
        <v>34.991067246541</v>
      </c>
      <c r="G15" s="16">
        <v>37.4989517752745</v>
      </c>
      <c r="H15" s="16">
        <v>42.2952974073101</v>
      </c>
      <c r="I15" s="16">
        <v>39.3693143834592</v>
      </c>
      <c r="J15" s="16">
        <v>39.2776522731836</v>
      </c>
      <c r="K15" s="16">
        <v>41.7369332279947</v>
      </c>
      <c r="L15" s="16">
        <v>41.8005860451919</v>
      </c>
      <c r="M15" s="16">
        <v>41.4010013661856</v>
      </c>
      <c r="N15" s="16">
        <v>40.7466715204255</v>
      </c>
      <c r="O15" s="16">
        <v>39.9222846346904</v>
      </c>
      <c r="P15" s="16">
        <v>38.9780687175466</v>
      </c>
      <c r="Q15" s="16">
        <v>37.9489581287124</v>
      </c>
      <c r="R15">
        <f>MIN(A14:P17)</f>
        <v>33</v>
      </c>
    </row>
    <row r="16" spans="1:18">
      <c r="A16" s="12" t="s">
        <v>40</v>
      </c>
      <c r="B16" s="16">
        <v>37</v>
      </c>
      <c r="C16" s="16">
        <v>38.6509695017671</v>
      </c>
      <c r="D16" s="16">
        <v>39.4774843643926</v>
      </c>
      <c r="E16" s="16">
        <v>39.9477047951292</v>
      </c>
      <c r="F16" s="16">
        <v>34.991067246541</v>
      </c>
      <c r="G16" s="16">
        <v>37.4989517752745</v>
      </c>
      <c r="H16" s="16">
        <v>42.2952974073101</v>
      </c>
      <c r="I16" s="16">
        <v>39.3693143834592</v>
      </c>
      <c r="J16" s="16">
        <v>39.7275232490429</v>
      </c>
      <c r="K16" s="16">
        <v>42.9362919871348</v>
      </c>
      <c r="L16" s="16">
        <v>43.6032899030053</v>
      </c>
      <c r="M16" s="16">
        <v>43.8189815170502</v>
      </c>
      <c r="N16" s="16">
        <v>43.7917379228895</v>
      </c>
      <c r="O16" s="16">
        <v>43.5979684705023</v>
      </c>
      <c r="P16" s="16">
        <v>43.2795325545548</v>
      </c>
      <c r="Q16" s="16">
        <v>42.8642583777</v>
      </c>
      <c r="R16" s="16"/>
    </row>
    <row r="17" spans="1:18">
      <c r="A17" s="12" t="s">
        <v>41</v>
      </c>
      <c r="B17" s="16">
        <v>37</v>
      </c>
      <c r="C17" s="16">
        <v>38.6509695017671</v>
      </c>
      <c r="D17" s="16">
        <v>39.4774843643926</v>
      </c>
      <c r="E17" s="16">
        <v>39.9477047951292</v>
      </c>
      <c r="F17" s="16">
        <v>34.991067246541</v>
      </c>
      <c r="G17" s="16">
        <v>37.4989517752745</v>
      </c>
      <c r="H17" s="16">
        <v>42.2952974073101</v>
      </c>
      <c r="I17" s="16">
        <v>39.3693143834592</v>
      </c>
      <c r="J17" s="16">
        <v>40.3319941039206</v>
      </c>
      <c r="K17" s="16">
        <v>44.5911215668439</v>
      </c>
      <c r="L17" s="16">
        <v>46.1830829792084</v>
      </c>
      <c r="M17" s="16">
        <v>47.3942938136967</v>
      </c>
      <c r="N17" s="16">
        <v>48.4318292449117</v>
      </c>
      <c r="O17" s="16">
        <v>49.3601138242056</v>
      </c>
      <c r="P17" s="16">
        <v>50.2084565463553</v>
      </c>
      <c r="Q17" s="16">
        <v>50.9933868394498</v>
      </c>
      <c r="R17" s="16"/>
    </row>
    <row r="18" s="11" customFormat="1" spans="1:18">
      <c r="A18" s="14" t="s">
        <v>21</v>
      </c>
      <c r="B18" s="15">
        <v>38</v>
      </c>
      <c r="C18" s="15">
        <v>43</v>
      </c>
      <c r="D18" s="15">
        <v>40</v>
      </c>
      <c r="E18" s="15">
        <v>39</v>
      </c>
      <c r="F18" s="15">
        <v>37</v>
      </c>
      <c r="G18" s="15">
        <v>40</v>
      </c>
      <c r="H18" s="15">
        <v>38</v>
      </c>
      <c r="I18" s="15">
        <v>39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2" t="s">
        <v>39</v>
      </c>
      <c r="B19" s="16">
        <v>38</v>
      </c>
      <c r="C19" s="16">
        <v>42.9392362907047</v>
      </c>
      <c r="D19" s="16">
        <v>39.9999999999999</v>
      </c>
      <c r="E19" s="16">
        <v>38.6604864612457</v>
      </c>
      <c r="F19" s="16">
        <v>38.3863254430104</v>
      </c>
      <c r="G19" s="16">
        <v>38.3162448660643</v>
      </c>
      <c r="H19" s="16">
        <v>38.5974002012352</v>
      </c>
      <c r="I19" s="16">
        <v>39.5357797617357</v>
      </c>
      <c r="J19" s="16">
        <v>40.4190440588867</v>
      </c>
      <c r="K19" s="16">
        <v>41.2830703530256</v>
      </c>
      <c r="L19" s="16">
        <v>42.4399126501434</v>
      </c>
      <c r="M19" s="16">
        <v>43.7690727627548</v>
      </c>
      <c r="N19" s="16">
        <v>45.2546891415901</v>
      </c>
      <c r="O19" s="16">
        <v>46.8913959286275</v>
      </c>
      <c r="P19" s="16">
        <v>48.6778634622315</v>
      </c>
      <c r="Q19" s="16">
        <v>50.6151085710049</v>
      </c>
      <c r="R19">
        <f>MIN(A18:P21)</f>
        <v>37</v>
      </c>
    </row>
    <row r="20" spans="1:18">
      <c r="A20" s="12" t="s">
        <v>40</v>
      </c>
      <c r="B20" s="16">
        <v>38</v>
      </c>
      <c r="C20" s="16">
        <v>42.9392362907047</v>
      </c>
      <c r="D20" s="16">
        <v>39.9999999999999</v>
      </c>
      <c r="E20" s="16">
        <v>38.6604864612457</v>
      </c>
      <c r="F20" s="16">
        <v>38.3863254430104</v>
      </c>
      <c r="G20" s="16">
        <v>38.3162448660643</v>
      </c>
      <c r="H20" s="16">
        <v>38.5974002012352</v>
      </c>
      <c r="I20" s="16">
        <v>39.5357797617357</v>
      </c>
      <c r="J20" s="16">
        <v>40.5467739721113</v>
      </c>
      <c r="K20" s="16">
        <v>41.6246137053252</v>
      </c>
      <c r="L20" s="16">
        <v>42.9539874918269</v>
      </c>
      <c r="M20" s="16">
        <v>44.4590477113119</v>
      </c>
      <c r="N20" s="16">
        <v>46.1269870606059</v>
      </c>
      <c r="O20" s="16">
        <v>47.9529824541894</v>
      </c>
      <c r="P20" s="16">
        <v>49.9359721208896</v>
      </c>
      <c r="Q20" s="16">
        <v>52.0773097625646</v>
      </c>
      <c r="R20" s="16"/>
    </row>
    <row r="21" spans="1:18">
      <c r="A21" s="12" t="s">
        <v>41</v>
      </c>
      <c r="B21" s="16">
        <v>38</v>
      </c>
      <c r="C21" s="16">
        <v>42.9392362907047</v>
      </c>
      <c r="D21" s="16">
        <v>39.9999999999999</v>
      </c>
      <c r="E21" s="16">
        <v>38.6604864612457</v>
      </c>
      <c r="F21" s="16">
        <v>38.3863254430104</v>
      </c>
      <c r="G21" s="16">
        <v>38.3162448660643</v>
      </c>
      <c r="H21" s="16">
        <v>38.5974002012352</v>
      </c>
      <c r="I21" s="16">
        <v>39.5357797617357</v>
      </c>
      <c r="J21" s="16">
        <v>40.6356997104132</v>
      </c>
      <c r="K21" s="16">
        <v>41.8667551971066</v>
      </c>
      <c r="L21" s="16">
        <v>43.3268976080422</v>
      </c>
      <c r="M21" s="16">
        <v>44.9683819150473</v>
      </c>
      <c r="N21" s="16">
        <v>46.7796207923355</v>
      </c>
      <c r="O21" s="16">
        <v>48.7555811532103</v>
      </c>
      <c r="P21" s="16">
        <v>50.8949813074577</v>
      </c>
      <c r="Q21" s="16">
        <v>53.1991361408573</v>
      </c>
      <c r="R21" s="16"/>
    </row>
    <row r="22" s="11" customFormat="1" spans="1:18">
      <c r="A22" s="17" t="s">
        <v>27</v>
      </c>
      <c r="B22" s="15">
        <v>45</v>
      </c>
      <c r="C22" s="15">
        <v>50</v>
      </c>
      <c r="D22" s="15">
        <v>46</v>
      </c>
      <c r="E22" s="15">
        <v>41</v>
      </c>
      <c r="F22" s="15">
        <v>44</v>
      </c>
      <c r="G22" s="15">
        <v>47</v>
      </c>
      <c r="H22" s="15">
        <v>46</v>
      </c>
      <c r="I22" s="15">
        <v>47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2" t="s">
        <v>39</v>
      </c>
      <c r="B23" s="16">
        <v>45</v>
      </c>
      <c r="C23" s="16">
        <v>50.3277796105851</v>
      </c>
      <c r="D23" s="16">
        <v>44.1698929044129</v>
      </c>
      <c r="E23" s="16">
        <v>42.0488992090663</v>
      </c>
      <c r="F23" s="16">
        <v>43.999999814491</v>
      </c>
      <c r="G23" s="16">
        <v>45.3961764450174</v>
      </c>
      <c r="H23" s="16">
        <v>45.9998756340756</v>
      </c>
      <c r="I23" s="16">
        <v>49.2361968680602</v>
      </c>
      <c r="J23" s="16">
        <v>52.1856894673934</v>
      </c>
      <c r="K23" s="16">
        <v>53.9503840988449</v>
      </c>
      <c r="L23" s="16">
        <v>56.9029604294607</v>
      </c>
      <c r="M23" s="16">
        <v>60.1798898195267</v>
      </c>
      <c r="N23" s="16">
        <v>63.6675120625702</v>
      </c>
      <c r="O23" s="16">
        <v>67.2729900947949</v>
      </c>
      <c r="P23" s="16">
        <v>70.8880909518017</v>
      </c>
      <c r="Q23" s="16">
        <v>74.3756516534399</v>
      </c>
      <c r="R23">
        <f>MIN(A22:P25)</f>
        <v>41</v>
      </c>
    </row>
    <row r="24" spans="1:18">
      <c r="A24" s="12" t="s">
        <v>40</v>
      </c>
      <c r="B24" s="16">
        <v>45</v>
      </c>
      <c r="C24" s="16">
        <v>50.3277796105851</v>
      </c>
      <c r="D24" s="16">
        <v>44.1698929044129</v>
      </c>
      <c r="E24" s="16">
        <v>42.0488992090663</v>
      </c>
      <c r="F24" s="16">
        <v>43.999999814491</v>
      </c>
      <c r="G24" s="16">
        <v>45.3961764450174</v>
      </c>
      <c r="H24" s="16">
        <v>45.9998756340756</v>
      </c>
      <c r="I24" s="16">
        <v>49.2361968680602</v>
      </c>
      <c r="J24" s="16">
        <v>52.1382960159158</v>
      </c>
      <c r="K24" s="16">
        <v>53.7687870478375</v>
      </c>
      <c r="L24" s="16">
        <v>56.4888270757424</v>
      </c>
      <c r="M24" s="16">
        <v>59.3923819445082</v>
      </c>
      <c r="N24" s="16">
        <v>62.3128019352776</v>
      </c>
      <c r="O24" s="16">
        <v>65.08842282316</v>
      </c>
      <c r="P24" s="16">
        <v>67.5221245179999</v>
      </c>
      <c r="Q24" s="16">
        <v>69.3625315395199</v>
      </c>
      <c r="R24" s="16"/>
    </row>
    <row r="25" spans="1:18">
      <c r="A25" s="12" t="s">
        <v>41</v>
      </c>
      <c r="B25" s="16">
        <v>45</v>
      </c>
      <c r="C25" s="16">
        <v>50.3277796105851</v>
      </c>
      <c r="D25" s="16">
        <v>44.1698929044129</v>
      </c>
      <c r="E25" s="16">
        <v>42.0488992090663</v>
      </c>
      <c r="F25" s="16">
        <v>43.999999814491</v>
      </c>
      <c r="G25" s="16">
        <v>45.3961764450174</v>
      </c>
      <c r="H25" s="16">
        <v>45.9998756340756</v>
      </c>
      <c r="I25" s="16">
        <v>49.2361968680602</v>
      </c>
      <c r="J25" s="16">
        <v>52.0588655450744</v>
      </c>
      <c r="K25" s="16">
        <v>53.449672826844</v>
      </c>
      <c r="L25" s="16">
        <v>55.7329368593698</v>
      </c>
      <c r="M25" s="16">
        <v>57.9192689535268</v>
      </c>
      <c r="N25" s="16">
        <v>59.7304846560836</v>
      </c>
      <c r="O25" s="16">
        <v>60.8576851227944</v>
      </c>
      <c r="P25" s="16">
        <v>60.9110379269937</v>
      </c>
      <c r="Q25" s="16">
        <v>59.3884730123878</v>
      </c>
      <c r="R25" s="16"/>
    </row>
    <row r="26" s="11" customFormat="1" spans="1:18">
      <c r="A26" s="14" t="s">
        <v>31</v>
      </c>
      <c r="B26" s="15">
        <v>55</v>
      </c>
      <c r="C26" s="15">
        <v>60</v>
      </c>
      <c r="D26" s="15">
        <v>55</v>
      </c>
      <c r="E26" s="15">
        <v>60</v>
      </c>
      <c r="F26" s="15">
        <v>55</v>
      </c>
      <c r="G26" s="15">
        <v>55</v>
      </c>
      <c r="H26" s="15">
        <v>65</v>
      </c>
      <c r="I26" s="15">
        <v>56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2" t="s">
        <v>39</v>
      </c>
      <c r="B27" s="16">
        <v>55</v>
      </c>
      <c r="C27" s="16">
        <v>55.2870228966426</v>
      </c>
      <c r="D27" s="16">
        <v>60.0519916287937</v>
      </c>
      <c r="E27" s="16">
        <v>58.9952467940285</v>
      </c>
      <c r="F27" s="16">
        <v>55.7537090581768</v>
      </c>
      <c r="G27" s="16">
        <v>58.5354977477576</v>
      </c>
      <c r="H27" s="16">
        <v>60.7827092162285</v>
      </c>
      <c r="I27" s="16">
        <v>59.1166172782844</v>
      </c>
      <c r="J27" s="16">
        <v>58.4872050613501</v>
      </c>
      <c r="K27" s="16">
        <v>58.2029990189228</v>
      </c>
      <c r="L27" s="16">
        <v>57.839785893188</v>
      </c>
      <c r="M27" s="16">
        <v>57.4507229802149</v>
      </c>
      <c r="N27" s="16">
        <v>57.0360013763163</v>
      </c>
      <c r="O27" s="16">
        <v>56.5960706050192</v>
      </c>
      <c r="P27" s="16">
        <v>56.1318936565925</v>
      </c>
      <c r="Q27" s="16">
        <v>55.6447501499284</v>
      </c>
      <c r="R27">
        <f>MIN(A26:P29)</f>
        <v>55</v>
      </c>
    </row>
    <row r="28" spans="1:18">
      <c r="A28" s="12" t="s">
        <v>40</v>
      </c>
      <c r="B28" s="16">
        <v>55</v>
      </c>
      <c r="C28" s="16">
        <v>55.2870228966426</v>
      </c>
      <c r="D28" s="16">
        <v>60.0519916287937</v>
      </c>
      <c r="E28" s="16">
        <v>58.9952467940285</v>
      </c>
      <c r="F28" s="16">
        <v>55.7537090581768</v>
      </c>
      <c r="G28" s="16">
        <v>58.5354977477576</v>
      </c>
      <c r="H28" s="16">
        <v>60.7827092162285</v>
      </c>
      <c r="I28" s="16">
        <v>59.1166172782844</v>
      </c>
      <c r="J28" s="16">
        <v>59.2492411723861</v>
      </c>
      <c r="K28" s="16">
        <v>60.0441484476463</v>
      </c>
      <c r="L28" s="16">
        <v>60.2593954226307</v>
      </c>
      <c r="M28" s="16">
        <v>60.3570809622839</v>
      </c>
      <c r="N28" s="16">
        <v>60.3611764117154</v>
      </c>
      <c r="O28" s="16">
        <v>60.2780494942473</v>
      </c>
      <c r="P28" s="16">
        <v>60.1120819913623</v>
      </c>
      <c r="Q28" s="16">
        <v>59.8679301171415</v>
      </c>
      <c r="R28" s="16"/>
    </row>
    <row r="29" spans="1:18">
      <c r="A29" s="12" t="s">
        <v>41</v>
      </c>
      <c r="B29" s="16">
        <v>55</v>
      </c>
      <c r="C29" s="16">
        <v>55.2870228966426</v>
      </c>
      <c r="D29" s="16">
        <v>60.0519916287937</v>
      </c>
      <c r="E29" s="16">
        <v>58.9952467940285</v>
      </c>
      <c r="F29" s="16">
        <v>55.7537090581768</v>
      </c>
      <c r="G29" s="16">
        <v>58.5354977477576</v>
      </c>
      <c r="H29" s="16">
        <v>60.7827092162285</v>
      </c>
      <c r="I29" s="16">
        <v>59.1166172782844</v>
      </c>
      <c r="J29" s="16">
        <v>60.99141819779</v>
      </c>
      <c r="K29" s="16">
        <v>64.2434837811991</v>
      </c>
      <c r="L29" s="16">
        <v>65.7492489751855</v>
      </c>
      <c r="M29" s="16">
        <v>66.9028901275474</v>
      </c>
      <c r="N29" s="16">
        <v>67.782464252387</v>
      </c>
      <c r="O29" s="16">
        <v>68.4092933694797</v>
      </c>
      <c r="P29" s="16">
        <v>68.7980701592338</v>
      </c>
      <c r="Q29" s="16">
        <v>68.9642844471242</v>
      </c>
      <c r="R29" s="16"/>
    </row>
    <row r="30" s="11" customFormat="1" spans="1:18">
      <c r="A30" s="14" t="s">
        <v>32</v>
      </c>
      <c r="B30" s="15">
        <v>76</v>
      </c>
      <c r="C30" s="15">
        <v>75</v>
      </c>
      <c r="D30" s="15">
        <v>71</v>
      </c>
      <c r="E30" s="15">
        <v>82</v>
      </c>
      <c r="F30" s="15">
        <v>80</v>
      </c>
      <c r="G30" s="15">
        <v>66</v>
      </c>
      <c r="H30" s="15">
        <v>80</v>
      </c>
      <c r="I30" s="15">
        <v>71</v>
      </c>
      <c r="J30" s="15"/>
      <c r="K30" s="15"/>
      <c r="L30" s="15"/>
      <c r="M30" s="15"/>
      <c r="N30" s="15"/>
      <c r="O30" s="15"/>
      <c r="P30" s="15"/>
      <c r="Q30" s="15"/>
      <c r="R30" s="15"/>
    </row>
    <row r="31" spans="1:18">
      <c r="A31" s="12" t="s">
        <v>39</v>
      </c>
      <c r="B31" s="16">
        <v>76</v>
      </c>
      <c r="C31" s="16">
        <v>70.7244272841291</v>
      </c>
      <c r="D31" s="16">
        <v>77.767187061457</v>
      </c>
      <c r="E31" s="16">
        <v>79.1634268320883</v>
      </c>
      <c r="F31" s="16">
        <v>76.867128363354</v>
      </c>
      <c r="G31" s="16">
        <v>74.357273068088</v>
      </c>
      <c r="H31" s="16">
        <v>75.6676796598759</v>
      </c>
      <c r="I31" s="16">
        <v>79.5092188134712</v>
      </c>
      <c r="J31" s="16">
        <v>79.782672266444</v>
      </c>
      <c r="K31" s="16">
        <v>77.2302099144408</v>
      </c>
      <c r="L31" s="16">
        <v>77.3060212923441</v>
      </c>
      <c r="M31" s="16">
        <v>77.7013807458686</v>
      </c>
      <c r="N31" s="16">
        <v>78.2185945714664</v>
      </c>
      <c r="O31" s="16">
        <v>78.7755864994345</v>
      </c>
      <c r="P31" s="16">
        <v>79.3230992591356</v>
      </c>
      <c r="Q31" s="16">
        <v>79.8280686234798</v>
      </c>
      <c r="R31">
        <f>MIN(A30:P33)</f>
        <v>66</v>
      </c>
    </row>
    <row r="32" spans="1:18">
      <c r="A32" s="12" t="s">
        <v>40</v>
      </c>
      <c r="B32" s="16">
        <v>76</v>
      </c>
      <c r="C32" s="16">
        <v>70.7244272841291</v>
      </c>
      <c r="D32" s="16">
        <v>77.767187061457</v>
      </c>
      <c r="E32" s="16">
        <v>79.1634268320883</v>
      </c>
      <c r="F32" s="16">
        <v>76.867128363354</v>
      </c>
      <c r="G32" s="16">
        <v>74.357273068088</v>
      </c>
      <c r="H32" s="16">
        <v>75.6676796598759</v>
      </c>
      <c r="I32" s="16">
        <v>79.5092188134712</v>
      </c>
      <c r="J32" s="16">
        <v>80.0597786298858</v>
      </c>
      <c r="K32" s="16">
        <v>77.9547421322325</v>
      </c>
      <c r="L32" s="16">
        <v>78.3659701837608</v>
      </c>
      <c r="M32" s="16">
        <v>79.087407611884</v>
      </c>
      <c r="N32" s="16">
        <v>79.9204586933726</v>
      </c>
      <c r="O32" s="16">
        <v>80.7791708457993</v>
      </c>
      <c r="P32" s="16">
        <v>81.611059916207</v>
      </c>
      <c r="Q32" s="16">
        <v>82.3808324528364</v>
      </c>
      <c r="R32" s="16"/>
    </row>
    <row r="33" spans="1:18">
      <c r="A33" s="12" t="s">
        <v>41</v>
      </c>
      <c r="B33" s="16">
        <v>76</v>
      </c>
      <c r="C33" s="16">
        <v>70.7244272841291</v>
      </c>
      <c r="D33" s="16">
        <v>77.767187061457</v>
      </c>
      <c r="E33" s="16">
        <v>79.1634268320883</v>
      </c>
      <c r="F33" s="16">
        <v>76.867128363354</v>
      </c>
      <c r="G33" s="16">
        <v>74.357273068088</v>
      </c>
      <c r="H33" s="16">
        <v>75.6676796598759</v>
      </c>
      <c r="I33" s="16">
        <v>79.5092188134712</v>
      </c>
      <c r="J33" s="16">
        <v>80.5211085894069</v>
      </c>
      <c r="K33" s="16">
        <v>79.155807257503</v>
      </c>
      <c r="L33" s="16">
        <v>80.115153454526</v>
      </c>
      <c r="M33" s="16">
        <v>81.3703174386455</v>
      </c>
      <c r="N33" s="16">
        <v>82.7229516693008</v>
      </c>
      <c r="O33" s="16">
        <v>84.0815183767931</v>
      </c>
      <c r="P33" s="16">
        <v>85.3884749128146</v>
      </c>
      <c r="Q33" s="16">
        <v>86.6047487302353</v>
      </c>
      <c r="R33" s="16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zoomScale="84" zoomScaleNormal="84" topLeftCell="A32" workbookViewId="0">
      <selection activeCell="G15" sqref="G15"/>
    </sheetView>
  </sheetViews>
  <sheetFormatPr defaultColWidth="9.23076923076923" defaultRowHeight="16.8"/>
  <cols>
    <col min="3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</cols>
  <sheetData>
    <row r="1" spans="2:17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9">
      <c r="A2" s="9" t="s">
        <v>6</v>
      </c>
      <c r="B2" s="10">
        <v>60</v>
      </c>
      <c r="C2">
        <v>59</v>
      </c>
      <c r="D2">
        <v>63</v>
      </c>
      <c r="E2">
        <v>64</v>
      </c>
      <c r="F2">
        <v>65</v>
      </c>
      <c r="G2">
        <v>65</v>
      </c>
      <c r="H2">
        <v>71.5</v>
      </c>
      <c r="I2">
        <v>68</v>
      </c>
    </row>
    <row r="3" spans="1:17">
      <c r="A3" s="9">
        <v>1</v>
      </c>
      <c r="B3" s="10">
        <v>60</v>
      </c>
      <c r="C3">
        <v>59.3104802647203</v>
      </c>
      <c r="D3">
        <v>60.7253004678643</v>
      </c>
      <c r="E3">
        <v>64.2461348548365</v>
      </c>
      <c r="F3">
        <v>65.9743450979974</v>
      </c>
      <c r="G3">
        <v>67.5876555383407</v>
      </c>
      <c r="H3">
        <v>69.6303102922961</v>
      </c>
      <c r="I3">
        <v>69.163808289345</v>
      </c>
      <c r="J3">
        <v>70.3307900365951</v>
      </c>
      <c r="K3">
        <v>72.4000553815565</v>
      </c>
      <c r="L3">
        <v>72.961325734293</v>
      </c>
      <c r="M3">
        <v>72.9446330339137</v>
      </c>
      <c r="N3">
        <v>72.5341738118345</v>
      </c>
      <c r="O3">
        <v>71.8322309476212</v>
      </c>
      <c r="P3">
        <v>70.9122948778112</v>
      </c>
      <c r="Q3">
        <v>69.8314098516317</v>
      </c>
    </row>
    <row r="4" spans="1:17">
      <c r="A4" s="9">
        <v>2</v>
      </c>
      <c r="B4" s="10">
        <v>60</v>
      </c>
      <c r="C4">
        <v>59.3104802647203</v>
      </c>
      <c r="D4">
        <v>60.7253004678643</v>
      </c>
      <c r="E4">
        <v>64.2461348548365</v>
      </c>
      <c r="F4">
        <v>65.9743450979974</v>
      </c>
      <c r="G4">
        <v>67.5876555383407</v>
      </c>
      <c r="H4">
        <v>69.6303102922961</v>
      </c>
      <c r="I4">
        <v>69.163808289345</v>
      </c>
      <c r="J4">
        <v>69.9211459767299</v>
      </c>
      <c r="K4">
        <v>71.6110417562522</v>
      </c>
      <c r="L4">
        <v>72.4155195731276</v>
      </c>
      <c r="M4">
        <v>72.9547626516675</v>
      </c>
      <c r="N4">
        <v>73.3270657855121</v>
      </c>
      <c r="O4">
        <v>73.5749651193001</v>
      </c>
      <c r="P4">
        <v>73.7237171305451</v>
      </c>
      <c r="Q4">
        <v>73.7906262832162</v>
      </c>
    </row>
    <row r="5" spans="1:17">
      <c r="A5" s="9">
        <v>3</v>
      </c>
      <c r="B5" s="10">
        <v>60</v>
      </c>
      <c r="C5">
        <v>59.3104802647203</v>
      </c>
      <c r="D5">
        <v>60.7253004678643</v>
      </c>
      <c r="E5">
        <v>64.2461348548365</v>
      </c>
      <c r="F5">
        <v>65.9743450979974</v>
      </c>
      <c r="G5">
        <v>67.5876555383407</v>
      </c>
      <c r="H5">
        <v>69.6303102922961</v>
      </c>
      <c r="I5">
        <v>69.163808289345</v>
      </c>
      <c r="J5">
        <v>70.2530238768341</v>
      </c>
      <c r="K5">
        <v>72.4860201076787</v>
      </c>
      <c r="L5">
        <v>73.6939455767017</v>
      </c>
      <c r="M5">
        <v>74.606147855158</v>
      </c>
      <c r="N5">
        <v>75.3286776528501</v>
      </c>
      <c r="O5">
        <v>75.9034566542005</v>
      </c>
      <c r="P5">
        <v>76.3540436288582</v>
      </c>
      <c r="Q5">
        <v>76.6963558178687</v>
      </c>
    </row>
    <row r="6" spans="1:9">
      <c r="A6" s="9" t="s">
        <v>19</v>
      </c>
      <c r="B6" s="10">
        <v>44</v>
      </c>
      <c r="C6">
        <v>50</v>
      </c>
      <c r="D6">
        <v>46</v>
      </c>
      <c r="E6">
        <v>51</v>
      </c>
      <c r="F6">
        <v>47</v>
      </c>
      <c r="G6">
        <v>46</v>
      </c>
      <c r="H6">
        <v>48</v>
      </c>
      <c r="I6">
        <v>50</v>
      </c>
    </row>
    <row r="7" spans="1:17">
      <c r="A7" s="9">
        <v>1</v>
      </c>
      <c r="B7" s="10">
        <v>44</v>
      </c>
      <c r="C7">
        <v>48.2251316735436</v>
      </c>
      <c r="D7">
        <v>46.7478084533296</v>
      </c>
      <c r="E7">
        <v>46.8036842510108</v>
      </c>
      <c r="F7">
        <v>47.183185976614</v>
      </c>
      <c r="G7">
        <v>46.3299808715061</v>
      </c>
      <c r="H7">
        <v>47.2035772327677</v>
      </c>
      <c r="I7">
        <v>51.3321471940282</v>
      </c>
      <c r="J7">
        <v>53.1911586453354</v>
      </c>
      <c r="K7">
        <v>52.7582537479993</v>
      </c>
      <c r="L7">
        <v>52.7771701758872</v>
      </c>
      <c r="M7">
        <v>53.0147233609272</v>
      </c>
      <c r="N7">
        <v>53.3507600775617</v>
      </c>
      <c r="O7">
        <v>53.7205092676444</v>
      </c>
      <c r="P7">
        <v>54.0894447413799</v>
      </c>
      <c r="Q7">
        <v>54.439892348691</v>
      </c>
    </row>
    <row r="8" spans="1:17">
      <c r="A8" s="9">
        <v>2</v>
      </c>
      <c r="B8" s="10">
        <v>44</v>
      </c>
      <c r="C8">
        <v>48.2251316735436</v>
      </c>
      <c r="D8">
        <v>46.7478084533296</v>
      </c>
      <c r="E8">
        <v>46.8036842510108</v>
      </c>
      <c r="F8">
        <v>47.183185976614</v>
      </c>
      <c r="G8">
        <v>46.3299808715061</v>
      </c>
      <c r="H8">
        <v>47.2035772327677</v>
      </c>
      <c r="I8">
        <v>51.3321471940282</v>
      </c>
      <c r="J8">
        <v>53.2427153963369</v>
      </c>
      <c r="K8">
        <v>52.933297354832</v>
      </c>
      <c r="L8">
        <v>53.11440265409</v>
      </c>
      <c r="M8">
        <v>53.5487238906388</v>
      </c>
      <c r="N8">
        <v>54.1121461721262</v>
      </c>
      <c r="O8">
        <v>54.7363679702626</v>
      </c>
      <c r="P8">
        <v>55.3837986902884</v>
      </c>
      <c r="Q8">
        <v>56.0341345870383</v>
      </c>
    </row>
    <row r="9" spans="1:17">
      <c r="A9" s="9">
        <v>3</v>
      </c>
      <c r="B9" s="10">
        <v>44</v>
      </c>
      <c r="C9">
        <v>48.2251316735436</v>
      </c>
      <c r="D9">
        <v>46.7478084533296</v>
      </c>
      <c r="E9">
        <v>46.8036842510108</v>
      </c>
      <c r="F9">
        <v>47.183185976614</v>
      </c>
      <c r="G9">
        <v>46.3299808715061</v>
      </c>
      <c r="H9">
        <v>47.2035772327677</v>
      </c>
      <c r="I9">
        <v>51.3321471940282</v>
      </c>
      <c r="J9">
        <v>53.3145683072891</v>
      </c>
      <c r="K9">
        <v>53.1663131426029</v>
      </c>
      <c r="L9">
        <v>53.5431215262366</v>
      </c>
      <c r="M9">
        <v>54.2062576601652</v>
      </c>
      <c r="N9">
        <v>55.0293858269725</v>
      </c>
      <c r="O9">
        <v>55.941934315067</v>
      </c>
      <c r="P9">
        <v>56.9042279167487</v>
      </c>
      <c r="Q9">
        <v>57.8941379191797</v>
      </c>
    </row>
    <row r="10" spans="1:9">
      <c r="A10" s="9" t="s">
        <v>20</v>
      </c>
      <c r="B10" s="10">
        <v>40</v>
      </c>
      <c r="C10">
        <v>46</v>
      </c>
      <c r="D10">
        <v>42</v>
      </c>
      <c r="E10">
        <v>45</v>
      </c>
      <c r="F10">
        <v>45</v>
      </c>
      <c r="G10">
        <v>42</v>
      </c>
      <c r="H10">
        <v>44</v>
      </c>
      <c r="I10">
        <v>46</v>
      </c>
    </row>
    <row r="11" spans="1:17">
      <c r="A11" s="9">
        <v>1</v>
      </c>
      <c r="B11" s="10">
        <v>40</v>
      </c>
      <c r="C11">
        <v>45.3469942085585</v>
      </c>
      <c r="D11">
        <v>44.1184976802298</v>
      </c>
      <c r="E11">
        <v>43.6491836239239</v>
      </c>
      <c r="F11">
        <v>43.5831863155017</v>
      </c>
      <c r="G11">
        <v>43.6472511530482</v>
      </c>
      <c r="H11">
        <v>43.6316983226079</v>
      </c>
      <c r="I11">
        <v>43.166777489281</v>
      </c>
      <c r="J11">
        <v>43.4353708910323</v>
      </c>
      <c r="K11">
        <v>44.4928181283163</v>
      </c>
      <c r="L11">
        <v>45.1295916095659</v>
      </c>
      <c r="M11">
        <v>45.7786789135435</v>
      </c>
      <c r="N11">
        <v>46.4676899301172</v>
      </c>
      <c r="O11">
        <v>47.2016445969559</v>
      </c>
      <c r="P11">
        <v>47.9810982418253</v>
      </c>
      <c r="Q11">
        <v>48.8054918944594</v>
      </c>
    </row>
    <row r="12" spans="1:17">
      <c r="A12" s="9">
        <v>2</v>
      </c>
      <c r="B12" s="10">
        <v>40</v>
      </c>
      <c r="C12">
        <v>45.3469942085585</v>
      </c>
      <c r="D12">
        <v>44.1184976802298</v>
      </c>
      <c r="E12">
        <v>43.6491836239239</v>
      </c>
      <c r="F12">
        <v>43.5831863155017</v>
      </c>
      <c r="G12">
        <v>43.6472511530482</v>
      </c>
      <c r="H12">
        <v>43.6316983226079</v>
      </c>
      <c r="I12">
        <v>43.166777489281</v>
      </c>
      <c r="J12">
        <v>43.389301989624</v>
      </c>
      <c r="K12">
        <v>44.3677676469206</v>
      </c>
      <c r="L12">
        <v>44.9356893414063</v>
      </c>
      <c r="M12">
        <v>45.5090199648441</v>
      </c>
      <c r="N12">
        <v>46.1144216883401</v>
      </c>
      <c r="O12">
        <v>46.7568510640389</v>
      </c>
      <c r="P12">
        <v>47.4369486672457</v>
      </c>
      <c r="Q12">
        <v>48.154256018201</v>
      </c>
    </row>
    <row r="13" spans="1:17">
      <c r="A13" s="9">
        <v>3</v>
      </c>
      <c r="B13" s="10">
        <v>40</v>
      </c>
      <c r="C13">
        <v>45.3469942085585</v>
      </c>
      <c r="D13">
        <v>44.1184976802298</v>
      </c>
      <c r="E13">
        <v>43.6491836239239</v>
      </c>
      <c r="F13">
        <v>43.5831863155017</v>
      </c>
      <c r="G13">
        <v>43.6472511530482</v>
      </c>
      <c r="H13">
        <v>43.6316983226079</v>
      </c>
      <c r="I13">
        <v>43.166777489281</v>
      </c>
      <c r="J13">
        <v>43.2987527013587</v>
      </c>
      <c r="K13">
        <v>44.15904173231</v>
      </c>
      <c r="L13">
        <v>44.6840740265141</v>
      </c>
      <c r="M13">
        <v>45.2355453586587</v>
      </c>
      <c r="N13">
        <v>45.8353158069776</v>
      </c>
      <c r="O13">
        <v>46.4866799587832</v>
      </c>
      <c r="P13">
        <v>47.1893237685722</v>
      </c>
      <c r="Q13">
        <v>47.9420671330305</v>
      </c>
    </row>
    <row r="14" spans="1:9">
      <c r="A14" s="9" t="s">
        <v>24</v>
      </c>
      <c r="B14" s="10">
        <v>33</v>
      </c>
      <c r="C14">
        <v>41</v>
      </c>
      <c r="D14">
        <v>36</v>
      </c>
      <c r="E14">
        <v>38</v>
      </c>
      <c r="F14">
        <v>35</v>
      </c>
      <c r="G14">
        <v>37</v>
      </c>
      <c r="H14">
        <v>40</v>
      </c>
      <c r="I14">
        <v>42</v>
      </c>
    </row>
    <row r="15" spans="1:17">
      <c r="A15" s="9">
        <v>1</v>
      </c>
      <c r="B15" s="10">
        <v>33</v>
      </c>
      <c r="C15">
        <v>37.4951689613265</v>
      </c>
      <c r="D15">
        <v>38.6086375552428</v>
      </c>
      <c r="E15">
        <v>38.5085975439609</v>
      </c>
      <c r="F15">
        <v>37.8026248396438</v>
      </c>
      <c r="G15">
        <v>37.4823109985486</v>
      </c>
      <c r="H15">
        <v>37.1532804376049</v>
      </c>
      <c r="I15">
        <v>35.8813172540001</v>
      </c>
      <c r="J15">
        <v>35.1339298566601</v>
      </c>
      <c r="K15">
        <v>34.9875653638301</v>
      </c>
      <c r="L15">
        <v>34.6216064347712</v>
      </c>
      <c r="M15">
        <v>34.3122344505402</v>
      </c>
      <c r="N15">
        <v>34.0981325129784</v>
      </c>
      <c r="O15">
        <v>33.9967337684712</v>
      </c>
      <c r="P15">
        <v>34.0193181770654</v>
      </c>
      <c r="Q15">
        <v>34.174605158463</v>
      </c>
    </row>
    <row r="16" spans="1:17">
      <c r="A16" s="9">
        <v>2</v>
      </c>
      <c r="B16" s="10">
        <v>33</v>
      </c>
      <c r="C16">
        <v>37.4951689613265</v>
      </c>
      <c r="D16">
        <v>38.6086375552428</v>
      </c>
      <c r="E16">
        <v>38.5085975439609</v>
      </c>
      <c r="F16">
        <v>37.8026248396438</v>
      </c>
      <c r="G16">
        <v>37.4823109985486</v>
      </c>
      <c r="H16">
        <v>37.1532804376049</v>
      </c>
      <c r="I16">
        <v>35.8813172540001</v>
      </c>
      <c r="J16">
        <v>35.1838717460629</v>
      </c>
      <c r="K16">
        <v>35.1450624617458</v>
      </c>
      <c r="L16">
        <v>34.918022865485</v>
      </c>
      <c r="M16">
        <v>34.8011255657712</v>
      </c>
      <c r="N16">
        <v>34.8451780907821</v>
      </c>
      <c r="O16">
        <v>35.0800151565523</v>
      </c>
      <c r="P16">
        <v>35.5305461603338</v>
      </c>
      <c r="Q16">
        <v>36.2207579987292</v>
      </c>
    </row>
    <row r="17" spans="1:17">
      <c r="A17" s="9">
        <v>3</v>
      </c>
      <c r="B17" s="10">
        <v>33</v>
      </c>
      <c r="C17">
        <v>37.4951689613265</v>
      </c>
      <c r="D17">
        <v>38.6086375552428</v>
      </c>
      <c r="E17">
        <v>38.5085975439609</v>
      </c>
      <c r="F17">
        <v>37.8026248396438</v>
      </c>
      <c r="G17">
        <v>37.4823109985486</v>
      </c>
      <c r="H17">
        <v>37.1532804376049</v>
      </c>
      <c r="I17">
        <v>35.8813172540001</v>
      </c>
      <c r="J17">
        <v>35.2675237851594</v>
      </c>
      <c r="K17">
        <v>35.3956610014061</v>
      </c>
      <c r="L17">
        <v>35.3701974689901</v>
      </c>
      <c r="M17">
        <v>35.5389731417421</v>
      </c>
      <c r="N17">
        <v>35.9814097775053</v>
      </c>
      <c r="O17">
        <v>36.7585977848657</v>
      </c>
      <c r="P17">
        <v>37.9321387763875</v>
      </c>
      <c r="Q17">
        <v>39.569832797502</v>
      </c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74"/>
  <sheetViews>
    <sheetView zoomScale="121" zoomScaleNormal="121" workbookViewId="0">
      <selection activeCell="A1" sqref="$A1:$XFD8"/>
    </sheetView>
  </sheetViews>
  <sheetFormatPr defaultColWidth="9.23076923076923" defaultRowHeight="16.8"/>
  <cols>
    <col min="3" max="3" width="18.9038461538462" customWidth="1"/>
    <col min="22" max="24" width="9.69230769230769"/>
    <col min="25" max="28" width="10.6923076923077"/>
    <col min="29" max="31" width="11.7692307692308"/>
  </cols>
  <sheetData>
    <row r="1" spans="1:31">
      <c r="A1" t="s">
        <v>49</v>
      </c>
      <c r="B1" s="1" t="s">
        <v>10</v>
      </c>
      <c r="C1" s="1" t="s">
        <v>13</v>
      </c>
      <c r="D1" s="1" t="s">
        <v>31</v>
      </c>
      <c r="E1" s="1" t="s">
        <v>27</v>
      </c>
      <c r="F1" s="1" t="s">
        <v>14</v>
      </c>
      <c r="G1" s="1" t="s">
        <v>15</v>
      </c>
      <c r="H1" s="1" t="s">
        <v>21</v>
      </c>
      <c r="I1" s="1" t="s">
        <v>32</v>
      </c>
      <c r="J1" s="1" t="s">
        <v>29</v>
      </c>
      <c r="K1" s="1" t="s">
        <v>16</v>
      </c>
      <c r="L1" s="1" t="s">
        <v>22</v>
      </c>
      <c r="M1" s="1" t="s">
        <v>11</v>
      </c>
      <c r="N1" s="1" t="s">
        <v>7</v>
      </c>
      <c r="O1" s="1" t="s">
        <v>8</v>
      </c>
      <c r="P1" s="1" t="s">
        <v>25</v>
      </c>
      <c r="Q1" s="1" t="s">
        <v>23</v>
      </c>
      <c r="R1" s="1" t="s">
        <v>5</v>
      </c>
      <c r="S1" s="1" t="s">
        <v>4</v>
      </c>
      <c r="T1" s="1" t="s">
        <v>30</v>
      </c>
      <c r="U1" s="1" t="s">
        <v>9</v>
      </c>
      <c r="V1" s="1" t="s">
        <v>17</v>
      </c>
      <c r="W1" s="1" t="s">
        <v>1</v>
      </c>
      <c r="X1" s="1" t="s">
        <v>28</v>
      </c>
      <c r="Y1" s="1" t="s">
        <v>26</v>
      </c>
      <c r="Z1" s="1" t="s">
        <v>18</v>
      </c>
      <c r="AA1" s="1" t="s">
        <v>12</v>
      </c>
      <c r="AB1" s="1" t="s">
        <v>24</v>
      </c>
      <c r="AC1" s="1" t="s">
        <v>6</v>
      </c>
      <c r="AD1" s="1" t="s">
        <v>19</v>
      </c>
      <c r="AE1" s="1" t="s">
        <v>20</v>
      </c>
    </row>
    <row r="2" spans="1:31">
      <c r="A2" t="s">
        <v>71</v>
      </c>
      <c r="B2" s="2">
        <v>0.812669701374929</v>
      </c>
      <c r="C2" s="2">
        <v>0.78156016900602</v>
      </c>
      <c r="D2" s="2">
        <v>0.738700969533149</v>
      </c>
      <c r="E2" s="2">
        <v>0.737727470898695</v>
      </c>
      <c r="F2" s="2">
        <v>0.735643676425112</v>
      </c>
      <c r="G2" s="2">
        <v>0.732907009445918</v>
      </c>
      <c r="H2" s="2">
        <v>0.722909532249419</v>
      </c>
      <c r="I2" s="2">
        <v>0.699383908460748</v>
      </c>
      <c r="J2" s="3">
        <v>0.694471470805458</v>
      </c>
      <c r="K2" s="3">
        <v>0.692743694756763</v>
      </c>
      <c r="L2" s="3">
        <v>0.691715801038134</v>
      </c>
      <c r="M2" s="3">
        <v>0.689365796537189</v>
      </c>
      <c r="N2" s="3">
        <v>0.688705813634189</v>
      </c>
      <c r="O2" s="3">
        <v>0.686291050792262</v>
      </c>
      <c r="P2" s="3">
        <v>0.671618827541049</v>
      </c>
      <c r="Q2" s="3">
        <v>0.666871097106576</v>
      </c>
      <c r="R2" s="3">
        <v>0.663803655660932</v>
      </c>
      <c r="S2" s="3">
        <v>0.659312325894282</v>
      </c>
      <c r="T2" s="4">
        <v>0.622762493032292</v>
      </c>
      <c r="U2" s="4">
        <v>0.622301076010022</v>
      </c>
      <c r="V2" s="4">
        <v>0.619510972435377</v>
      </c>
      <c r="W2" s="4">
        <v>0.618410916277723</v>
      </c>
      <c r="X2" s="4">
        <v>0.617753917242811</v>
      </c>
      <c r="Y2" s="4">
        <v>0.60894340162507</v>
      </c>
      <c r="Z2" s="4">
        <v>0.608448001336058</v>
      </c>
      <c r="AA2" s="4">
        <v>0.606020215194679</v>
      </c>
      <c r="AB2" s="5">
        <v>0.592139457233999</v>
      </c>
      <c r="AC2" s="5">
        <v>0.580903482153029</v>
      </c>
      <c r="AD2" s="5">
        <v>0.56205925670294</v>
      </c>
      <c r="AE2" s="5">
        <v>0.538601160635097</v>
      </c>
    </row>
    <row r="3" spans="1:31">
      <c r="A3" t="s">
        <v>91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>
      <c r="A4" t="s">
        <v>92</v>
      </c>
      <c r="B4">
        <f>360/SUM($B$3:$AE$3)</f>
        <v>12</v>
      </c>
      <c r="C4">
        <f t="shared" ref="C4:L4" si="0">360/SUM($B$3:$AE$3)</f>
        <v>12</v>
      </c>
      <c r="D4">
        <f t="shared" si="0"/>
        <v>12</v>
      </c>
      <c r="E4">
        <f t="shared" si="0"/>
        <v>12</v>
      </c>
      <c r="F4">
        <f t="shared" si="0"/>
        <v>12</v>
      </c>
      <c r="G4">
        <f t="shared" si="0"/>
        <v>12</v>
      </c>
      <c r="H4">
        <f t="shared" si="0"/>
        <v>12</v>
      </c>
      <c r="I4">
        <f t="shared" si="0"/>
        <v>12</v>
      </c>
      <c r="J4">
        <f t="shared" si="0"/>
        <v>12</v>
      </c>
      <c r="K4">
        <f t="shared" si="0"/>
        <v>12</v>
      </c>
      <c r="L4">
        <f t="shared" si="0"/>
        <v>12</v>
      </c>
      <c r="M4">
        <f t="shared" ref="M4:V4" si="1">360/SUM($B$3:$AE$3)</f>
        <v>12</v>
      </c>
      <c r="N4">
        <f t="shared" si="1"/>
        <v>12</v>
      </c>
      <c r="O4">
        <f t="shared" si="1"/>
        <v>12</v>
      </c>
      <c r="P4">
        <f t="shared" si="1"/>
        <v>12</v>
      </c>
      <c r="Q4">
        <f t="shared" si="1"/>
        <v>12</v>
      </c>
      <c r="R4">
        <f t="shared" si="1"/>
        <v>12</v>
      </c>
      <c r="S4">
        <f t="shared" si="1"/>
        <v>12</v>
      </c>
      <c r="T4">
        <f t="shared" si="1"/>
        <v>12</v>
      </c>
      <c r="U4">
        <f t="shared" si="1"/>
        <v>12</v>
      </c>
      <c r="V4">
        <f t="shared" si="1"/>
        <v>12</v>
      </c>
      <c r="W4">
        <f t="shared" ref="W4:AE4" si="2">360/SUM($B$3:$AE$3)</f>
        <v>12</v>
      </c>
      <c r="X4">
        <f t="shared" si="2"/>
        <v>12</v>
      </c>
      <c r="Y4">
        <f t="shared" si="2"/>
        <v>12</v>
      </c>
      <c r="Z4">
        <f t="shared" si="2"/>
        <v>12</v>
      </c>
      <c r="AA4">
        <f t="shared" si="2"/>
        <v>12</v>
      </c>
      <c r="AB4">
        <f t="shared" si="2"/>
        <v>12</v>
      </c>
      <c r="AC4">
        <f t="shared" si="2"/>
        <v>12</v>
      </c>
      <c r="AD4">
        <f t="shared" si="2"/>
        <v>12</v>
      </c>
      <c r="AE4">
        <f t="shared" si="2"/>
        <v>12</v>
      </c>
    </row>
    <row r="5" spans="1:31">
      <c r="A5" t="s">
        <v>93</v>
      </c>
      <c r="B5">
        <v>0</v>
      </c>
      <c r="C5">
        <f>B5+B4</f>
        <v>12</v>
      </c>
      <c r="D5">
        <f t="shared" ref="D5:AE5" si="3">C5+C4</f>
        <v>24</v>
      </c>
      <c r="E5">
        <f t="shared" si="3"/>
        <v>36</v>
      </c>
      <c r="F5">
        <f t="shared" si="3"/>
        <v>48</v>
      </c>
      <c r="G5">
        <f t="shared" si="3"/>
        <v>60</v>
      </c>
      <c r="H5">
        <f t="shared" si="3"/>
        <v>72</v>
      </c>
      <c r="I5">
        <f t="shared" si="3"/>
        <v>84</v>
      </c>
      <c r="J5">
        <f t="shared" si="3"/>
        <v>96</v>
      </c>
      <c r="K5">
        <f t="shared" si="3"/>
        <v>108</v>
      </c>
      <c r="L5">
        <f t="shared" si="3"/>
        <v>120</v>
      </c>
      <c r="M5">
        <f t="shared" si="3"/>
        <v>132</v>
      </c>
      <c r="N5">
        <f t="shared" si="3"/>
        <v>144</v>
      </c>
      <c r="O5">
        <f t="shared" si="3"/>
        <v>156</v>
      </c>
      <c r="P5">
        <f t="shared" si="3"/>
        <v>168</v>
      </c>
      <c r="Q5">
        <f t="shared" si="3"/>
        <v>180</v>
      </c>
      <c r="R5">
        <f t="shared" si="3"/>
        <v>192</v>
      </c>
      <c r="S5">
        <f t="shared" si="3"/>
        <v>204</v>
      </c>
      <c r="T5">
        <f t="shared" si="3"/>
        <v>216</v>
      </c>
      <c r="U5">
        <f t="shared" si="3"/>
        <v>228</v>
      </c>
      <c r="V5">
        <f t="shared" si="3"/>
        <v>240</v>
      </c>
      <c r="W5">
        <f t="shared" si="3"/>
        <v>252</v>
      </c>
      <c r="X5">
        <f t="shared" si="3"/>
        <v>264</v>
      </c>
      <c r="Y5">
        <f t="shared" si="3"/>
        <v>276</v>
      </c>
      <c r="Z5">
        <f t="shared" si="3"/>
        <v>288</v>
      </c>
      <c r="AA5">
        <f t="shared" si="3"/>
        <v>300</v>
      </c>
      <c r="AB5">
        <f t="shared" si="3"/>
        <v>312</v>
      </c>
      <c r="AC5">
        <f t="shared" si="3"/>
        <v>324</v>
      </c>
      <c r="AD5">
        <f t="shared" si="3"/>
        <v>336</v>
      </c>
      <c r="AE5">
        <f t="shared" si="3"/>
        <v>348</v>
      </c>
    </row>
    <row r="6" spans="1:31">
      <c r="A6" t="s">
        <v>94</v>
      </c>
      <c r="B6">
        <f>B5+12</f>
        <v>12</v>
      </c>
      <c r="C6">
        <f>C5+12</f>
        <v>24</v>
      </c>
      <c r="D6">
        <f t="shared" ref="D6:AE6" si="4">D5+12</f>
        <v>36</v>
      </c>
      <c r="E6">
        <f t="shared" si="4"/>
        <v>48</v>
      </c>
      <c r="F6">
        <f t="shared" si="4"/>
        <v>60</v>
      </c>
      <c r="G6">
        <f t="shared" si="4"/>
        <v>72</v>
      </c>
      <c r="H6">
        <f t="shared" si="4"/>
        <v>84</v>
      </c>
      <c r="I6">
        <f t="shared" si="4"/>
        <v>96</v>
      </c>
      <c r="J6">
        <f t="shared" si="4"/>
        <v>108</v>
      </c>
      <c r="K6">
        <f t="shared" si="4"/>
        <v>120</v>
      </c>
      <c r="L6">
        <f t="shared" si="4"/>
        <v>132</v>
      </c>
      <c r="M6">
        <f t="shared" si="4"/>
        <v>144</v>
      </c>
      <c r="N6">
        <f t="shared" si="4"/>
        <v>156</v>
      </c>
      <c r="O6">
        <f t="shared" si="4"/>
        <v>168</v>
      </c>
      <c r="P6">
        <f t="shared" si="4"/>
        <v>180</v>
      </c>
      <c r="Q6">
        <f t="shared" si="4"/>
        <v>192</v>
      </c>
      <c r="R6">
        <f t="shared" si="4"/>
        <v>204</v>
      </c>
      <c r="S6">
        <f t="shared" si="4"/>
        <v>216</v>
      </c>
      <c r="T6">
        <f t="shared" si="4"/>
        <v>228</v>
      </c>
      <c r="U6">
        <f t="shared" si="4"/>
        <v>240</v>
      </c>
      <c r="V6">
        <f t="shared" si="4"/>
        <v>252</v>
      </c>
      <c r="W6">
        <f t="shared" si="4"/>
        <v>264</v>
      </c>
      <c r="X6">
        <f t="shared" si="4"/>
        <v>276</v>
      </c>
      <c r="Y6">
        <f t="shared" si="4"/>
        <v>288</v>
      </c>
      <c r="Z6">
        <f t="shared" si="4"/>
        <v>300</v>
      </c>
      <c r="AA6">
        <f t="shared" si="4"/>
        <v>312</v>
      </c>
      <c r="AB6">
        <f t="shared" si="4"/>
        <v>324</v>
      </c>
      <c r="AC6">
        <f t="shared" si="4"/>
        <v>336</v>
      </c>
      <c r="AD6">
        <f t="shared" si="4"/>
        <v>348</v>
      </c>
      <c r="AE6">
        <f t="shared" si="4"/>
        <v>360</v>
      </c>
    </row>
    <row r="8" spans="1:1">
      <c r="A8" t="s">
        <v>95</v>
      </c>
    </row>
    <row r="14" spans="2:3">
      <c r="B14" s="8" t="s">
        <v>63</v>
      </c>
      <c r="C14" s="8" t="s">
        <v>64</v>
      </c>
    </row>
    <row r="15" spans="2:9">
      <c r="B15" s="1" t="s">
        <v>10</v>
      </c>
      <c r="C15" s="2">
        <v>0.812669701374929</v>
      </c>
      <c r="E15">
        <v>1</v>
      </c>
      <c r="F15" s="2">
        <v>0</v>
      </c>
      <c r="G15" s="2">
        <v>0</v>
      </c>
      <c r="H15" s="2">
        <v>0</v>
      </c>
      <c r="I15" s="2">
        <v>0</v>
      </c>
    </row>
    <row r="16" spans="2:9">
      <c r="B16" s="1" t="s">
        <v>13</v>
      </c>
      <c r="C16" s="2">
        <v>0.78156016900602</v>
      </c>
      <c r="E16">
        <v>2</v>
      </c>
      <c r="F16" s="2">
        <v>0.812669701374929</v>
      </c>
      <c r="G16" s="2">
        <v>0.812669701374929</v>
      </c>
      <c r="H16" s="2">
        <v>0.812669701374929</v>
      </c>
      <c r="I16" s="2">
        <v>0</v>
      </c>
    </row>
    <row r="17" spans="2:9">
      <c r="B17" s="1" t="s">
        <v>31</v>
      </c>
      <c r="C17" s="2">
        <v>0.738700969533149</v>
      </c>
      <c r="E17">
        <v>3</v>
      </c>
      <c r="F17" s="2">
        <v>0.812669701374929</v>
      </c>
      <c r="G17" s="2">
        <v>0.812669701374929</v>
      </c>
      <c r="H17" s="2">
        <v>0.812669701374929</v>
      </c>
      <c r="I17" s="2">
        <v>0</v>
      </c>
    </row>
    <row r="18" spans="2:9">
      <c r="B18" s="1" t="s">
        <v>27</v>
      </c>
      <c r="C18" s="2">
        <v>0.737727470898695</v>
      </c>
      <c r="E18">
        <v>4</v>
      </c>
      <c r="F18" s="2">
        <v>0.812669701374929</v>
      </c>
      <c r="G18" s="2">
        <v>0.812669701374929</v>
      </c>
      <c r="H18" s="2">
        <v>0.812669701374929</v>
      </c>
      <c r="I18" s="2">
        <v>0</v>
      </c>
    </row>
    <row r="19" spans="2:9">
      <c r="B19" s="1" t="s">
        <v>14</v>
      </c>
      <c r="C19" s="2">
        <v>0.735643676425112</v>
      </c>
      <c r="E19">
        <v>5</v>
      </c>
      <c r="F19" s="2">
        <v>0.812669701374929</v>
      </c>
      <c r="G19" s="2">
        <v>0.812669701374929</v>
      </c>
      <c r="H19" s="2">
        <v>0.812669701374929</v>
      </c>
      <c r="I19" s="2">
        <v>0</v>
      </c>
    </row>
    <row r="20" spans="2:9">
      <c r="B20" s="1" t="s">
        <v>15</v>
      </c>
      <c r="C20" s="2">
        <v>0.732907009445918</v>
      </c>
      <c r="E20">
        <v>6</v>
      </c>
      <c r="F20" s="2">
        <v>0.812669701374929</v>
      </c>
      <c r="G20" s="2">
        <v>0.812669701374929</v>
      </c>
      <c r="H20" s="2">
        <v>0.812669701374929</v>
      </c>
      <c r="I20" s="2">
        <v>0</v>
      </c>
    </row>
    <row r="21" spans="2:9">
      <c r="B21" s="1" t="s">
        <v>21</v>
      </c>
      <c r="C21" s="2">
        <v>0.722909532249419</v>
      </c>
      <c r="E21">
        <v>7</v>
      </c>
      <c r="F21" s="2">
        <v>0.812669701374929</v>
      </c>
      <c r="G21" s="2">
        <v>0.812669701374929</v>
      </c>
      <c r="H21" s="2">
        <v>0.812669701374929</v>
      </c>
      <c r="I21" s="2">
        <v>0</v>
      </c>
    </row>
    <row r="22" spans="2:9">
      <c r="B22" s="1" t="s">
        <v>32</v>
      </c>
      <c r="C22" s="2">
        <v>0.699383908460748</v>
      </c>
      <c r="E22">
        <v>8</v>
      </c>
      <c r="F22" s="2">
        <v>0.812669701374929</v>
      </c>
      <c r="G22" s="2">
        <v>0.812669701374929</v>
      </c>
      <c r="H22" s="2">
        <v>0.812669701374929</v>
      </c>
      <c r="I22" s="2">
        <v>0</v>
      </c>
    </row>
    <row r="23" spans="2:9">
      <c r="B23" s="1" t="s">
        <v>29</v>
      </c>
      <c r="C23" s="3">
        <v>0.694471470805458</v>
      </c>
      <c r="E23">
        <v>9</v>
      </c>
      <c r="F23" s="2">
        <v>0.812669701374929</v>
      </c>
      <c r="G23" s="2">
        <v>0.812669701374929</v>
      </c>
      <c r="H23" s="2">
        <v>0.812669701374929</v>
      </c>
      <c r="I23" s="2">
        <v>0</v>
      </c>
    </row>
    <row r="24" spans="2:9">
      <c r="B24" s="1" t="s">
        <v>16</v>
      </c>
      <c r="C24" s="3">
        <v>0.692743694756763</v>
      </c>
      <c r="E24">
        <v>10</v>
      </c>
      <c r="F24" s="2">
        <v>0.812669701374929</v>
      </c>
      <c r="G24" s="2">
        <v>0.812669701374929</v>
      </c>
      <c r="H24" s="2">
        <v>0.812669701374929</v>
      </c>
      <c r="I24" s="2">
        <v>0</v>
      </c>
    </row>
    <row r="25" spans="2:9">
      <c r="B25" s="1" t="s">
        <v>22</v>
      </c>
      <c r="C25" s="3">
        <v>0.691715801038134</v>
      </c>
      <c r="E25">
        <v>11</v>
      </c>
      <c r="F25" s="2">
        <v>0.812669701374929</v>
      </c>
      <c r="G25" s="2">
        <v>0.812669701374929</v>
      </c>
      <c r="H25" s="2">
        <v>0.812669701374929</v>
      </c>
      <c r="I25" s="2">
        <v>0</v>
      </c>
    </row>
    <row r="26" spans="2:9">
      <c r="B26" s="1" t="s">
        <v>11</v>
      </c>
      <c r="C26" s="3">
        <v>0.689365796537189</v>
      </c>
      <c r="E26">
        <v>12</v>
      </c>
      <c r="F26" s="2">
        <v>0.812669701374929</v>
      </c>
      <c r="G26" s="2">
        <v>0.812669701374929</v>
      </c>
      <c r="H26" s="2">
        <v>0.812669701374929</v>
      </c>
      <c r="I26" s="2">
        <v>0</v>
      </c>
    </row>
    <row r="27" spans="2:9">
      <c r="B27" s="1" t="s">
        <v>7</v>
      </c>
      <c r="C27" s="3">
        <v>0.688705813634189</v>
      </c>
      <c r="E27">
        <v>13</v>
      </c>
      <c r="F27" s="2">
        <v>0</v>
      </c>
      <c r="G27" s="2">
        <v>0</v>
      </c>
      <c r="H27" s="2">
        <v>0</v>
      </c>
      <c r="I27" s="2">
        <v>0</v>
      </c>
    </row>
    <row r="28" spans="2:9">
      <c r="B28" s="1" t="s">
        <v>8</v>
      </c>
      <c r="C28" s="3">
        <v>0.686291050792262</v>
      </c>
      <c r="E28">
        <v>14</v>
      </c>
      <c r="F28" s="2">
        <v>0.78156016900602</v>
      </c>
      <c r="G28" s="2">
        <v>0.78156016900602</v>
      </c>
      <c r="H28" s="2">
        <v>0.78156016900602</v>
      </c>
      <c r="I28" s="2">
        <v>0</v>
      </c>
    </row>
    <row r="29" spans="2:9">
      <c r="B29" s="1" t="s">
        <v>25</v>
      </c>
      <c r="C29" s="3">
        <v>0.671618827541049</v>
      </c>
      <c r="E29">
        <v>15</v>
      </c>
      <c r="F29" s="2">
        <v>0.78156016900602</v>
      </c>
      <c r="G29" s="2">
        <v>0.78156016900602</v>
      </c>
      <c r="H29" s="2">
        <v>0.78156016900602</v>
      </c>
      <c r="I29" s="2">
        <v>0</v>
      </c>
    </row>
    <row r="30" spans="2:9">
      <c r="B30" s="1" t="s">
        <v>23</v>
      </c>
      <c r="C30" s="3">
        <v>0.666871097106576</v>
      </c>
      <c r="E30">
        <v>16</v>
      </c>
      <c r="F30" s="2">
        <v>0.78156016900602</v>
      </c>
      <c r="G30" s="2">
        <v>0.78156016900602</v>
      </c>
      <c r="H30" s="2">
        <v>0.78156016900602</v>
      </c>
      <c r="I30" s="2">
        <v>0</v>
      </c>
    </row>
    <row r="31" spans="2:9">
      <c r="B31" s="1" t="s">
        <v>5</v>
      </c>
      <c r="C31" s="3">
        <v>0.663803655660932</v>
      </c>
      <c r="E31">
        <v>17</v>
      </c>
      <c r="F31" s="2">
        <v>0.78156016900602</v>
      </c>
      <c r="G31" s="2">
        <v>0.78156016900602</v>
      </c>
      <c r="H31" s="2">
        <v>0.78156016900602</v>
      </c>
      <c r="I31" s="2">
        <v>0</v>
      </c>
    </row>
    <row r="32" spans="2:9">
      <c r="B32" s="1" t="s">
        <v>4</v>
      </c>
      <c r="C32" s="3">
        <v>0.659312325894282</v>
      </c>
      <c r="E32">
        <v>18</v>
      </c>
      <c r="F32" s="2">
        <v>0.78156016900602</v>
      </c>
      <c r="G32" s="2">
        <v>0.78156016900602</v>
      </c>
      <c r="H32" s="2">
        <v>0.78156016900602</v>
      </c>
      <c r="I32" s="2">
        <v>0</v>
      </c>
    </row>
    <row r="33" spans="2:9">
      <c r="B33" s="1" t="s">
        <v>30</v>
      </c>
      <c r="C33" s="4">
        <v>0.622762493032292</v>
      </c>
      <c r="E33">
        <v>19</v>
      </c>
      <c r="F33" s="2">
        <v>0.78156016900602</v>
      </c>
      <c r="G33" s="2">
        <v>0.78156016900602</v>
      </c>
      <c r="H33" s="2">
        <v>0.78156016900602</v>
      </c>
      <c r="I33" s="2">
        <v>0</v>
      </c>
    </row>
    <row r="34" spans="2:9">
      <c r="B34" s="1" t="s">
        <v>9</v>
      </c>
      <c r="C34" s="4">
        <v>0.622301076010022</v>
      </c>
      <c r="E34">
        <v>20</v>
      </c>
      <c r="F34" s="2">
        <v>0.78156016900602</v>
      </c>
      <c r="G34" s="2">
        <v>0.78156016900602</v>
      </c>
      <c r="H34" s="2">
        <v>0.78156016900602</v>
      </c>
      <c r="I34" s="2">
        <v>0</v>
      </c>
    </row>
    <row r="35" spans="2:9">
      <c r="B35" s="1" t="s">
        <v>17</v>
      </c>
      <c r="C35" s="4">
        <v>0.619510972435377</v>
      </c>
      <c r="E35">
        <v>21</v>
      </c>
      <c r="F35" s="2">
        <v>0.78156016900602</v>
      </c>
      <c r="G35" s="2">
        <v>0.78156016900602</v>
      </c>
      <c r="H35" s="2">
        <v>0.78156016900602</v>
      </c>
      <c r="I35" s="2">
        <v>0</v>
      </c>
    </row>
    <row r="36" spans="2:9">
      <c r="B36" s="1" t="s">
        <v>1</v>
      </c>
      <c r="C36" s="4">
        <v>0.618410916277723</v>
      </c>
      <c r="E36">
        <v>22</v>
      </c>
      <c r="F36" s="2">
        <v>0.78156016900602</v>
      </c>
      <c r="G36" s="2">
        <v>0.78156016900602</v>
      </c>
      <c r="H36" s="2">
        <v>0.78156016900602</v>
      </c>
      <c r="I36" s="2">
        <v>0</v>
      </c>
    </row>
    <row r="37" spans="2:9">
      <c r="B37" s="1" t="s">
        <v>28</v>
      </c>
      <c r="C37" s="4">
        <v>0.617753917242811</v>
      </c>
      <c r="E37">
        <v>23</v>
      </c>
      <c r="F37" s="2">
        <v>0.78156016900602</v>
      </c>
      <c r="G37" s="2">
        <v>0.78156016900602</v>
      </c>
      <c r="H37" s="2">
        <v>0.78156016900602</v>
      </c>
      <c r="I37" s="2">
        <v>0</v>
      </c>
    </row>
    <row r="38" spans="2:9">
      <c r="B38" s="1" t="s">
        <v>26</v>
      </c>
      <c r="C38" s="4">
        <v>0.60894340162507</v>
      </c>
      <c r="E38">
        <v>24</v>
      </c>
      <c r="F38" s="2">
        <v>0.78156016900602</v>
      </c>
      <c r="G38" s="2">
        <v>0.78156016900602</v>
      </c>
      <c r="H38" s="2">
        <v>0.78156016900602</v>
      </c>
      <c r="I38" s="2">
        <v>0</v>
      </c>
    </row>
    <row r="39" spans="2:9">
      <c r="B39" s="1" t="s">
        <v>18</v>
      </c>
      <c r="C39" s="4">
        <v>0.608448001336058</v>
      </c>
      <c r="E39">
        <v>25</v>
      </c>
      <c r="F39" s="2">
        <v>0</v>
      </c>
      <c r="G39" s="2">
        <v>0</v>
      </c>
      <c r="H39" s="2">
        <v>0</v>
      </c>
      <c r="I39" s="2">
        <v>0</v>
      </c>
    </row>
    <row r="40" spans="2:9">
      <c r="B40" s="1" t="s">
        <v>12</v>
      </c>
      <c r="C40" s="4">
        <v>0.606020215194679</v>
      </c>
      <c r="E40">
        <v>26</v>
      </c>
      <c r="F40" s="2">
        <v>0.738700969533149</v>
      </c>
      <c r="G40" s="2">
        <v>0.738700969533149</v>
      </c>
      <c r="H40" s="2">
        <v>0.738700969533149</v>
      </c>
      <c r="I40" s="2">
        <v>0</v>
      </c>
    </row>
    <row r="41" spans="2:9">
      <c r="B41" s="1" t="s">
        <v>24</v>
      </c>
      <c r="C41" s="5">
        <v>0.592139457233999</v>
      </c>
      <c r="E41">
        <v>27</v>
      </c>
      <c r="F41" s="2">
        <v>0.738700969533149</v>
      </c>
      <c r="G41" s="2">
        <v>0.738700969533149</v>
      </c>
      <c r="H41" s="2">
        <v>0.738700969533149</v>
      </c>
      <c r="I41" s="2">
        <v>0</v>
      </c>
    </row>
    <row r="42" spans="2:9">
      <c r="B42" s="1" t="s">
        <v>6</v>
      </c>
      <c r="C42" s="5">
        <v>0.580903482153029</v>
      </c>
      <c r="E42">
        <v>28</v>
      </c>
      <c r="F42" s="2">
        <v>0.738700969533149</v>
      </c>
      <c r="G42" s="2">
        <v>0.738700969533149</v>
      </c>
      <c r="H42" s="2">
        <v>0.738700969533149</v>
      </c>
      <c r="I42" s="2">
        <v>0</v>
      </c>
    </row>
    <row r="43" spans="2:9">
      <c r="B43" s="1" t="s">
        <v>19</v>
      </c>
      <c r="C43" s="5">
        <v>0.56205925670294</v>
      </c>
      <c r="E43">
        <v>29</v>
      </c>
      <c r="F43" s="2">
        <v>0.738700969533149</v>
      </c>
      <c r="G43" s="2">
        <v>0.738700969533149</v>
      </c>
      <c r="H43" s="2">
        <v>0.738700969533149</v>
      </c>
      <c r="I43" s="2">
        <v>0</v>
      </c>
    </row>
    <row r="44" spans="2:9">
      <c r="B44" s="1" t="s">
        <v>20</v>
      </c>
      <c r="C44" s="5">
        <v>0.538601160635097</v>
      </c>
      <c r="E44">
        <v>30</v>
      </c>
      <c r="F44" s="2">
        <v>0.738700969533149</v>
      </c>
      <c r="G44" s="2">
        <v>0.738700969533149</v>
      </c>
      <c r="H44" s="2">
        <v>0.738700969533149</v>
      </c>
      <c r="I44" s="2">
        <v>0</v>
      </c>
    </row>
    <row r="45" spans="5:9">
      <c r="E45">
        <v>31</v>
      </c>
      <c r="F45" s="2">
        <v>0.738700969533149</v>
      </c>
      <c r="G45" s="2">
        <v>0.738700969533149</v>
      </c>
      <c r="H45" s="2">
        <v>0.738700969533149</v>
      </c>
      <c r="I45" s="2">
        <v>0</v>
      </c>
    </row>
    <row r="46" spans="5:9">
      <c r="E46">
        <v>32</v>
      </c>
      <c r="F46" s="2">
        <v>0.738700969533149</v>
      </c>
      <c r="G46" s="2">
        <v>0.738700969533149</v>
      </c>
      <c r="H46" s="2">
        <v>0.738700969533149</v>
      </c>
      <c r="I46" s="2">
        <v>0</v>
      </c>
    </row>
    <row r="47" spans="5:9">
      <c r="E47">
        <v>33</v>
      </c>
      <c r="F47" s="2">
        <v>0.738700969533149</v>
      </c>
      <c r="G47" s="2">
        <v>0.738700969533149</v>
      </c>
      <c r="H47" s="2">
        <v>0.738700969533149</v>
      </c>
      <c r="I47" s="2">
        <v>0</v>
      </c>
    </row>
    <row r="48" spans="5:9">
      <c r="E48">
        <v>34</v>
      </c>
      <c r="F48" s="2">
        <v>0.738700969533149</v>
      </c>
      <c r="G48" s="2">
        <v>0.738700969533149</v>
      </c>
      <c r="H48" s="2">
        <v>0.738700969533149</v>
      </c>
      <c r="I48" s="2">
        <v>0</v>
      </c>
    </row>
    <row r="49" spans="5:9">
      <c r="E49">
        <v>35</v>
      </c>
      <c r="F49" s="2">
        <v>0.738700969533149</v>
      </c>
      <c r="G49" s="2">
        <v>0.738700969533149</v>
      </c>
      <c r="H49" s="2">
        <v>0.738700969533149</v>
      </c>
      <c r="I49" s="2">
        <v>0</v>
      </c>
    </row>
    <row r="50" spans="5:9">
      <c r="E50">
        <v>36</v>
      </c>
      <c r="F50" s="2">
        <v>0.738700969533149</v>
      </c>
      <c r="G50" s="2">
        <v>0.738700969533149</v>
      </c>
      <c r="H50" s="2">
        <v>0.738700969533149</v>
      </c>
      <c r="I50" s="2">
        <v>0</v>
      </c>
    </row>
    <row r="51" spans="5:9">
      <c r="E51">
        <v>37</v>
      </c>
      <c r="F51" s="2">
        <v>0</v>
      </c>
      <c r="G51" s="2">
        <v>0</v>
      </c>
      <c r="H51" s="2">
        <v>0</v>
      </c>
      <c r="I51" s="2">
        <v>0</v>
      </c>
    </row>
    <row r="52" spans="5:9">
      <c r="E52">
        <v>38</v>
      </c>
      <c r="F52" s="2">
        <v>0.737727470898695</v>
      </c>
      <c r="G52" s="2">
        <v>0.737727470898695</v>
      </c>
      <c r="H52" s="2">
        <v>0.737727470898695</v>
      </c>
      <c r="I52" s="2">
        <v>0</v>
      </c>
    </row>
    <row r="53" spans="5:9">
      <c r="E53">
        <v>39</v>
      </c>
      <c r="F53" s="2">
        <v>0.737727470898695</v>
      </c>
      <c r="G53" s="2">
        <v>0.737727470898695</v>
      </c>
      <c r="H53" s="2">
        <v>0.737727470898695</v>
      </c>
      <c r="I53" s="2">
        <v>0</v>
      </c>
    </row>
    <row r="54" spans="5:9">
      <c r="E54">
        <v>40</v>
      </c>
      <c r="F54" s="2">
        <v>0.737727470898695</v>
      </c>
      <c r="G54" s="2">
        <v>0.737727470898695</v>
      </c>
      <c r="H54" s="2">
        <v>0.737727470898695</v>
      </c>
      <c r="I54" s="2">
        <v>0</v>
      </c>
    </row>
    <row r="55" spans="5:9">
      <c r="E55">
        <v>41</v>
      </c>
      <c r="F55" s="2">
        <v>0.737727470898695</v>
      </c>
      <c r="G55" s="2">
        <v>0.737727470898695</v>
      </c>
      <c r="H55" s="2">
        <v>0.737727470898695</v>
      </c>
      <c r="I55" s="2">
        <v>0</v>
      </c>
    </row>
    <row r="56" spans="5:9">
      <c r="E56">
        <v>42</v>
      </c>
      <c r="F56" s="2">
        <v>0.737727470898695</v>
      </c>
      <c r="G56" s="2">
        <v>0.737727470898695</v>
      </c>
      <c r="H56" s="2">
        <v>0.737727470898695</v>
      </c>
      <c r="I56" s="2">
        <v>0</v>
      </c>
    </row>
    <row r="57" spans="5:9">
      <c r="E57">
        <v>43</v>
      </c>
      <c r="F57" s="2">
        <v>0.737727470898695</v>
      </c>
      <c r="G57" s="2">
        <v>0.737727470898695</v>
      </c>
      <c r="H57" s="2">
        <v>0.737727470898695</v>
      </c>
      <c r="I57" s="2">
        <v>0</v>
      </c>
    </row>
    <row r="58" spans="5:9">
      <c r="E58">
        <v>44</v>
      </c>
      <c r="F58" s="2">
        <v>0.737727470898695</v>
      </c>
      <c r="G58" s="2">
        <v>0.737727470898695</v>
      </c>
      <c r="H58" s="2">
        <v>0.737727470898695</v>
      </c>
      <c r="I58" s="2">
        <v>0</v>
      </c>
    </row>
    <row r="59" spans="5:9">
      <c r="E59">
        <v>45</v>
      </c>
      <c r="F59" s="2">
        <v>0.737727470898695</v>
      </c>
      <c r="G59" s="2">
        <v>0.737727470898695</v>
      </c>
      <c r="H59" s="2">
        <v>0.737727470898695</v>
      </c>
      <c r="I59" s="2">
        <v>0</v>
      </c>
    </row>
    <row r="60" spans="5:9">
      <c r="E60">
        <v>46</v>
      </c>
      <c r="F60" s="2">
        <v>0.737727470898695</v>
      </c>
      <c r="G60" s="2">
        <v>0.737727470898695</v>
      </c>
      <c r="H60" s="2">
        <v>0.737727470898695</v>
      </c>
      <c r="I60" s="2">
        <v>0</v>
      </c>
    </row>
    <row r="61" spans="5:9">
      <c r="E61">
        <v>47</v>
      </c>
      <c r="F61" s="2">
        <v>0.737727470898695</v>
      </c>
      <c r="G61" s="2">
        <v>0.737727470898695</v>
      </c>
      <c r="H61" s="2">
        <v>0.737727470898695</v>
      </c>
      <c r="I61" s="2">
        <v>0</v>
      </c>
    </row>
    <row r="62" spans="5:9">
      <c r="E62">
        <v>48</v>
      </c>
      <c r="F62" s="2">
        <v>0.737727470898695</v>
      </c>
      <c r="G62" s="2">
        <v>0.737727470898695</v>
      </c>
      <c r="H62" s="2">
        <v>0.737727470898695</v>
      </c>
      <c r="I62" s="2">
        <v>0</v>
      </c>
    </row>
    <row r="63" spans="5:9">
      <c r="E63">
        <v>49</v>
      </c>
      <c r="F63" s="2">
        <v>0</v>
      </c>
      <c r="G63" s="2">
        <v>0</v>
      </c>
      <c r="H63" s="2">
        <v>0</v>
      </c>
      <c r="I63" s="2">
        <v>0</v>
      </c>
    </row>
    <row r="64" spans="5:9">
      <c r="E64">
        <v>50</v>
      </c>
      <c r="F64" s="2">
        <v>0.735643676425112</v>
      </c>
      <c r="G64" s="2">
        <v>0.735643676425112</v>
      </c>
      <c r="H64" s="2">
        <v>0.735643676425112</v>
      </c>
      <c r="I64" s="2">
        <v>0</v>
      </c>
    </row>
    <row r="65" spans="5:9">
      <c r="E65">
        <v>51</v>
      </c>
      <c r="F65" s="2">
        <v>0.735643676425112</v>
      </c>
      <c r="G65" s="2">
        <v>0.735643676425112</v>
      </c>
      <c r="H65" s="2">
        <v>0.735643676425112</v>
      </c>
      <c r="I65" s="2">
        <v>0</v>
      </c>
    </row>
    <row r="66" spans="5:9">
      <c r="E66">
        <v>52</v>
      </c>
      <c r="F66" s="2">
        <v>0.735643676425112</v>
      </c>
      <c r="G66" s="2">
        <v>0.735643676425112</v>
      </c>
      <c r="H66" s="2">
        <v>0.735643676425112</v>
      </c>
      <c r="I66" s="2">
        <v>0</v>
      </c>
    </row>
    <row r="67" spans="5:9">
      <c r="E67">
        <v>53</v>
      </c>
      <c r="F67" s="2">
        <v>0.735643676425112</v>
      </c>
      <c r="G67" s="2">
        <v>0.735643676425112</v>
      </c>
      <c r="H67" s="2">
        <v>0.735643676425112</v>
      </c>
      <c r="I67" s="2">
        <v>0</v>
      </c>
    </row>
    <row r="68" spans="5:9">
      <c r="E68">
        <v>54</v>
      </c>
      <c r="F68" s="2">
        <v>0.735643676425112</v>
      </c>
      <c r="G68" s="2">
        <v>0.735643676425112</v>
      </c>
      <c r="H68" s="2">
        <v>0.735643676425112</v>
      </c>
      <c r="I68" s="2">
        <v>0</v>
      </c>
    </row>
    <row r="69" spans="5:9">
      <c r="E69">
        <v>55</v>
      </c>
      <c r="F69" s="2">
        <v>0.735643676425112</v>
      </c>
      <c r="G69" s="2">
        <v>0.735643676425112</v>
      </c>
      <c r="H69" s="2">
        <v>0.735643676425112</v>
      </c>
      <c r="I69" s="2">
        <v>0</v>
      </c>
    </row>
    <row r="70" spans="5:9">
      <c r="E70">
        <v>56</v>
      </c>
      <c r="F70" s="2">
        <v>0.735643676425112</v>
      </c>
      <c r="G70" s="2">
        <v>0.735643676425112</v>
      </c>
      <c r="H70" s="2">
        <v>0.735643676425112</v>
      </c>
      <c r="I70" s="2">
        <v>0</v>
      </c>
    </row>
    <row r="71" spans="5:9">
      <c r="E71">
        <v>57</v>
      </c>
      <c r="F71" s="2">
        <v>0.735643676425112</v>
      </c>
      <c r="G71" s="2">
        <v>0.735643676425112</v>
      </c>
      <c r="H71" s="2">
        <v>0.735643676425112</v>
      </c>
      <c r="I71" s="2">
        <v>0</v>
      </c>
    </row>
    <row r="72" spans="5:9">
      <c r="E72">
        <v>58</v>
      </c>
      <c r="F72" s="2">
        <v>0.735643676425112</v>
      </c>
      <c r="G72" s="2">
        <v>0.735643676425112</v>
      </c>
      <c r="H72" s="2">
        <v>0.735643676425112</v>
      </c>
      <c r="I72" s="2">
        <v>0</v>
      </c>
    </row>
    <row r="73" spans="5:9">
      <c r="E73">
        <v>59</v>
      </c>
      <c r="F73" s="2">
        <v>0.735643676425112</v>
      </c>
      <c r="G73" s="2">
        <v>0.735643676425112</v>
      </c>
      <c r="H73" s="2">
        <v>0.735643676425112</v>
      </c>
      <c r="I73" s="2">
        <v>0</v>
      </c>
    </row>
    <row r="74" spans="5:9">
      <c r="E74">
        <v>60</v>
      </c>
      <c r="F74" s="2">
        <v>0.735643676425112</v>
      </c>
      <c r="G74" s="2">
        <v>0.735643676425112</v>
      </c>
      <c r="H74" s="2">
        <v>0.735643676425112</v>
      </c>
      <c r="I74" s="2">
        <v>0</v>
      </c>
    </row>
    <row r="75" spans="5:9">
      <c r="E75">
        <v>61</v>
      </c>
      <c r="F75" s="2">
        <v>0</v>
      </c>
      <c r="G75" s="2">
        <v>0</v>
      </c>
      <c r="H75" s="2">
        <v>0</v>
      </c>
      <c r="I75" s="2">
        <v>0</v>
      </c>
    </row>
    <row r="76" spans="5:9">
      <c r="E76">
        <v>62</v>
      </c>
      <c r="F76" s="2">
        <v>0.732907009445918</v>
      </c>
      <c r="G76" s="2">
        <v>0.732907009445918</v>
      </c>
      <c r="H76" s="2">
        <v>0.732907009445918</v>
      </c>
      <c r="I76" s="2">
        <v>0</v>
      </c>
    </row>
    <row r="77" spans="5:9">
      <c r="E77">
        <v>63</v>
      </c>
      <c r="F77" s="2">
        <v>0.732907009445918</v>
      </c>
      <c r="G77" s="2">
        <v>0.732907009445918</v>
      </c>
      <c r="H77" s="2">
        <v>0.732907009445918</v>
      </c>
      <c r="I77" s="2">
        <v>0</v>
      </c>
    </row>
    <row r="78" spans="5:9">
      <c r="E78">
        <v>64</v>
      </c>
      <c r="F78" s="2">
        <v>0.732907009445918</v>
      </c>
      <c r="G78" s="2">
        <v>0.732907009445918</v>
      </c>
      <c r="H78" s="2">
        <v>0.732907009445918</v>
      </c>
      <c r="I78" s="2">
        <v>0</v>
      </c>
    </row>
    <row r="79" spans="5:9">
      <c r="E79">
        <v>65</v>
      </c>
      <c r="F79" s="2">
        <v>0.732907009445918</v>
      </c>
      <c r="G79" s="2">
        <v>0.732907009445918</v>
      </c>
      <c r="H79" s="2">
        <v>0.732907009445918</v>
      </c>
      <c r="I79" s="2">
        <v>0</v>
      </c>
    </row>
    <row r="80" spans="5:9">
      <c r="E80">
        <v>66</v>
      </c>
      <c r="F80" s="2">
        <v>0.732907009445918</v>
      </c>
      <c r="G80" s="2">
        <v>0.732907009445918</v>
      </c>
      <c r="H80" s="2">
        <v>0.732907009445918</v>
      </c>
      <c r="I80" s="2">
        <v>0</v>
      </c>
    </row>
    <row r="81" spans="5:9">
      <c r="E81">
        <v>67</v>
      </c>
      <c r="F81" s="2">
        <v>0.732907009445918</v>
      </c>
      <c r="G81" s="2">
        <v>0.732907009445918</v>
      </c>
      <c r="H81" s="2">
        <v>0.732907009445918</v>
      </c>
      <c r="I81" s="2">
        <v>0</v>
      </c>
    </row>
    <row r="82" spans="5:9">
      <c r="E82">
        <v>68</v>
      </c>
      <c r="F82" s="2">
        <v>0.732907009445918</v>
      </c>
      <c r="G82" s="2">
        <v>0.732907009445918</v>
      </c>
      <c r="H82" s="2">
        <v>0.732907009445918</v>
      </c>
      <c r="I82" s="2">
        <v>0</v>
      </c>
    </row>
    <row r="83" spans="5:9">
      <c r="E83">
        <v>69</v>
      </c>
      <c r="F83" s="2">
        <v>0.732907009445918</v>
      </c>
      <c r="G83" s="2">
        <v>0.732907009445918</v>
      </c>
      <c r="H83" s="2">
        <v>0.732907009445918</v>
      </c>
      <c r="I83" s="2">
        <v>0</v>
      </c>
    </row>
    <row r="84" spans="5:9">
      <c r="E84">
        <v>70</v>
      </c>
      <c r="F84" s="2">
        <v>0.732907009445918</v>
      </c>
      <c r="G84" s="2">
        <v>0.732907009445918</v>
      </c>
      <c r="H84" s="2">
        <v>0.732907009445918</v>
      </c>
      <c r="I84" s="2">
        <v>0</v>
      </c>
    </row>
    <row r="85" spans="5:9">
      <c r="E85">
        <v>71</v>
      </c>
      <c r="F85" s="2">
        <v>0.732907009445918</v>
      </c>
      <c r="G85" s="2">
        <v>0.732907009445918</v>
      </c>
      <c r="H85" s="2">
        <v>0.732907009445918</v>
      </c>
      <c r="I85" s="2">
        <v>0</v>
      </c>
    </row>
    <row r="86" spans="5:9">
      <c r="E86">
        <v>72</v>
      </c>
      <c r="F86" s="2">
        <v>0.732907009445918</v>
      </c>
      <c r="G86" s="2">
        <v>0.732907009445918</v>
      </c>
      <c r="H86" s="2">
        <v>0.732907009445918</v>
      </c>
      <c r="I86" s="2">
        <v>0</v>
      </c>
    </row>
    <row r="87" spans="5:9">
      <c r="E87">
        <v>73</v>
      </c>
      <c r="F87" s="2">
        <v>0</v>
      </c>
      <c r="G87" s="2">
        <v>0</v>
      </c>
      <c r="H87" s="2">
        <v>0</v>
      </c>
      <c r="I87" s="2">
        <v>0</v>
      </c>
    </row>
    <row r="88" spans="5:9">
      <c r="E88">
        <v>74</v>
      </c>
      <c r="F88" s="2">
        <v>0.722909532249419</v>
      </c>
      <c r="G88" s="2">
        <v>0.722909532249419</v>
      </c>
      <c r="H88" s="2">
        <v>0.722909532249419</v>
      </c>
      <c r="I88" s="2">
        <v>0</v>
      </c>
    </row>
    <row r="89" spans="5:9">
      <c r="E89">
        <v>75</v>
      </c>
      <c r="F89" s="2">
        <v>0.722909532249419</v>
      </c>
      <c r="G89" s="2">
        <v>0.722909532249419</v>
      </c>
      <c r="H89" s="2">
        <v>0.722909532249419</v>
      </c>
      <c r="I89" s="2">
        <v>0</v>
      </c>
    </row>
    <row r="90" spans="5:9">
      <c r="E90">
        <v>76</v>
      </c>
      <c r="F90" s="2">
        <v>0.722909532249419</v>
      </c>
      <c r="G90" s="2">
        <v>0.722909532249419</v>
      </c>
      <c r="H90" s="2">
        <v>0.722909532249419</v>
      </c>
      <c r="I90" s="2">
        <v>0</v>
      </c>
    </row>
    <row r="91" spans="5:9">
      <c r="E91">
        <v>77</v>
      </c>
      <c r="F91" s="2">
        <v>0.722909532249419</v>
      </c>
      <c r="G91" s="2">
        <v>0.722909532249419</v>
      </c>
      <c r="H91" s="2">
        <v>0.722909532249419</v>
      </c>
      <c r="I91" s="2">
        <v>0</v>
      </c>
    </row>
    <row r="92" spans="5:9">
      <c r="E92">
        <v>78</v>
      </c>
      <c r="F92" s="2">
        <v>0.722909532249419</v>
      </c>
      <c r="G92" s="2">
        <v>0.722909532249419</v>
      </c>
      <c r="H92" s="2">
        <v>0.722909532249419</v>
      </c>
      <c r="I92" s="2">
        <v>0</v>
      </c>
    </row>
    <row r="93" spans="5:9">
      <c r="E93">
        <v>79</v>
      </c>
      <c r="F93" s="2">
        <v>0.722909532249419</v>
      </c>
      <c r="G93" s="2">
        <v>0.722909532249419</v>
      </c>
      <c r="H93" s="2">
        <v>0.722909532249419</v>
      </c>
      <c r="I93" s="2">
        <v>0</v>
      </c>
    </row>
    <row r="94" spans="5:9">
      <c r="E94">
        <v>80</v>
      </c>
      <c r="F94" s="2">
        <v>0.722909532249419</v>
      </c>
      <c r="G94" s="2">
        <v>0.722909532249419</v>
      </c>
      <c r="H94" s="2">
        <v>0.722909532249419</v>
      </c>
      <c r="I94" s="2">
        <v>0</v>
      </c>
    </row>
    <row r="95" spans="5:9">
      <c r="E95">
        <v>81</v>
      </c>
      <c r="F95" s="2">
        <v>0.722909532249419</v>
      </c>
      <c r="G95" s="2">
        <v>0.722909532249419</v>
      </c>
      <c r="H95" s="2">
        <v>0.722909532249419</v>
      </c>
      <c r="I95" s="2">
        <v>0</v>
      </c>
    </row>
    <row r="96" spans="5:9">
      <c r="E96">
        <v>82</v>
      </c>
      <c r="F96" s="2">
        <v>0.722909532249419</v>
      </c>
      <c r="G96" s="2">
        <v>0.722909532249419</v>
      </c>
      <c r="H96" s="2">
        <v>0.722909532249419</v>
      </c>
      <c r="I96" s="2">
        <v>0</v>
      </c>
    </row>
    <row r="97" spans="5:9">
      <c r="E97">
        <v>83</v>
      </c>
      <c r="F97" s="2">
        <v>0.722909532249419</v>
      </c>
      <c r="G97" s="2">
        <v>0.722909532249419</v>
      </c>
      <c r="H97" s="2">
        <v>0.722909532249419</v>
      </c>
      <c r="I97" s="2">
        <v>0</v>
      </c>
    </row>
    <row r="98" spans="5:9">
      <c r="E98">
        <v>84</v>
      </c>
      <c r="F98" s="2">
        <v>0.722909532249419</v>
      </c>
      <c r="G98" s="2">
        <v>0.722909532249419</v>
      </c>
      <c r="H98" s="2">
        <v>0.722909532249419</v>
      </c>
      <c r="I98" s="2">
        <v>0</v>
      </c>
    </row>
    <row r="99" spans="5:9">
      <c r="E99">
        <v>85</v>
      </c>
      <c r="F99" s="2">
        <v>0</v>
      </c>
      <c r="G99" s="2">
        <v>0</v>
      </c>
      <c r="H99" s="2">
        <v>0</v>
      </c>
      <c r="I99" s="2">
        <v>0</v>
      </c>
    </row>
    <row r="100" spans="5:9">
      <c r="E100">
        <v>86</v>
      </c>
      <c r="F100" s="2">
        <v>0.699383908460748</v>
      </c>
      <c r="G100" s="2">
        <v>0.699383908460748</v>
      </c>
      <c r="H100" s="2">
        <v>0.699383908460748</v>
      </c>
      <c r="I100" s="2">
        <v>0</v>
      </c>
    </row>
    <row r="101" spans="5:9">
      <c r="E101">
        <v>87</v>
      </c>
      <c r="F101" s="2">
        <v>0.699383908460748</v>
      </c>
      <c r="G101" s="2">
        <v>0.699383908460748</v>
      </c>
      <c r="H101" s="2">
        <v>0.699383908460748</v>
      </c>
      <c r="I101" s="2">
        <v>0</v>
      </c>
    </row>
    <row r="102" spans="5:9">
      <c r="E102">
        <v>88</v>
      </c>
      <c r="F102" s="2">
        <v>0.699383908460748</v>
      </c>
      <c r="G102" s="2">
        <v>0.699383908460748</v>
      </c>
      <c r="H102" s="2">
        <v>0.699383908460748</v>
      </c>
      <c r="I102" s="2">
        <v>0</v>
      </c>
    </row>
    <row r="103" spans="5:9">
      <c r="E103">
        <v>89</v>
      </c>
      <c r="F103" s="2">
        <v>0.699383908460748</v>
      </c>
      <c r="G103" s="2">
        <v>0.699383908460748</v>
      </c>
      <c r="H103" s="2">
        <v>0.699383908460748</v>
      </c>
      <c r="I103" s="2">
        <v>0</v>
      </c>
    </row>
    <row r="104" spans="5:9">
      <c r="E104">
        <v>90</v>
      </c>
      <c r="F104" s="2">
        <v>0.699383908460748</v>
      </c>
      <c r="G104" s="2">
        <v>0.699383908460748</v>
      </c>
      <c r="H104" s="2">
        <v>0.699383908460748</v>
      </c>
      <c r="I104" s="2">
        <v>0</v>
      </c>
    </row>
    <row r="105" spans="5:9">
      <c r="E105">
        <v>91</v>
      </c>
      <c r="F105" s="2">
        <v>0.699383908460748</v>
      </c>
      <c r="G105" s="2">
        <v>0.699383908460748</v>
      </c>
      <c r="H105" s="2">
        <v>0.699383908460748</v>
      </c>
      <c r="I105" s="2">
        <v>0</v>
      </c>
    </row>
    <row r="106" spans="5:9">
      <c r="E106">
        <v>92</v>
      </c>
      <c r="F106" s="2">
        <v>0.699383908460748</v>
      </c>
      <c r="G106" s="2">
        <v>0.699383908460748</v>
      </c>
      <c r="H106" s="2">
        <v>0.699383908460748</v>
      </c>
      <c r="I106" s="2">
        <v>0</v>
      </c>
    </row>
    <row r="107" spans="5:9">
      <c r="E107">
        <v>93</v>
      </c>
      <c r="F107" s="2">
        <v>0.699383908460748</v>
      </c>
      <c r="G107" s="2">
        <v>0.699383908460748</v>
      </c>
      <c r="H107" s="2">
        <v>0.699383908460748</v>
      </c>
      <c r="I107" s="2">
        <v>0</v>
      </c>
    </row>
    <row r="108" spans="5:9">
      <c r="E108">
        <v>94</v>
      </c>
      <c r="F108" s="2">
        <v>0.699383908460748</v>
      </c>
      <c r="G108" s="2">
        <v>0.699383908460748</v>
      </c>
      <c r="H108" s="2">
        <v>0.699383908460748</v>
      </c>
      <c r="I108" s="2">
        <v>0</v>
      </c>
    </row>
    <row r="109" spans="5:9">
      <c r="E109">
        <v>95</v>
      </c>
      <c r="F109" s="2">
        <v>0.699383908460748</v>
      </c>
      <c r="G109" s="2">
        <v>0.699383908460748</v>
      </c>
      <c r="H109" s="2">
        <v>0.699383908460748</v>
      </c>
      <c r="I109" s="2">
        <v>0</v>
      </c>
    </row>
    <row r="110" spans="5:9">
      <c r="E110">
        <v>96</v>
      </c>
      <c r="F110" s="2">
        <v>0.699383908460748</v>
      </c>
      <c r="G110" s="2">
        <v>0.699383908460748</v>
      </c>
      <c r="H110" s="2">
        <v>0.699383908460748</v>
      </c>
      <c r="I110" s="2">
        <v>0</v>
      </c>
    </row>
    <row r="111" spans="5:9">
      <c r="E111">
        <v>97</v>
      </c>
      <c r="F111" s="3">
        <v>0</v>
      </c>
      <c r="G111" s="3">
        <v>0</v>
      </c>
      <c r="H111" s="3">
        <v>0</v>
      </c>
      <c r="I111" s="3">
        <v>0</v>
      </c>
    </row>
    <row r="112" spans="5:9">
      <c r="E112">
        <v>98</v>
      </c>
      <c r="F112" s="3">
        <v>0.694471470805458</v>
      </c>
      <c r="G112" s="3">
        <v>0.694471470805458</v>
      </c>
      <c r="H112" s="3">
        <v>0.694471470805458</v>
      </c>
      <c r="I112" s="3">
        <v>0</v>
      </c>
    </row>
    <row r="113" spans="5:9">
      <c r="E113">
        <v>99</v>
      </c>
      <c r="F113" s="3">
        <v>0.694471470805458</v>
      </c>
      <c r="G113" s="3">
        <v>0.694471470805458</v>
      </c>
      <c r="H113" s="3">
        <v>0.694471470805458</v>
      </c>
      <c r="I113" s="3">
        <v>0</v>
      </c>
    </row>
    <row r="114" spans="5:9">
      <c r="E114">
        <v>100</v>
      </c>
      <c r="F114" s="3">
        <v>0.694471470805458</v>
      </c>
      <c r="G114" s="3">
        <v>0.694471470805458</v>
      </c>
      <c r="H114" s="3">
        <v>0.694471470805458</v>
      </c>
      <c r="I114" s="3">
        <v>0</v>
      </c>
    </row>
    <row r="115" spans="5:9">
      <c r="E115">
        <v>101</v>
      </c>
      <c r="F115" s="3">
        <v>0.694471470805458</v>
      </c>
      <c r="G115" s="3">
        <v>0.694471470805458</v>
      </c>
      <c r="H115" s="3">
        <v>0.694471470805458</v>
      </c>
      <c r="I115" s="3">
        <v>0</v>
      </c>
    </row>
    <row r="116" spans="5:9">
      <c r="E116">
        <v>102</v>
      </c>
      <c r="F116" s="3">
        <v>0.694471470805458</v>
      </c>
      <c r="G116" s="3">
        <v>0.694471470805458</v>
      </c>
      <c r="H116" s="3">
        <v>0.694471470805458</v>
      </c>
      <c r="I116" s="3">
        <v>0</v>
      </c>
    </row>
    <row r="117" spans="5:9">
      <c r="E117">
        <v>103</v>
      </c>
      <c r="F117" s="3">
        <v>0.694471470805458</v>
      </c>
      <c r="G117" s="3">
        <v>0.694471470805458</v>
      </c>
      <c r="H117" s="3">
        <v>0.694471470805458</v>
      </c>
      <c r="I117" s="3">
        <v>0</v>
      </c>
    </row>
    <row r="118" spans="5:9">
      <c r="E118">
        <v>104</v>
      </c>
      <c r="F118" s="3">
        <v>0.694471470805458</v>
      </c>
      <c r="G118" s="3">
        <v>0.694471470805458</v>
      </c>
      <c r="H118" s="3">
        <v>0.694471470805458</v>
      </c>
      <c r="I118" s="3">
        <v>0</v>
      </c>
    </row>
    <row r="119" spans="5:9">
      <c r="E119">
        <v>105</v>
      </c>
      <c r="F119" s="3">
        <v>0.694471470805458</v>
      </c>
      <c r="G119" s="3">
        <v>0.694471470805458</v>
      </c>
      <c r="H119" s="3">
        <v>0.694471470805458</v>
      </c>
      <c r="I119" s="3">
        <v>0</v>
      </c>
    </row>
    <row r="120" spans="5:9">
      <c r="E120">
        <v>106</v>
      </c>
      <c r="F120" s="3">
        <v>0.694471470805458</v>
      </c>
      <c r="G120" s="3">
        <v>0.694471470805458</v>
      </c>
      <c r="H120" s="3">
        <v>0.694471470805458</v>
      </c>
      <c r="I120" s="3">
        <v>0</v>
      </c>
    </row>
    <row r="121" spans="5:9">
      <c r="E121">
        <v>107</v>
      </c>
      <c r="F121" s="3">
        <v>0.694471470805458</v>
      </c>
      <c r="G121" s="3">
        <v>0.694471470805458</v>
      </c>
      <c r="H121" s="3">
        <v>0.694471470805458</v>
      </c>
      <c r="I121" s="3">
        <v>0</v>
      </c>
    </row>
    <row r="122" spans="5:9">
      <c r="E122">
        <v>108</v>
      </c>
      <c r="F122" s="3">
        <v>0.694471470805458</v>
      </c>
      <c r="G122" s="3">
        <v>0.694471470805458</v>
      </c>
      <c r="H122" s="3">
        <v>0.694471470805458</v>
      </c>
      <c r="I122" s="3">
        <v>0</v>
      </c>
    </row>
    <row r="123" spans="5:9">
      <c r="E123">
        <v>109</v>
      </c>
      <c r="F123" s="3">
        <v>0</v>
      </c>
      <c r="G123" s="3">
        <v>0</v>
      </c>
      <c r="H123" s="3">
        <v>0</v>
      </c>
      <c r="I123" s="3">
        <v>0</v>
      </c>
    </row>
    <row r="124" spans="5:9">
      <c r="E124">
        <v>110</v>
      </c>
      <c r="F124" s="3">
        <v>0.692743694756763</v>
      </c>
      <c r="G124" s="3">
        <v>0.692743694756763</v>
      </c>
      <c r="H124" s="3">
        <v>0.692743694756763</v>
      </c>
      <c r="I124" s="3">
        <v>0</v>
      </c>
    </row>
    <row r="125" spans="5:9">
      <c r="E125">
        <v>111</v>
      </c>
      <c r="F125" s="3">
        <v>0.692743694756763</v>
      </c>
      <c r="G125" s="3">
        <v>0.692743694756763</v>
      </c>
      <c r="H125" s="3">
        <v>0.692743694756763</v>
      </c>
      <c r="I125" s="3">
        <v>0</v>
      </c>
    </row>
    <row r="126" spans="5:9">
      <c r="E126">
        <v>112</v>
      </c>
      <c r="F126" s="3">
        <v>0.692743694756763</v>
      </c>
      <c r="G126" s="3">
        <v>0.692743694756763</v>
      </c>
      <c r="H126" s="3">
        <v>0.692743694756763</v>
      </c>
      <c r="I126" s="3">
        <v>0</v>
      </c>
    </row>
    <row r="127" spans="5:9">
      <c r="E127">
        <v>113</v>
      </c>
      <c r="F127" s="3">
        <v>0.692743694756763</v>
      </c>
      <c r="G127" s="3">
        <v>0.692743694756763</v>
      </c>
      <c r="H127" s="3">
        <v>0.692743694756763</v>
      </c>
      <c r="I127" s="3">
        <v>0</v>
      </c>
    </row>
    <row r="128" spans="5:9">
      <c r="E128">
        <v>114</v>
      </c>
      <c r="F128" s="3">
        <v>0.692743694756763</v>
      </c>
      <c r="G128" s="3">
        <v>0.692743694756763</v>
      </c>
      <c r="H128" s="3">
        <v>0.692743694756763</v>
      </c>
      <c r="I128" s="3">
        <v>0</v>
      </c>
    </row>
    <row r="129" spans="5:9">
      <c r="E129">
        <v>115</v>
      </c>
      <c r="F129" s="3">
        <v>0.692743694756763</v>
      </c>
      <c r="G129" s="3">
        <v>0.692743694756763</v>
      </c>
      <c r="H129" s="3">
        <v>0.692743694756763</v>
      </c>
      <c r="I129" s="3">
        <v>0</v>
      </c>
    </row>
    <row r="130" spans="5:9">
      <c r="E130">
        <v>116</v>
      </c>
      <c r="F130" s="3">
        <v>0.692743694756763</v>
      </c>
      <c r="G130" s="3">
        <v>0.692743694756763</v>
      </c>
      <c r="H130" s="3">
        <v>0.692743694756763</v>
      </c>
      <c r="I130" s="3">
        <v>0</v>
      </c>
    </row>
    <row r="131" spans="5:9">
      <c r="E131">
        <v>117</v>
      </c>
      <c r="F131" s="3">
        <v>0.692743694756763</v>
      </c>
      <c r="G131" s="3">
        <v>0.692743694756763</v>
      </c>
      <c r="H131" s="3">
        <v>0.692743694756763</v>
      </c>
      <c r="I131" s="3">
        <v>0</v>
      </c>
    </row>
    <row r="132" spans="5:9">
      <c r="E132">
        <v>118</v>
      </c>
      <c r="F132" s="3">
        <v>0.692743694756763</v>
      </c>
      <c r="G132" s="3">
        <v>0.692743694756763</v>
      </c>
      <c r="H132" s="3">
        <v>0.692743694756763</v>
      </c>
      <c r="I132" s="3">
        <v>0</v>
      </c>
    </row>
    <row r="133" spans="5:9">
      <c r="E133">
        <v>119</v>
      </c>
      <c r="F133" s="3">
        <v>0.692743694756763</v>
      </c>
      <c r="G133" s="3">
        <v>0.692743694756763</v>
      </c>
      <c r="H133" s="3">
        <v>0.692743694756763</v>
      </c>
      <c r="I133" s="3">
        <v>0</v>
      </c>
    </row>
    <row r="134" spans="5:9">
      <c r="E134">
        <v>120</v>
      </c>
      <c r="F134" s="3">
        <v>0.692743694756763</v>
      </c>
      <c r="G134" s="3">
        <v>0.692743694756763</v>
      </c>
      <c r="H134" s="3">
        <v>0.692743694756763</v>
      </c>
      <c r="I134" s="3">
        <v>0</v>
      </c>
    </row>
    <row r="135" spans="5:9">
      <c r="E135">
        <v>121</v>
      </c>
      <c r="F135" s="3">
        <v>0</v>
      </c>
      <c r="G135" s="3">
        <v>0</v>
      </c>
      <c r="H135" s="3">
        <v>0</v>
      </c>
      <c r="I135" s="3">
        <v>0</v>
      </c>
    </row>
    <row r="136" spans="5:9">
      <c r="E136">
        <v>122</v>
      </c>
      <c r="F136" s="3">
        <v>0.691715801038134</v>
      </c>
      <c r="G136" s="3">
        <v>0.691715801038134</v>
      </c>
      <c r="H136" s="3">
        <v>0.691715801038134</v>
      </c>
      <c r="I136" s="3">
        <v>0</v>
      </c>
    </row>
    <row r="137" spans="5:9">
      <c r="E137">
        <v>123</v>
      </c>
      <c r="F137" s="3">
        <v>0.691715801038134</v>
      </c>
      <c r="G137" s="3">
        <v>0.691715801038134</v>
      </c>
      <c r="H137" s="3">
        <v>0.691715801038134</v>
      </c>
      <c r="I137" s="3">
        <v>0</v>
      </c>
    </row>
    <row r="138" spans="5:9">
      <c r="E138">
        <v>124</v>
      </c>
      <c r="F138" s="3">
        <v>0.691715801038134</v>
      </c>
      <c r="G138" s="3">
        <v>0.691715801038134</v>
      </c>
      <c r="H138" s="3">
        <v>0.691715801038134</v>
      </c>
      <c r="I138" s="3">
        <v>0</v>
      </c>
    </row>
    <row r="139" spans="5:9">
      <c r="E139">
        <v>125</v>
      </c>
      <c r="F139" s="3">
        <v>0.691715801038134</v>
      </c>
      <c r="G139" s="3">
        <v>0.691715801038134</v>
      </c>
      <c r="H139" s="3">
        <v>0.691715801038134</v>
      </c>
      <c r="I139" s="3">
        <v>0</v>
      </c>
    </row>
    <row r="140" spans="5:9">
      <c r="E140">
        <v>126</v>
      </c>
      <c r="F140" s="3">
        <v>0.691715801038134</v>
      </c>
      <c r="G140" s="3">
        <v>0.691715801038134</v>
      </c>
      <c r="H140" s="3">
        <v>0.691715801038134</v>
      </c>
      <c r="I140" s="3">
        <v>0</v>
      </c>
    </row>
    <row r="141" spans="5:9">
      <c r="E141">
        <v>127</v>
      </c>
      <c r="F141" s="3">
        <v>0.691715801038134</v>
      </c>
      <c r="G141" s="3">
        <v>0.691715801038134</v>
      </c>
      <c r="H141" s="3">
        <v>0.691715801038134</v>
      </c>
      <c r="I141" s="3">
        <v>0</v>
      </c>
    </row>
    <row r="142" spans="5:9">
      <c r="E142">
        <v>128</v>
      </c>
      <c r="F142" s="3">
        <v>0.691715801038134</v>
      </c>
      <c r="G142" s="3">
        <v>0.691715801038134</v>
      </c>
      <c r="H142" s="3">
        <v>0.691715801038134</v>
      </c>
      <c r="I142" s="3">
        <v>0</v>
      </c>
    </row>
    <row r="143" spans="5:9">
      <c r="E143">
        <v>129</v>
      </c>
      <c r="F143" s="3">
        <v>0.691715801038134</v>
      </c>
      <c r="G143" s="3">
        <v>0.691715801038134</v>
      </c>
      <c r="H143" s="3">
        <v>0.691715801038134</v>
      </c>
      <c r="I143" s="3">
        <v>0</v>
      </c>
    </row>
    <row r="144" spans="5:9">
      <c r="E144">
        <v>130</v>
      </c>
      <c r="F144" s="3">
        <v>0.691715801038134</v>
      </c>
      <c r="G144" s="3">
        <v>0.691715801038134</v>
      </c>
      <c r="H144" s="3">
        <v>0.691715801038134</v>
      </c>
      <c r="I144" s="3">
        <v>0</v>
      </c>
    </row>
    <row r="145" spans="5:9">
      <c r="E145">
        <v>131</v>
      </c>
      <c r="F145" s="3">
        <v>0.691715801038134</v>
      </c>
      <c r="G145" s="3">
        <v>0.691715801038134</v>
      </c>
      <c r="H145" s="3">
        <v>0.691715801038134</v>
      </c>
      <c r="I145" s="3">
        <v>0</v>
      </c>
    </row>
    <row r="146" spans="5:9">
      <c r="E146">
        <v>132</v>
      </c>
      <c r="F146" s="3">
        <v>0.691715801038134</v>
      </c>
      <c r="G146" s="3">
        <v>0.691715801038134</v>
      </c>
      <c r="H146" s="3">
        <v>0.691715801038134</v>
      </c>
      <c r="I146" s="3">
        <v>0</v>
      </c>
    </row>
    <row r="147" spans="5:9">
      <c r="E147">
        <v>133</v>
      </c>
      <c r="F147" s="3">
        <v>0</v>
      </c>
      <c r="G147" s="3">
        <v>0</v>
      </c>
      <c r="H147" s="3">
        <v>0</v>
      </c>
      <c r="I147" s="3">
        <v>0</v>
      </c>
    </row>
    <row r="148" spans="5:9">
      <c r="E148">
        <v>134</v>
      </c>
      <c r="F148" s="3">
        <v>0.689365796537189</v>
      </c>
      <c r="G148" s="3">
        <v>0.689365796537189</v>
      </c>
      <c r="H148" s="3">
        <v>0.689365796537189</v>
      </c>
      <c r="I148" s="3">
        <v>0</v>
      </c>
    </row>
    <row r="149" spans="5:9">
      <c r="E149">
        <v>135</v>
      </c>
      <c r="F149" s="3">
        <v>0.689365796537189</v>
      </c>
      <c r="G149" s="3">
        <v>0.689365796537189</v>
      </c>
      <c r="H149" s="3">
        <v>0.689365796537189</v>
      </c>
      <c r="I149" s="3">
        <v>0</v>
      </c>
    </row>
    <row r="150" spans="5:9">
      <c r="E150">
        <v>136</v>
      </c>
      <c r="F150" s="3">
        <v>0.689365796537189</v>
      </c>
      <c r="G150" s="3">
        <v>0.689365796537189</v>
      </c>
      <c r="H150" s="3">
        <v>0.689365796537189</v>
      </c>
      <c r="I150" s="3">
        <v>0</v>
      </c>
    </row>
    <row r="151" spans="5:9">
      <c r="E151">
        <v>137</v>
      </c>
      <c r="F151" s="3">
        <v>0.689365796537189</v>
      </c>
      <c r="G151" s="3">
        <v>0.689365796537189</v>
      </c>
      <c r="H151" s="3">
        <v>0.689365796537189</v>
      </c>
      <c r="I151" s="3">
        <v>0</v>
      </c>
    </row>
    <row r="152" spans="5:9">
      <c r="E152">
        <v>138</v>
      </c>
      <c r="F152" s="3">
        <v>0.689365796537189</v>
      </c>
      <c r="G152" s="3">
        <v>0.689365796537189</v>
      </c>
      <c r="H152" s="3">
        <v>0.689365796537189</v>
      </c>
      <c r="I152" s="3">
        <v>0</v>
      </c>
    </row>
    <row r="153" spans="5:9">
      <c r="E153">
        <v>139</v>
      </c>
      <c r="F153" s="3">
        <v>0.689365796537189</v>
      </c>
      <c r="G153" s="3">
        <v>0.689365796537189</v>
      </c>
      <c r="H153" s="3">
        <v>0.689365796537189</v>
      </c>
      <c r="I153" s="3">
        <v>0</v>
      </c>
    </row>
    <row r="154" spans="5:9">
      <c r="E154">
        <v>140</v>
      </c>
      <c r="F154" s="3">
        <v>0.689365796537189</v>
      </c>
      <c r="G154" s="3">
        <v>0.689365796537189</v>
      </c>
      <c r="H154" s="3">
        <v>0.689365796537189</v>
      </c>
      <c r="I154" s="3">
        <v>0</v>
      </c>
    </row>
    <row r="155" spans="5:9">
      <c r="E155">
        <v>141</v>
      </c>
      <c r="F155" s="3">
        <v>0.689365796537189</v>
      </c>
      <c r="G155" s="3">
        <v>0.689365796537189</v>
      </c>
      <c r="H155" s="3">
        <v>0.689365796537189</v>
      </c>
      <c r="I155" s="3">
        <v>0</v>
      </c>
    </row>
    <row r="156" spans="5:9">
      <c r="E156">
        <v>142</v>
      </c>
      <c r="F156" s="3">
        <v>0.689365796537189</v>
      </c>
      <c r="G156" s="3">
        <v>0.689365796537189</v>
      </c>
      <c r="H156" s="3">
        <v>0.689365796537189</v>
      </c>
      <c r="I156" s="3">
        <v>0</v>
      </c>
    </row>
    <row r="157" spans="5:9">
      <c r="E157">
        <v>143</v>
      </c>
      <c r="F157" s="3">
        <v>0.689365796537189</v>
      </c>
      <c r="G157" s="3">
        <v>0.689365796537189</v>
      </c>
      <c r="H157" s="3">
        <v>0.689365796537189</v>
      </c>
      <c r="I157" s="3">
        <v>0</v>
      </c>
    </row>
    <row r="158" spans="5:9">
      <c r="E158">
        <v>144</v>
      </c>
      <c r="F158" s="3">
        <v>0.689365796537189</v>
      </c>
      <c r="G158" s="3">
        <v>0.689365796537189</v>
      </c>
      <c r="H158" s="3">
        <v>0.689365796537189</v>
      </c>
      <c r="I158" s="3">
        <v>0</v>
      </c>
    </row>
    <row r="159" spans="5:9">
      <c r="E159">
        <v>145</v>
      </c>
      <c r="F159" s="3">
        <v>0</v>
      </c>
      <c r="G159" s="3">
        <v>0</v>
      </c>
      <c r="H159" s="3">
        <v>0</v>
      </c>
      <c r="I159" s="3">
        <v>0</v>
      </c>
    </row>
    <row r="160" spans="5:9">
      <c r="E160">
        <v>146</v>
      </c>
      <c r="F160" s="3">
        <v>0.688705813634189</v>
      </c>
      <c r="G160" s="3">
        <v>0.688705813634189</v>
      </c>
      <c r="H160" s="3">
        <v>0.688705813634189</v>
      </c>
      <c r="I160" s="3">
        <v>0</v>
      </c>
    </row>
    <row r="161" spans="5:9">
      <c r="E161">
        <v>147</v>
      </c>
      <c r="F161" s="3">
        <v>0.688705813634189</v>
      </c>
      <c r="G161" s="3">
        <v>0.688705813634189</v>
      </c>
      <c r="H161" s="3">
        <v>0.688705813634189</v>
      </c>
      <c r="I161" s="3">
        <v>0</v>
      </c>
    </row>
    <row r="162" spans="5:9">
      <c r="E162">
        <v>148</v>
      </c>
      <c r="F162" s="3">
        <v>0.688705813634189</v>
      </c>
      <c r="G162" s="3">
        <v>0.688705813634189</v>
      </c>
      <c r="H162" s="3">
        <v>0.688705813634189</v>
      </c>
      <c r="I162" s="3">
        <v>0</v>
      </c>
    </row>
    <row r="163" spans="5:9">
      <c r="E163">
        <v>149</v>
      </c>
      <c r="F163" s="3">
        <v>0.688705813634189</v>
      </c>
      <c r="G163" s="3">
        <v>0.688705813634189</v>
      </c>
      <c r="H163" s="3">
        <v>0.688705813634189</v>
      </c>
      <c r="I163" s="3">
        <v>0</v>
      </c>
    </row>
    <row r="164" spans="5:9">
      <c r="E164">
        <v>150</v>
      </c>
      <c r="F164" s="3">
        <v>0.688705813634189</v>
      </c>
      <c r="G164" s="3">
        <v>0.688705813634189</v>
      </c>
      <c r="H164" s="3">
        <v>0.688705813634189</v>
      </c>
      <c r="I164" s="3">
        <v>0</v>
      </c>
    </row>
    <row r="165" spans="5:9">
      <c r="E165">
        <v>151</v>
      </c>
      <c r="F165" s="3">
        <v>0.688705813634189</v>
      </c>
      <c r="G165" s="3">
        <v>0.688705813634189</v>
      </c>
      <c r="H165" s="3">
        <v>0.688705813634189</v>
      </c>
      <c r="I165" s="3">
        <v>0</v>
      </c>
    </row>
    <row r="166" spans="5:9">
      <c r="E166">
        <v>152</v>
      </c>
      <c r="F166" s="3">
        <v>0.688705813634189</v>
      </c>
      <c r="G166" s="3">
        <v>0.688705813634189</v>
      </c>
      <c r="H166" s="3">
        <v>0.688705813634189</v>
      </c>
      <c r="I166" s="3">
        <v>0</v>
      </c>
    </row>
    <row r="167" spans="5:9">
      <c r="E167">
        <v>153</v>
      </c>
      <c r="F167" s="3">
        <v>0.688705813634189</v>
      </c>
      <c r="G167" s="3">
        <v>0.688705813634189</v>
      </c>
      <c r="H167" s="3">
        <v>0.688705813634189</v>
      </c>
      <c r="I167" s="3">
        <v>0</v>
      </c>
    </row>
    <row r="168" spans="5:9">
      <c r="E168">
        <v>154</v>
      </c>
      <c r="F168" s="3">
        <v>0.688705813634189</v>
      </c>
      <c r="G168" s="3">
        <v>0.688705813634189</v>
      </c>
      <c r="H168" s="3">
        <v>0.688705813634189</v>
      </c>
      <c r="I168" s="3">
        <v>0</v>
      </c>
    </row>
    <row r="169" spans="5:9">
      <c r="E169">
        <v>155</v>
      </c>
      <c r="F169" s="3">
        <v>0.688705813634189</v>
      </c>
      <c r="G169" s="3">
        <v>0.688705813634189</v>
      </c>
      <c r="H169" s="3">
        <v>0.688705813634189</v>
      </c>
      <c r="I169" s="3">
        <v>0</v>
      </c>
    </row>
    <row r="170" spans="5:9">
      <c r="E170">
        <v>156</v>
      </c>
      <c r="F170" s="3">
        <v>0.688705813634189</v>
      </c>
      <c r="G170" s="3">
        <v>0.688705813634189</v>
      </c>
      <c r="H170" s="3">
        <v>0.688705813634189</v>
      </c>
      <c r="I170" s="3">
        <v>0</v>
      </c>
    </row>
    <row r="171" spans="5:9">
      <c r="E171">
        <v>157</v>
      </c>
      <c r="F171" s="3">
        <v>0</v>
      </c>
      <c r="G171" s="3">
        <v>0</v>
      </c>
      <c r="H171" s="3">
        <v>0</v>
      </c>
      <c r="I171" s="3">
        <v>0</v>
      </c>
    </row>
    <row r="172" spans="5:9">
      <c r="E172">
        <v>158</v>
      </c>
      <c r="F172" s="3">
        <v>0.686291050792262</v>
      </c>
      <c r="G172" s="3">
        <v>0.686291050792262</v>
      </c>
      <c r="H172" s="3">
        <v>0.686291050792262</v>
      </c>
      <c r="I172" s="3">
        <v>0</v>
      </c>
    </row>
    <row r="173" spans="5:9">
      <c r="E173">
        <v>159</v>
      </c>
      <c r="F173" s="3">
        <v>0.686291050792262</v>
      </c>
      <c r="G173" s="3">
        <v>0.686291050792262</v>
      </c>
      <c r="H173" s="3">
        <v>0.686291050792262</v>
      </c>
      <c r="I173" s="3">
        <v>0</v>
      </c>
    </row>
    <row r="174" spans="5:9">
      <c r="E174">
        <v>160</v>
      </c>
      <c r="F174" s="3">
        <v>0.686291050792262</v>
      </c>
      <c r="G174" s="3">
        <v>0.686291050792262</v>
      </c>
      <c r="H174" s="3">
        <v>0.686291050792262</v>
      </c>
      <c r="I174" s="3">
        <v>0</v>
      </c>
    </row>
    <row r="175" spans="5:9">
      <c r="E175">
        <v>161</v>
      </c>
      <c r="F175" s="3">
        <v>0.686291050792262</v>
      </c>
      <c r="G175" s="3">
        <v>0.686291050792262</v>
      </c>
      <c r="H175" s="3">
        <v>0.686291050792262</v>
      </c>
      <c r="I175" s="3">
        <v>0</v>
      </c>
    </row>
    <row r="176" spans="5:9">
      <c r="E176">
        <v>162</v>
      </c>
      <c r="F176" s="3">
        <v>0.686291050792262</v>
      </c>
      <c r="G176" s="3">
        <v>0.686291050792262</v>
      </c>
      <c r="H176" s="3">
        <v>0.686291050792262</v>
      </c>
      <c r="I176" s="3">
        <v>0</v>
      </c>
    </row>
    <row r="177" spans="5:9">
      <c r="E177">
        <v>163</v>
      </c>
      <c r="F177" s="3">
        <v>0.686291050792262</v>
      </c>
      <c r="G177" s="3">
        <v>0.686291050792262</v>
      </c>
      <c r="H177" s="3">
        <v>0.686291050792262</v>
      </c>
      <c r="I177" s="3">
        <v>0</v>
      </c>
    </row>
    <row r="178" spans="5:9">
      <c r="E178">
        <v>164</v>
      </c>
      <c r="F178" s="3">
        <v>0.686291050792262</v>
      </c>
      <c r="G178" s="3">
        <v>0.686291050792262</v>
      </c>
      <c r="H178" s="3">
        <v>0.686291050792262</v>
      </c>
      <c r="I178" s="3">
        <v>0</v>
      </c>
    </row>
    <row r="179" spans="5:9">
      <c r="E179">
        <v>165</v>
      </c>
      <c r="F179" s="3">
        <v>0.686291050792262</v>
      </c>
      <c r="G179" s="3">
        <v>0.686291050792262</v>
      </c>
      <c r="H179" s="3">
        <v>0.686291050792262</v>
      </c>
      <c r="I179" s="3">
        <v>0</v>
      </c>
    </row>
    <row r="180" spans="5:9">
      <c r="E180">
        <v>166</v>
      </c>
      <c r="F180" s="3">
        <v>0.686291050792262</v>
      </c>
      <c r="G180" s="3">
        <v>0.686291050792262</v>
      </c>
      <c r="H180" s="3">
        <v>0.686291050792262</v>
      </c>
      <c r="I180" s="3">
        <v>0</v>
      </c>
    </row>
    <row r="181" spans="5:9">
      <c r="E181">
        <v>167</v>
      </c>
      <c r="F181" s="3">
        <v>0.686291050792262</v>
      </c>
      <c r="G181" s="3">
        <v>0.686291050792262</v>
      </c>
      <c r="H181" s="3">
        <v>0.686291050792262</v>
      </c>
      <c r="I181" s="3">
        <v>0</v>
      </c>
    </row>
    <row r="182" spans="5:9">
      <c r="E182">
        <v>168</v>
      </c>
      <c r="F182" s="3">
        <v>0.686291050792262</v>
      </c>
      <c r="G182" s="3">
        <v>0.686291050792262</v>
      </c>
      <c r="H182" s="3">
        <v>0.686291050792262</v>
      </c>
      <c r="I182" s="3">
        <v>0</v>
      </c>
    </row>
    <row r="183" spans="5:9">
      <c r="E183">
        <v>169</v>
      </c>
      <c r="F183" s="3">
        <v>0</v>
      </c>
      <c r="G183" s="3">
        <v>0</v>
      </c>
      <c r="H183" s="3">
        <v>0</v>
      </c>
      <c r="I183" s="3">
        <v>0</v>
      </c>
    </row>
    <row r="184" spans="5:9">
      <c r="E184">
        <v>170</v>
      </c>
      <c r="F184" s="3">
        <v>0.671618827541049</v>
      </c>
      <c r="G184" s="3">
        <v>0.671618827541049</v>
      </c>
      <c r="H184" s="3">
        <v>0.671618827541049</v>
      </c>
      <c r="I184" s="3">
        <v>0</v>
      </c>
    </row>
    <row r="185" spans="5:9">
      <c r="E185">
        <v>171</v>
      </c>
      <c r="F185" s="3">
        <v>0.671618827541049</v>
      </c>
      <c r="G185" s="3">
        <v>0.671618827541049</v>
      </c>
      <c r="H185" s="3">
        <v>0.671618827541049</v>
      </c>
      <c r="I185" s="3">
        <v>0</v>
      </c>
    </row>
    <row r="186" spans="5:9">
      <c r="E186">
        <v>172</v>
      </c>
      <c r="F186" s="3">
        <v>0.671618827541049</v>
      </c>
      <c r="G186" s="3">
        <v>0.671618827541049</v>
      </c>
      <c r="H186" s="3">
        <v>0.671618827541049</v>
      </c>
      <c r="I186" s="3">
        <v>0</v>
      </c>
    </row>
    <row r="187" spans="5:9">
      <c r="E187">
        <v>173</v>
      </c>
      <c r="F187" s="3">
        <v>0.671618827541049</v>
      </c>
      <c r="G187" s="3">
        <v>0.671618827541049</v>
      </c>
      <c r="H187" s="3">
        <v>0.671618827541049</v>
      </c>
      <c r="I187" s="3">
        <v>0</v>
      </c>
    </row>
    <row r="188" spans="5:9">
      <c r="E188">
        <v>174</v>
      </c>
      <c r="F188" s="3">
        <v>0.671618827541049</v>
      </c>
      <c r="G188" s="3">
        <v>0.671618827541049</v>
      </c>
      <c r="H188" s="3">
        <v>0.671618827541049</v>
      </c>
      <c r="I188" s="3">
        <v>0</v>
      </c>
    </row>
    <row r="189" spans="5:9">
      <c r="E189">
        <v>175</v>
      </c>
      <c r="F189" s="3">
        <v>0.671618827541049</v>
      </c>
      <c r="G189" s="3">
        <v>0.671618827541049</v>
      </c>
      <c r="H189" s="3">
        <v>0.671618827541049</v>
      </c>
      <c r="I189" s="3">
        <v>0</v>
      </c>
    </row>
    <row r="190" spans="5:9">
      <c r="E190">
        <v>176</v>
      </c>
      <c r="F190" s="3">
        <v>0.671618827541049</v>
      </c>
      <c r="G190" s="3">
        <v>0.671618827541049</v>
      </c>
      <c r="H190" s="3">
        <v>0.671618827541049</v>
      </c>
      <c r="I190" s="3">
        <v>0</v>
      </c>
    </row>
    <row r="191" spans="5:9">
      <c r="E191">
        <v>177</v>
      </c>
      <c r="F191" s="3">
        <v>0.671618827541049</v>
      </c>
      <c r="G191" s="3">
        <v>0.671618827541049</v>
      </c>
      <c r="H191" s="3">
        <v>0.671618827541049</v>
      </c>
      <c r="I191" s="3">
        <v>0</v>
      </c>
    </row>
    <row r="192" spans="5:9">
      <c r="E192">
        <v>178</v>
      </c>
      <c r="F192" s="3">
        <v>0.671618827541049</v>
      </c>
      <c r="G192" s="3">
        <v>0.671618827541049</v>
      </c>
      <c r="H192" s="3">
        <v>0.671618827541049</v>
      </c>
      <c r="I192" s="3">
        <v>0</v>
      </c>
    </row>
    <row r="193" spans="5:9">
      <c r="E193">
        <v>179</v>
      </c>
      <c r="F193" s="3">
        <v>0.671618827541049</v>
      </c>
      <c r="G193" s="3">
        <v>0.671618827541049</v>
      </c>
      <c r="H193" s="3">
        <v>0.671618827541049</v>
      </c>
      <c r="I193" s="3">
        <v>0</v>
      </c>
    </row>
    <row r="194" spans="5:9">
      <c r="E194">
        <v>180</v>
      </c>
      <c r="F194" s="3">
        <v>0.671618827541049</v>
      </c>
      <c r="G194" s="3">
        <v>0.671618827541049</v>
      </c>
      <c r="H194" s="3">
        <v>0.671618827541049</v>
      </c>
      <c r="I194" s="3">
        <v>0</v>
      </c>
    </row>
    <row r="195" spans="5:9">
      <c r="E195">
        <v>181</v>
      </c>
      <c r="F195" s="3">
        <v>0</v>
      </c>
      <c r="G195" s="3">
        <v>0</v>
      </c>
      <c r="H195" s="3">
        <v>0</v>
      </c>
      <c r="I195" s="3">
        <v>0</v>
      </c>
    </row>
    <row r="196" spans="5:9">
      <c r="E196">
        <v>182</v>
      </c>
      <c r="F196" s="3">
        <v>0.666871097106576</v>
      </c>
      <c r="G196" s="3">
        <v>0.666871097106576</v>
      </c>
      <c r="H196" s="3">
        <v>0.666871097106576</v>
      </c>
      <c r="I196" s="3">
        <v>0</v>
      </c>
    </row>
    <row r="197" spans="5:9">
      <c r="E197">
        <v>183</v>
      </c>
      <c r="F197" s="3">
        <v>0.666871097106576</v>
      </c>
      <c r="G197" s="3">
        <v>0.666871097106576</v>
      </c>
      <c r="H197" s="3">
        <v>0.666871097106576</v>
      </c>
      <c r="I197" s="3">
        <v>0</v>
      </c>
    </row>
    <row r="198" spans="5:9">
      <c r="E198">
        <v>184</v>
      </c>
      <c r="F198" s="3">
        <v>0.666871097106576</v>
      </c>
      <c r="G198" s="3">
        <v>0.666871097106576</v>
      </c>
      <c r="H198" s="3">
        <v>0.666871097106576</v>
      </c>
      <c r="I198" s="3">
        <v>0</v>
      </c>
    </row>
    <row r="199" spans="5:9">
      <c r="E199">
        <v>185</v>
      </c>
      <c r="F199" s="3">
        <v>0.666871097106576</v>
      </c>
      <c r="G199" s="3">
        <v>0.666871097106576</v>
      </c>
      <c r="H199" s="3">
        <v>0.666871097106576</v>
      </c>
      <c r="I199" s="3">
        <v>0</v>
      </c>
    </row>
    <row r="200" spans="5:9">
      <c r="E200">
        <v>186</v>
      </c>
      <c r="F200" s="3">
        <v>0.666871097106576</v>
      </c>
      <c r="G200" s="3">
        <v>0.666871097106576</v>
      </c>
      <c r="H200" s="3">
        <v>0.666871097106576</v>
      </c>
      <c r="I200" s="3">
        <v>0</v>
      </c>
    </row>
    <row r="201" spans="5:9">
      <c r="E201">
        <v>187</v>
      </c>
      <c r="F201" s="3">
        <v>0.666871097106576</v>
      </c>
      <c r="G201" s="3">
        <v>0.666871097106576</v>
      </c>
      <c r="H201" s="3">
        <v>0.666871097106576</v>
      </c>
      <c r="I201" s="3">
        <v>0</v>
      </c>
    </row>
    <row r="202" spans="5:9">
      <c r="E202">
        <v>188</v>
      </c>
      <c r="F202" s="3">
        <v>0.666871097106576</v>
      </c>
      <c r="G202" s="3">
        <v>0.666871097106576</v>
      </c>
      <c r="H202" s="3">
        <v>0.666871097106576</v>
      </c>
      <c r="I202" s="3">
        <v>0</v>
      </c>
    </row>
    <row r="203" spans="5:9">
      <c r="E203">
        <v>189</v>
      </c>
      <c r="F203" s="3">
        <v>0.666871097106576</v>
      </c>
      <c r="G203" s="3">
        <v>0.666871097106576</v>
      </c>
      <c r="H203" s="3">
        <v>0.666871097106576</v>
      </c>
      <c r="I203" s="3">
        <v>0</v>
      </c>
    </row>
    <row r="204" spans="5:9">
      <c r="E204">
        <v>190</v>
      </c>
      <c r="F204" s="3">
        <v>0.666871097106576</v>
      </c>
      <c r="G204" s="3">
        <v>0.666871097106576</v>
      </c>
      <c r="H204" s="3">
        <v>0.666871097106576</v>
      </c>
      <c r="I204" s="3">
        <v>0</v>
      </c>
    </row>
    <row r="205" spans="5:9">
      <c r="E205">
        <v>191</v>
      </c>
      <c r="F205" s="3">
        <v>0.666871097106576</v>
      </c>
      <c r="G205" s="3">
        <v>0.666871097106576</v>
      </c>
      <c r="H205" s="3">
        <v>0.666871097106576</v>
      </c>
      <c r="I205" s="3">
        <v>0</v>
      </c>
    </row>
    <row r="206" spans="5:9">
      <c r="E206">
        <v>192</v>
      </c>
      <c r="F206" s="3">
        <v>0.666871097106576</v>
      </c>
      <c r="G206" s="3">
        <v>0.666871097106576</v>
      </c>
      <c r="H206" s="3">
        <v>0.666871097106576</v>
      </c>
      <c r="I206" s="3">
        <v>0</v>
      </c>
    </row>
    <row r="207" spans="5:9">
      <c r="E207">
        <v>193</v>
      </c>
      <c r="F207" s="3">
        <v>0</v>
      </c>
      <c r="G207" s="3">
        <v>0</v>
      </c>
      <c r="H207" s="3">
        <v>0</v>
      </c>
      <c r="I207" s="3">
        <v>0</v>
      </c>
    </row>
    <row r="208" spans="5:9">
      <c r="E208">
        <v>194</v>
      </c>
      <c r="F208" s="3">
        <v>0.663803655660932</v>
      </c>
      <c r="G208" s="3">
        <v>0.663803655660932</v>
      </c>
      <c r="H208" s="3">
        <v>0.663803655660932</v>
      </c>
      <c r="I208" s="3">
        <v>0</v>
      </c>
    </row>
    <row r="209" spans="5:9">
      <c r="E209">
        <v>195</v>
      </c>
      <c r="F209" s="3">
        <v>0.663803655660932</v>
      </c>
      <c r="G209" s="3">
        <v>0.663803655660932</v>
      </c>
      <c r="H209" s="3">
        <v>0.663803655660932</v>
      </c>
      <c r="I209" s="3">
        <v>0</v>
      </c>
    </row>
    <row r="210" spans="5:9">
      <c r="E210">
        <v>196</v>
      </c>
      <c r="F210" s="3">
        <v>0.663803655660932</v>
      </c>
      <c r="G210" s="3">
        <v>0.663803655660932</v>
      </c>
      <c r="H210" s="3">
        <v>0.663803655660932</v>
      </c>
      <c r="I210" s="3">
        <v>0</v>
      </c>
    </row>
    <row r="211" spans="5:9">
      <c r="E211">
        <v>197</v>
      </c>
      <c r="F211" s="3">
        <v>0.663803655660932</v>
      </c>
      <c r="G211" s="3">
        <v>0.663803655660932</v>
      </c>
      <c r="H211" s="3">
        <v>0.663803655660932</v>
      </c>
      <c r="I211" s="3">
        <v>0</v>
      </c>
    </row>
    <row r="212" spans="5:9">
      <c r="E212">
        <v>198</v>
      </c>
      <c r="F212" s="3">
        <v>0.663803655660932</v>
      </c>
      <c r="G212" s="3">
        <v>0.663803655660932</v>
      </c>
      <c r="H212" s="3">
        <v>0.663803655660932</v>
      </c>
      <c r="I212" s="3">
        <v>0</v>
      </c>
    </row>
    <row r="213" spans="5:9">
      <c r="E213">
        <v>199</v>
      </c>
      <c r="F213" s="3">
        <v>0.663803655660932</v>
      </c>
      <c r="G213" s="3">
        <v>0.663803655660932</v>
      </c>
      <c r="H213" s="3">
        <v>0.663803655660932</v>
      </c>
      <c r="I213" s="3">
        <v>0</v>
      </c>
    </row>
    <row r="214" spans="5:9">
      <c r="E214">
        <v>200</v>
      </c>
      <c r="F214" s="3">
        <v>0.663803655660932</v>
      </c>
      <c r="G214" s="3">
        <v>0.663803655660932</v>
      </c>
      <c r="H214" s="3">
        <v>0.663803655660932</v>
      </c>
      <c r="I214" s="3">
        <v>0</v>
      </c>
    </row>
    <row r="215" spans="5:9">
      <c r="E215">
        <v>201</v>
      </c>
      <c r="F215" s="3">
        <v>0.663803655660932</v>
      </c>
      <c r="G215" s="3">
        <v>0.663803655660932</v>
      </c>
      <c r="H215" s="3">
        <v>0.663803655660932</v>
      </c>
      <c r="I215" s="3">
        <v>0</v>
      </c>
    </row>
    <row r="216" spans="5:9">
      <c r="E216">
        <v>202</v>
      </c>
      <c r="F216" s="3">
        <v>0.663803655660932</v>
      </c>
      <c r="G216" s="3">
        <v>0.663803655660932</v>
      </c>
      <c r="H216" s="3">
        <v>0.663803655660932</v>
      </c>
      <c r="I216" s="3">
        <v>0</v>
      </c>
    </row>
    <row r="217" spans="5:9">
      <c r="E217">
        <v>203</v>
      </c>
      <c r="F217" s="3">
        <v>0.663803655660932</v>
      </c>
      <c r="G217" s="3">
        <v>0.663803655660932</v>
      </c>
      <c r="H217" s="3">
        <v>0.663803655660932</v>
      </c>
      <c r="I217" s="3">
        <v>0</v>
      </c>
    </row>
    <row r="218" spans="5:9">
      <c r="E218">
        <v>204</v>
      </c>
      <c r="F218" s="3">
        <v>0.663803655660932</v>
      </c>
      <c r="G218" s="3">
        <v>0.663803655660932</v>
      </c>
      <c r="H218" s="3">
        <v>0.663803655660932</v>
      </c>
      <c r="I218" s="3">
        <v>0</v>
      </c>
    </row>
    <row r="219" spans="5:9">
      <c r="E219">
        <v>205</v>
      </c>
      <c r="F219" s="3">
        <v>0</v>
      </c>
      <c r="G219" s="3">
        <v>0</v>
      </c>
      <c r="H219" s="3">
        <v>0</v>
      </c>
      <c r="I219" s="3">
        <v>0</v>
      </c>
    </row>
    <row r="220" spans="5:9">
      <c r="E220">
        <v>206</v>
      </c>
      <c r="F220" s="3">
        <v>0.659312325894282</v>
      </c>
      <c r="G220" s="3">
        <v>0.659312325894282</v>
      </c>
      <c r="H220" s="3">
        <v>0.659312325894282</v>
      </c>
      <c r="I220" s="3">
        <v>0</v>
      </c>
    </row>
    <row r="221" spans="5:9">
      <c r="E221">
        <v>207</v>
      </c>
      <c r="F221" s="3">
        <v>0.659312325894282</v>
      </c>
      <c r="G221" s="3">
        <v>0.659312325894282</v>
      </c>
      <c r="H221" s="3">
        <v>0.659312325894282</v>
      </c>
      <c r="I221" s="3">
        <v>0</v>
      </c>
    </row>
    <row r="222" spans="5:9">
      <c r="E222">
        <v>208</v>
      </c>
      <c r="F222" s="3">
        <v>0.659312325894282</v>
      </c>
      <c r="G222" s="3">
        <v>0.659312325894282</v>
      </c>
      <c r="H222" s="3">
        <v>0.659312325894282</v>
      </c>
      <c r="I222" s="3">
        <v>0</v>
      </c>
    </row>
    <row r="223" spans="5:9">
      <c r="E223">
        <v>209</v>
      </c>
      <c r="F223" s="3">
        <v>0.659312325894282</v>
      </c>
      <c r="G223" s="3">
        <v>0.659312325894282</v>
      </c>
      <c r="H223" s="3">
        <v>0.659312325894282</v>
      </c>
      <c r="I223" s="3">
        <v>0</v>
      </c>
    </row>
    <row r="224" spans="5:9">
      <c r="E224">
        <v>210</v>
      </c>
      <c r="F224" s="3">
        <v>0.659312325894282</v>
      </c>
      <c r="G224" s="3">
        <v>0.659312325894282</v>
      </c>
      <c r="H224" s="3">
        <v>0.659312325894282</v>
      </c>
      <c r="I224" s="3">
        <v>0</v>
      </c>
    </row>
    <row r="225" spans="5:9">
      <c r="E225">
        <v>211</v>
      </c>
      <c r="F225" s="3">
        <v>0.659312325894282</v>
      </c>
      <c r="G225" s="3">
        <v>0.659312325894282</v>
      </c>
      <c r="H225" s="3">
        <v>0.659312325894282</v>
      </c>
      <c r="I225" s="3">
        <v>0</v>
      </c>
    </row>
    <row r="226" spans="5:9">
      <c r="E226">
        <v>212</v>
      </c>
      <c r="F226" s="3">
        <v>0.659312325894282</v>
      </c>
      <c r="G226" s="3">
        <v>0.659312325894282</v>
      </c>
      <c r="H226" s="3">
        <v>0.659312325894282</v>
      </c>
      <c r="I226" s="3">
        <v>0</v>
      </c>
    </row>
    <row r="227" spans="5:9">
      <c r="E227">
        <v>213</v>
      </c>
      <c r="F227" s="3">
        <v>0.659312325894282</v>
      </c>
      <c r="G227" s="3">
        <v>0.659312325894282</v>
      </c>
      <c r="H227" s="3">
        <v>0.659312325894282</v>
      </c>
      <c r="I227" s="3">
        <v>0</v>
      </c>
    </row>
    <row r="228" spans="5:9">
      <c r="E228">
        <v>214</v>
      </c>
      <c r="F228" s="3">
        <v>0.659312325894282</v>
      </c>
      <c r="G228" s="3">
        <v>0.659312325894282</v>
      </c>
      <c r="H228" s="3">
        <v>0.659312325894282</v>
      </c>
      <c r="I228" s="3">
        <v>0</v>
      </c>
    </row>
    <row r="229" spans="5:9">
      <c r="E229">
        <v>215</v>
      </c>
      <c r="F229" s="3">
        <v>0.659312325894282</v>
      </c>
      <c r="G229" s="3">
        <v>0.659312325894282</v>
      </c>
      <c r="H229" s="3">
        <v>0.659312325894282</v>
      </c>
      <c r="I229" s="3">
        <v>0</v>
      </c>
    </row>
    <row r="230" spans="5:9">
      <c r="E230">
        <v>216</v>
      </c>
      <c r="F230" s="3">
        <v>0.659312325894282</v>
      </c>
      <c r="G230" s="3">
        <v>0.659312325894282</v>
      </c>
      <c r="H230" s="3">
        <v>0.659312325894282</v>
      </c>
      <c r="I230" s="3">
        <v>0</v>
      </c>
    </row>
    <row r="231" spans="5:9">
      <c r="E231">
        <v>217</v>
      </c>
      <c r="F231" s="4">
        <v>0</v>
      </c>
      <c r="G231" s="4">
        <v>0</v>
      </c>
      <c r="H231" s="4">
        <v>0</v>
      </c>
      <c r="I231" s="4">
        <v>0</v>
      </c>
    </row>
    <row r="232" spans="5:9">
      <c r="E232">
        <v>218</v>
      </c>
      <c r="F232" s="4">
        <v>0.622762493032292</v>
      </c>
      <c r="G232" s="4">
        <v>0.622762493032292</v>
      </c>
      <c r="H232" s="4">
        <v>0.622762493032292</v>
      </c>
      <c r="I232" s="4">
        <v>0</v>
      </c>
    </row>
    <row r="233" spans="5:9">
      <c r="E233">
        <v>219</v>
      </c>
      <c r="F233" s="4">
        <v>0.622762493032292</v>
      </c>
      <c r="G233" s="4">
        <v>0.622762493032292</v>
      </c>
      <c r="H233" s="4">
        <v>0.622762493032292</v>
      </c>
      <c r="I233" s="4">
        <v>0</v>
      </c>
    </row>
    <row r="234" spans="5:9">
      <c r="E234">
        <v>220</v>
      </c>
      <c r="F234" s="4">
        <v>0.622762493032292</v>
      </c>
      <c r="G234" s="4">
        <v>0.622762493032292</v>
      </c>
      <c r="H234" s="4">
        <v>0.622762493032292</v>
      </c>
      <c r="I234" s="4">
        <v>0</v>
      </c>
    </row>
    <row r="235" spans="5:9">
      <c r="E235">
        <v>221</v>
      </c>
      <c r="F235" s="4">
        <v>0.622762493032292</v>
      </c>
      <c r="G235" s="4">
        <v>0.622762493032292</v>
      </c>
      <c r="H235" s="4">
        <v>0.622762493032292</v>
      </c>
      <c r="I235" s="4">
        <v>0</v>
      </c>
    </row>
    <row r="236" spans="5:9">
      <c r="E236">
        <v>222</v>
      </c>
      <c r="F236" s="4">
        <v>0.622762493032292</v>
      </c>
      <c r="G236" s="4">
        <v>0.622762493032292</v>
      </c>
      <c r="H236" s="4">
        <v>0.622762493032292</v>
      </c>
      <c r="I236" s="4">
        <v>0</v>
      </c>
    </row>
    <row r="237" spans="5:9">
      <c r="E237">
        <v>223</v>
      </c>
      <c r="F237" s="4">
        <v>0.622762493032292</v>
      </c>
      <c r="G237" s="4">
        <v>0.622762493032292</v>
      </c>
      <c r="H237" s="4">
        <v>0.622762493032292</v>
      </c>
      <c r="I237" s="4">
        <v>0</v>
      </c>
    </row>
    <row r="238" spans="5:9">
      <c r="E238">
        <v>224</v>
      </c>
      <c r="F238" s="4">
        <v>0.622762493032292</v>
      </c>
      <c r="G238" s="4">
        <v>0.622762493032292</v>
      </c>
      <c r="H238" s="4">
        <v>0.622762493032292</v>
      </c>
      <c r="I238" s="4">
        <v>0</v>
      </c>
    </row>
    <row r="239" spans="5:9">
      <c r="E239">
        <v>225</v>
      </c>
      <c r="F239" s="4">
        <v>0.622762493032292</v>
      </c>
      <c r="G239" s="4">
        <v>0.622762493032292</v>
      </c>
      <c r="H239" s="4">
        <v>0.622762493032292</v>
      </c>
      <c r="I239" s="4">
        <v>0</v>
      </c>
    </row>
    <row r="240" spans="5:9">
      <c r="E240">
        <v>226</v>
      </c>
      <c r="F240" s="4">
        <v>0.622762493032292</v>
      </c>
      <c r="G240" s="4">
        <v>0.622762493032292</v>
      </c>
      <c r="H240" s="4">
        <v>0.622762493032292</v>
      </c>
      <c r="I240" s="4">
        <v>0</v>
      </c>
    </row>
    <row r="241" spans="5:9">
      <c r="E241">
        <v>227</v>
      </c>
      <c r="F241" s="4">
        <v>0.622762493032292</v>
      </c>
      <c r="G241" s="4">
        <v>0.622762493032292</v>
      </c>
      <c r="H241" s="4">
        <v>0.622762493032292</v>
      </c>
      <c r="I241" s="4">
        <v>0</v>
      </c>
    </row>
    <row r="242" spans="5:9">
      <c r="E242">
        <v>228</v>
      </c>
      <c r="F242" s="4">
        <v>0.622762493032292</v>
      </c>
      <c r="G242" s="4">
        <v>0.622762493032292</v>
      </c>
      <c r="H242" s="4">
        <v>0.622762493032292</v>
      </c>
      <c r="I242" s="4">
        <v>0</v>
      </c>
    </row>
    <row r="243" spans="5:9">
      <c r="E243">
        <v>229</v>
      </c>
      <c r="F243" s="4">
        <v>0</v>
      </c>
      <c r="G243" s="4">
        <v>0</v>
      </c>
      <c r="H243" s="4">
        <v>0</v>
      </c>
      <c r="I243" s="4">
        <v>0</v>
      </c>
    </row>
    <row r="244" spans="5:9">
      <c r="E244">
        <v>230</v>
      </c>
      <c r="F244" s="4">
        <v>0.622301076010022</v>
      </c>
      <c r="G244" s="4">
        <v>0.622301076010022</v>
      </c>
      <c r="H244" s="4">
        <v>0.622301076010022</v>
      </c>
      <c r="I244" s="4">
        <v>0</v>
      </c>
    </row>
    <row r="245" spans="5:9">
      <c r="E245">
        <v>231</v>
      </c>
      <c r="F245" s="4">
        <v>0.622301076010022</v>
      </c>
      <c r="G245" s="4">
        <v>0.622301076010022</v>
      </c>
      <c r="H245" s="4">
        <v>0.622301076010022</v>
      </c>
      <c r="I245" s="4">
        <v>0</v>
      </c>
    </row>
    <row r="246" spans="5:9">
      <c r="E246">
        <v>232</v>
      </c>
      <c r="F246" s="4">
        <v>0.622301076010022</v>
      </c>
      <c r="G246" s="4">
        <v>0.622301076010022</v>
      </c>
      <c r="H246" s="4">
        <v>0.622301076010022</v>
      </c>
      <c r="I246" s="4">
        <v>0</v>
      </c>
    </row>
    <row r="247" spans="5:9">
      <c r="E247">
        <v>233</v>
      </c>
      <c r="F247" s="4">
        <v>0.622301076010022</v>
      </c>
      <c r="G247" s="4">
        <v>0.622301076010022</v>
      </c>
      <c r="H247" s="4">
        <v>0.622301076010022</v>
      </c>
      <c r="I247" s="4">
        <v>0</v>
      </c>
    </row>
    <row r="248" spans="5:9">
      <c r="E248">
        <v>234</v>
      </c>
      <c r="F248" s="4">
        <v>0.622301076010022</v>
      </c>
      <c r="G248" s="4">
        <v>0.622301076010022</v>
      </c>
      <c r="H248" s="4">
        <v>0.622301076010022</v>
      </c>
      <c r="I248" s="4">
        <v>0</v>
      </c>
    </row>
    <row r="249" spans="5:9">
      <c r="E249">
        <v>235</v>
      </c>
      <c r="F249" s="4">
        <v>0.622301076010022</v>
      </c>
      <c r="G249" s="4">
        <v>0.622301076010022</v>
      </c>
      <c r="H249" s="4">
        <v>0.622301076010022</v>
      </c>
      <c r="I249" s="4">
        <v>0</v>
      </c>
    </row>
    <row r="250" spans="5:9">
      <c r="E250">
        <v>236</v>
      </c>
      <c r="F250" s="4">
        <v>0.622301076010022</v>
      </c>
      <c r="G250" s="4">
        <v>0.622301076010022</v>
      </c>
      <c r="H250" s="4">
        <v>0.622301076010022</v>
      </c>
      <c r="I250" s="4">
        <v>0</v>
      </c>
    </row>
    <row r="251" spans="5:9">
      <c r="E251">
        <v>237</v>
      </c>
      <c r="F251" s="4">
        <v>0.622301076010022</v>
      </c>
      <c r="G251" s="4">
        <v>0.622301076010022</v>
      </c>
      <c r="H251" s="4">
        <v>0.622301076010022</v>
      </c>
      <c r="I251" s="4">
        <v>0</v>
      </c>
    </row>
    <row r="252" spans="5:9">
      <c r="E252">
        <v>238</v>
      </c>
      <c r="F252" s="4">
        <v>0.622301076010022</v>
      </c>
      <c r="G252" s="4">
        <v>0.622301076010022</v>
      </c>
      <c r="H252" s="4">
        <v>0.622301076010022</v>
      </c>
      <c r="I252" s="4">
        <v>0</v>
      </c>
    </row>
    <row r="253" spans="5:9">
      <c r="E253">
        <v>239</v>
      </c>
      <c r="F253" s="4">
        <v>0.622301076010022</v>
      </c>
      <c r="G253" s="4">
        <v>0.622301076010022</v>
      </c>
      <c r="H253" s="4">
        <v>0.622301076010022</v>
      </c>
      <c r="I253" s="4">
        <v>0</v>
      </c>
    </row>
    <row r="254" spans="5:9">
      <c r="E254">
        <v>240</v>
      </c>
      <c r="F254" s="4">
        <v>0.622301076010022</v>
      </c>
      <c r="G254" s="4">
        <v>0.622301076010022</v>
      </c>
      <c r="H254" s="4">
        <v>0.622301076010022</v>
      </c>
      <c r="I254" s="4">
        <v>0</v>
      </c>
    </row>
    <row r="255" spans="5:9">
      <c r="E255">
        <v>241</v>
      </c>
      <c r="F255" s="4">
        <v>0</v>
      </c>
      <c r="G255" s="4">
        <v>0</v>
      </c>
      <c r="H255" s="4">
        <v>0</v>
      </c>
      <c r="I255" s="4">
        <v>0</v>
      </c>
    </row>
    <row r="256" spans="5:9">
      <c r="E256">
        <v>242</v>
      </c>
      <c r="F256" s="4">
        <v>0.619510972435377</v>
      </c>
      <c r="G256" s="4">
        <v>0.619510972435377</v>
      </c>
      <c r="H256" s="4">
        <v>0.619510972435377</v>
      </c>
      <c r="I256" s="4">
        <v>0</v>
      </c>
    </row>
    <row r="257" spans="5:9">
      <c r="E257">
        <v>243</v>
      </c>
      <c r="F257" s="4">
        <v>0.619510972435377</v>
      </c>
      <c r="G257" s="4">
        <v>0.619510972435377</v>
      </c>
      <c r="H257" s="4">
        <v>0.619510972435377</v>
      </c>
      <c r="I257" s="4">
        <v>0</v>
      </c>
    </row>
    <row r="258" spans="5:9">
      <c r="E258">
        <v>244</v>
      </c>
      <c r="F258" s="4">
        <v>0.619510972435377</v>
      </c>
      <c r="G258" s="4">
        <v>0.619510972435377</v>
      </c>
      <c r="H258" s="4">
        <v>0.619510972435377</v>
      </c>
      <c r="I258" s="4">
        <v>0</v>
      </c>
    </row>
    <row r="259" spans="5:9">
      <c r="E259">
        <v>245</v>
      </c>
      <c r="F259" s="4">
        <v>0.619510972435377</v>
      </c>
      <c r="G259" s="4">
        <v>0.619510972435377</v>
      </c>
      <c r="H259" s="4">
        <v>0.619510972435377</v>
      </c>
      <c r="I259" s="4">
        <v>0</v>
      </c>
    </row>
    <row r="260" spans="5:9">
      <c r="E260">
        <v>246</v>
      </c>
      <c r="F260" s="4">
        <v>0.619510972435377</v>
      </c>
      <c r="G260" s="4">
        <v>0.619510972435377</v>
      </c>
      <c r="H260" s="4">
        <v>0.619510972435377</v>
      </c>
      <c r="I260" s="4">
        <v>0</v>
      </c>
    </row>
    <row r="261" spans="5:9">
      <c r="E261">
        <v>247</v>
      </c>
      <c r="F261" s="4">
        <v>0.619510972435377</v>
      </c>
      <c r="G261" s="4">
        <v>0.619510972435377</v>
      </c>
      <c r="H261" s="4">
        <v>0.619510972435377</v>
      </c>
      <c r="I261" s="4">
        <v>0</v>
      </c>
    </row>
    <row r="262" spans="5:9">
      <c r="E262">
        <v>248</v>
      </c>
      <c r="F262" s="4">
        <v>0.619510972435377</v>
      </c>
      <c r="G262" s="4">
        <v>0.619510972435377</v>
      </c>
      <c r="H262" s="4">
        <v>0.619510972435377</v>
      </c>
      <c r="I262" s="4">
        <v>0</v>
      </c>
    </row>
    <row r="263" spans="5:9">
      <c r="E263">
        <v>249</v>
      </c>
      <c r="F263" s="4">
        <v>0.619510972435377</v>
      </c>
      <c r="G263" s="4">
        <v>0.619510972435377</v>
      </c>
      <c r="H263" s="4">
        <v>0.619510972435377</v>
      </c>
      <c r="I263" s="4">
        <v>0</v>
      </c>
    </row>
    <row r="264" spans="5:9">
      <c r="E264">
        <v>250</v>
      </c>
      <c r="F264" s="4">
        <v>0.619510972435377</v>
      </c>
      <c r="G264" s="4">
        <v>0.619510972435377</v>
      </c>
      <c r="H264" s="4">
        <v>0.619510972435377</v>
      </c>
      <c r="I264" s="4">
        <v>0</v>
      </c>
    </row>
    <row r="265" spans="5:9">
      <c r="E265">
        <v>251</v>
      </c>
      <c r="F265" s="4">
        <v>0.619510972435377</v>
      </c>
      <c r="G265" s="4">
        <v>0.619510972435377</v>
      </c>
      <c r="H265" s="4">
        <v>0.619510972435377</v>
      </c>
      <c r="I265" s="4">
        <v>0</v>
      </c>
    </row>
    <row r="266" spans="5:9">
      <c r="E266">
        <v>252</v>
      </c>
      <c r="F266" s="4">
        <v>0.619510972435377</v>
      </c>
      <c r="G266" s="4">
        <v>0.619510972435377</v>
      </c>
      <c r="H266" s="4">
        <v>0.619510972435377</v>
      </c>
      <c r="I266" s="4">
        <v>0</v>
      </c>
    </row>
    <row r="267" spans="5:9">
      <c r="E267">
        <v>253</v>
      </c>
      <c r="F267" s="4">
        <v>0</v>
      </c>
      <c r="G267" s="4">
        <v>0</v>
      </c>
      <c r="H267" s="4">
        <v>0</v>
      </c>
      <c r="I267" s="4">
        <v>0</v>
      </c>
    </row>
    <row r="268" spans="5:9">
      <c r="E268">
        <v>254</v>
      </c>
      <c r="F268" s="4">
        <v>0.618410916277723</v>
      </c>
      <c r="G268" s="4">
        <v>0.618410916277723</v>
      </c>
      <c r="H268" s="4">
        <v>0.618410916277723</v>
      </c>
      <c r="I268" s="4">
        <v>0</v>
      </c>
    </row>
    <row r="269" spans="5:9">
      <c r="E269">
        <v>255</v>
      </c>
      <c r="F269" s="4">
        <v>0.618410916277723</v>
      </c>
      <c r="G269" s="4">
        <v>0.618410916277723</v>
      </c>
      <c r="H269" s="4">
        <v>0.618410916277723</v>
      </c>
      <c r="I269" s="4">
        <v>0</v>
      </c>
    </row>
    <row r="270" spans="5:9">
      <c r="E270">
        <v>256</v>
      </c>
      <c r="F270" s="4">
        <v>0.618410916277723</v>
      </c>
      <c r="G270" s="4">
        <v>0.618410916277723</v>
      </c>
      <c r="H270" s="4">
        <v>0.618410916277723</v>
      </c>
      <c r="I270" s="4">
        <v>0</v>
      </c>
    </row>
    <row r="271" spans="5:9">
      <c r="E271">
        <v>257</v>
      </c>
      <c r="F271" s="4">
        <v>0.618410916277723</v>
      </c>
      <c r="G271" s="4">
        <v>0.618410916277723</v>
      </c>
      <c r="H271" s="4">
        <v>0.618410916277723</v>
      </c>
      <c r="I271" s="4">
        <v>0</v>
      </c>
    </row>
    <row r="272" spans="5:9">
      <c r="E272">
        <v>258</v>
      </c>
      <c r="F272" s="4">
        <v>0.618410916277723</v>
      </c>
      <c r="G272" s="4">
        <v>0.618410916277723</v>
      </c>
      <c r="H272" s="4">
        <v>0.618410916277723</v>
      </c>
      <c r="I272" s="4">
        <v>0</v>
      </c>
    </row>
    <row r="273" spans="5:9">
      <c r="E273">
        <v>259</v>
      </c>
      <c r="F273" s="4">
        <v>0.618410916277723</v>
      </c>
      <c r="G273" s="4">
        <v>0.618410916277723</v>
      </c>
      <c r="H273" s="4">
        <v>0.618410916277723</v>
      </c>
      <c r="I273" s="4">
        <v>0</v>
      </c>
    </row>
    <row r="274" spans="5:9">
      <c r="E274">
        <v>260</v>
      </c>
      <c r="F274" s="4">
        <v>0.618410916277723</v>
      </c>
      <c r="G274" s="4">
        <v>0.618410916277723</v>
      </c>
      <c r="H274" s="4">
        <v>0.618410916277723</v>
      </c>
      <c r="I274" s="4">
        <v>0</v>
      </c>
    </row>
    <row r="275" spans="5:9">
      <c r="E275">
        <v>261</v>
      </c>
      <c r="F275" s="4">
        <v>0.618410916277723</v>
      </c>
      <c r="G275" s="4">
        <v>0.618410916277723</v>
      </c>
      <c r="H275" s="4">
        <v>0.618410916277723</v>
      </c>
      <c r="I275" s="4">
        <v>0</v>
      </c>
    </row>
    <row r="276" spans="5:9">
      <c r="E276">
        <v>262</v>
      </c>
      <c r="F276" s="4">
        <v>0.618410916277723</v>
      </c>
      <c r="G276" s="4">
        <v>0.618410916277723</v>
      </c>
      <c r="H276" s="4">
        <v>0.618410916277723</v>
      </c>
      <c r="I276" s="4">
        <v>0</v>
      </c>
    </row>
    <row r="277" spans="5:9">
      <c r="E277">
        <v>263</v>
      </c>
      <c r="F277" s="4">
        <v>0.618410916277723</v>
      </c>
      <c r="G277" s="4">
        <v>0.618410916277723</v>
      </c>
      <c r="H277" s="4">
        <v>0.618410916277723</v>
      </c>
      <c r="I277" s="4">
        <v>0</v>
      </c>
    </row>
    <row r="278" spans="5:9">
      <c r="E278">
        <v>264</v>
      </c>
      <c r="F278" s="4">
        <v>0.618410916277723</v>
      </c>
      <c r="G278" s="4">
        <v>0.618410916277723</v>
      </c>
      <c r="H278" s="4">
        <v>0.618410916277723</v>
      </c>
      <c r="I278" s="4">
        <v>0</v>
      </c>
    </row>
    <row r="279" spans="5:9">
      <c r="E279">
        <v>265</v>
      </c>
      <c r="F279" s="4">
        <v>0</v>
      </c>
      <c r="G279" s="4">
        <v>0</v>
      </c>
      <c r="H279" s="4">
        <v>0</v>
      </c>
      <c r="I279" s="4">
        <v>0</v>
      </c>
    </row>
    <row r="280" spans="5:9">
      <c r="E280">
        <v>266</v>
      </c>
      <c r="F280" s="4">
        <v>0.617753917242811</v>
      </c>
      <c r="G280" s="4">
        <v>0.617753917242811</v>
      </c>
      <c r="H280" s="4">
        <v>0.617753917242811</v>
      </c>
      <c r="I280" s="4">
        <v>0</v>
      </c>
    </row>
    <row r="281" spans="5:9">
      <c r="E281">
        <v>267</v>
      </c>
      <c r="F281" s="4">
        <v>0.617753917242811</v>
      </c>
      <c r="G281" s="4">
        <v>0.617753917242811</v>
      </c>
      <c r="H281" s="4">
        <v>0.617753917242811</v>
      </c>
      <c r="I281" s="4">
        <v>0</v>
      </c>
    </row>
    <row r="282" spans="5:9">
      <c r="E282">
        <v>268</v>
      </c>
      <c r="F282" s="4">
        <v>0.617753917242811</v>
      </c>
      <c r="G282" s="4">
        <v>0.617753917242811</v>
      </c>
      <c r="H282" s="4">
        <v>0.617753917242811</v>
      </c>
      <c r="I282" s="4">
        <v>0</v>
      </c>
    </row>
    <row r="283" spans="5:9">
      <c r="E283">
        <v>269</v>
      </c>
      <c r="F283" s="4">
        <v>0.617753917242811</v>
      </c>
      <c r="G283" s="4">
        <v>0.617753917242811</v>
      </c>
      <c r="H283" s="4">
        <v>0.617753917242811</v>
      </c>
      <c r="I283" s="4">
        <v>0</v>
      </c>
    </row>
    <row r="284" spans="5:9">
      <c r="E284">
        <v>270</v>
      </c>
      <c r="F284" s="4">
        <v>0.617753917242811</v>
      </c>
      <c r="G284" s="4">
        <v>0.617753917242811</v>
      </c>
      <c r="H284" s="4">
        <v>0.617753917242811</v>
      </c>
      <c r="I284" s="4">
        <v>0</v>
      </c>
    </row>
    <row r="285" spans="5:9">
      <c r="E285">
        <v>271</v>
      </c>
      <c r="F285" s="4">
        <v>0.617753917242811</v>
      </c>
      <c r="G285" s="4">
        <v>0.617753917242811</v>
      </c>
      <c r="H285" s="4">
        <v>0.617753917242811</v>
      </c>
      <c r="I285" s="4">
        <v>0</v>
      </c>
    </row>
    <row r="286" spans="5:9">
      <c r="E286">
        <v>272</v>
      </c>
      <c r="F286" s="4">
        <v>0.617753917242811</v>
      </c>
      <c r="G286" s="4">
        <v>0.617753917242811</v>
      </c>
      <c r="H286" s="4">
        <v>0.617753917242811</v>
      </c>
      <c r="I286" s="4">
        <v>0</v>
      </c>
    </row>
    <row r="287" spans="5:9">
      <c r="E287">
        <v>273</v>
      </c>
      <c r="F287" s="4">
        <v>0.617753917242811</v>
      </c>
      <c r="G287" s="4">
        <v>0.617753917242811</v>
      </c>
      <c r="H287" s="4">
        <v>0.617753917242811</v>
      </c>
      <c r="I287" s="4">
        <v>0</v>
      </c>
    </row>
    <row r="288" spans="5:9">
      <c r="E288">
        <v>274</v>
      </c>
      <c r="F288" s="4">
        <v>0.617753917242811</v>
      </c>
      <c r="G288" s="4">
        <v>0.617753917242811</v>
      </c>
      <c r="H288" s="4">
        <v>0.617753917242811</v>
      </c>
      <c r="I288" s="4">
        <v>0</v>
      </c>
    </row>
    <row r="289" spans="5:9">
      <c r="E289">
        <v>275</v>
      </c>
      <c r="F289" s="4">
        <v>0.617753917242811</v>
      </c>
      <c r="G289" s="4">
        <v>0.617753917242811</v>
      </c>
      <c r="H289" s="4">
        <v>0.617753917242811</v>
      </c>
      <c r="I289" s="4">
        <v>0</v>
      </c>
    </row>
    <row r="290" spans="5:9">
      <c r="E290">
        <v>276</v>
      </c>
      <c r="F290" s="4">
        <v>0.617753917242811</v>
      </c>
      <c r="G290" s="4">
        <v>0.617753917242811</v>
      </c>
      <c r="H290" s="4">
        <v>0.617753917242811</v>
      </c>
      <c r="I290" s="4">
        <v>0</v>
      </c>
    </row>
    <row r="291" spans="5:9">
      <c r="E291">
        <v>277</v>
      </c>
      <c r="F291" s="4">
        <v>0</v>
      </c>
      <c r="G291" s="4">
        <v>0</v>
      </c>
      <c r="H291" s="4">
        <v>0</v>
      </c>
      <c r="I291" s="4">
        <v>0</v>
      </c>
    </row>
    <row r="292" spans="5:9">
      <c r="E292">
        <v>278</v>
      </c>
      <c r="F292" s="4">
        <v>0.60894340162507</v>
      </c>
      <c r="G292" s="4">
        <v>0.60894340162507</v>
      </c>
      <c r="H292" s="4">
        <v>0.60894340162507</v>
      </c>
      <c r="I292" s="4">
        <v>0</v>
      </c>
    </row>
    <row r="293" spans="5:9">
      <c r="E293">
        <v>279</v>
      </c>
      <c r="F293" s="4">
        <v>0.60894340162507</v>
      </c>
      <c r="G293" s="4">
        <v>0.60894340162507</v>
      </c>
      <c r="H293" s="4">
        <v>0.60894340162507</v>
      </c>
      <c r="I293" s="4">
        <v>0</v>
      </c>
    </row>
    <row r="294" spans="5:9">
      <c r="E294">
        <v>280</v>
      </c>
      <c r="F294" s="4">
        <v>0.60894340162507</v>
      </c>
      <c r="G294" s="4">
        <v>0.60894340162507</v>
      </c>
      <c r="H294" s="4">
        <v>0.60894340162507</v>
      </c>
      <c r="I294" s="4">
        <v>0</v>
      </c>
    </row>
    <row r="295" spans="5:9">
      <c r="E295">
        <v>281</v>
      </c>
      <c r="F295" s="4">
        <v>0.60894340162507</v>
      </c>
      <c r="G295" s="4">
        <v>0.60894340162507</v>
      </c>
      <c r="H295" s="4">
        <v>0.60894340162507</v>
      </c>
      <c r="I295" s="4">
        <v>0</v>
      </c>
    </row>
    <row r="296" spans="5:9">
      <c r="E296">
        <v>282</v>
      </c>
      <c r="F296" s="4">
        <v>0.60894340162507</v>
      </c>
      <c r="G296" s="4">
        <v>0.60894340162507</v>
      </c>
      <c r="H296" s="4">
        <v>0.60894340162507</v>
      </c>
      <c r="I296" s="4">
        <v>0</v>
      </c>
    </row>
    <row r="297" spans="5:9">
      <c r="E297">
        <v>283</v>
      </c>
      <c r="F297" s="4">
        <v>0.60894340162507</v>
      </c>
      <c r="G297" s="4">
        <v>0.60894340162507</v>
      </c>
      <c r="H297" s="4">
        <v>0.60894340162507</v>
      </c>
      <c r="I297" s="4">
        <v>0</v>
      </c>
    </row>
    <row r="298" spans="5:9">
      <c r="E298">
        <v>284</v>
      </c>
      <c r="F298" s="4">
        <v>0.60894340162507</v>
      </c>
      <c r="G298" s="4">
        <v>0.60894340162507</v>
      </c>
      <c r="H298" s="4">
        <v>0.60894340162507</v>
      </c>
      <c r="I298" s="4">
        <v>0</v>
      </c>
    </row>
    <row r="299" spans="5:9">
      <c r="E299">
        <v>285</v>
      </c>
      <c r="F299" s="4">
        <v>0.60894340162507</v>
      </c>
      <c r="G299" s="4">
        <v>0.60894340162507</v>
      </c>
      <c r="H299" s="4">
        <v>0.60894340162507</v>
      </c>
      <c r="I299" s="4">
        <v>0</v>
      </c>
    </row>
    <row r="300" spans="5:9">
      <c r="E300">
        <v>286</v>
      </c>
      <c r="F300" s="4">
        <v>0.60894340162507</v>
      </c>
      <c r="G300" s="4">
        <v>0.60894340162507</v>
      </c>
      <c r="H300" s="4">
        <v>0.60894340162507</v>
      </c>
      <c r="I300" s="4">
        <v>0</v>
      </c>
    </row>
    <row r="301" spans="5:9">
      <c r="E301">
        <v>287</v>
      </c>
      <c r="F301" s="4">
        <v>0.60894340162507</v>
      </c>
      <c r="G301" s="4">
        <v>0.60894340162507</v>
      </c>
      <c r="H301" s="4">
        <v>0.60894340162507</v>
      </c>
      <c r="I301" s="4">
        <v>0</v>
      </c>
    </row>
    <row r="302" spans="5:9">
      <c r="E302">
        <v>288</v>
      </c>
      <c r="F302" s="4">
        <v>0.60894340162507</v>
      </c>
      <c r="G302" s="4">
        <v>0.60894340162507</v>
      </c>
      <c r="H302" s="4">
        <v>0.60894340162507</v>
      </c>
      <c r="I302" s="4">
        <v>0</v>
      </c>
    </row>
    <row r="303" spans="5:9">
      <c r="E303">
        <v>289</v>
      </c>
      <c r="F303" s="4">
        <v>0</v>
      </c>
      <c r="G303" s="4">
        <v>0</v>
      </c>
      <c r="H303" s="4">
        <v>0</v>
      </c>
      <c r="I303" s="4">
        <v>0</v>
      </c>
    </row>
    <row r="304" spans="5:9">
      <c r="E304">
        <v>290</v>
      </c>
      <c r="F304" s="4">
        <v>0.608448001336058</v>
      </c>
      <c r="G304" s="4">
        <v>0.608448001336058</v>
      </c>
      <c r="H304" s="4">
        <v>0.608448001336058</v>
      </c>
      <c r="I304" s="4">
        <v>0</v>
      </c>
    </row>
    <row r="305" spans="5:9">
      <c r="E305">
        <v>291</v>
      </c>
      <c r="F305" s="4">
        <v>0.608448001336058</v>
      </c>
      <c r="G305" s="4">
        <v>0.608448001336058</v>
      </c>
      <c r="H305" s="4">
        <v>0.608448001336058</v>
      </c>
      <c r="I305" s="4">
        <v>0</v>
      </c>
    </row>
    <row r="306" spans="5:9">
      <c r="E306">
        <v>292</v>
      </c>
      <c r="F306" s="4">
        <v>0.608448001336058</v>
      </c>
      <c r="G306" s="4">
        <v>0.608448001336058</v>
      </c>
      <c r="H306" s="4">
        <v>0.608448001336058</v>
      </c>
      <c r="I306" s="4">
        <v>0</v>
      </c>
    </row>
    <row r="307" spans="5:9">
      <c r="E307">
        <v>293</v>
      </c>
      <c r="F307" s="4">
        <v>0.608448001336058</v>
      </c>
      <c r="G307" s="4">
        <v>0.608448001336058</v>
      </c>
      <c r="H307" s="4">
        <v>0.608448001336058</v>
      </c>
      <c r="I307" s="4">
        <v>0</v>
      </c>
    </row>
    <row r="308" spans="5:9">
      <c r="E308">
        <v>294</v>
      </c>
      <c r="F308" s="4">
        <v>0.608448001336058</v>
      </c>
      <c r="G308" s="4">
        <v>0.608448001336058</v>
      </c>
      <c r="H308" s="4">
        <v>0.608448001336058</v>
      </c>
      <c r="I308" s="4">
        <v>0</v>
      </c>
    </row>
    <row r="309" spans="5:9">
      <c r="E309">
        <v>295</v>
      </c>
      <c r="F309" s="4">
        <v>0.608448001336058</v>
      </c>
      <c r="G309" s="4">
        <v>0.608448001336058</v>
      </c>
      <c r="H309" s="4">
        <v>0.608448001336058</v>
      </c>
      <c r="I309" s="4">
        <v>0</v>
      </c>
    </row>
    <row r="310" spans="5:9">
      <c r="E310">
        <v>296</v>
      </c>
      <c r="F310" s="4">
        <v>0.608448001336058</v>
      </c>
      <c r="G310" s="4">
        <v>0.608448001336058</v>
      </c>
      <c r="H310" s="4">
        <v>0.608448001336058</v>
      </c>
      <c r="I310" s="4">
        <v>0</v>
      </c>
    </row>
    <row r="311" spans="5:9">
      <c r="E311">
        <v>297</v>
      </c>
      <c r="F311" s="4">
        <v>0.608448001336058</v>
      </c>
      <c r="G311" s="4">
        <v>0.608448001336058</v>
      </c>
      <c r="H311" s="4">
        <v>0.608448001336058</v>
      </c>
      <c r="I311" s="4">
        <v>0</v>
      </c>
    </row>
    <row r="312" spans="5:9">
      <c r="E312">
        <v>298</v>
      </c>
      <c r="F312" s="4">
        <v>0.608448001336058</v>
      </c>
      <c r="G312" s="4">
        <v>0.608448001336058</v>
      </c>
      <c r="H312" s="4">
        <v>0.608448001336058</v>
      </c>
      <c r="I312" s="4">
        <v>0</v>
      </c>
    </row>
    <row r="313" spans="5:9">
      <c r="E313">
        <v>299</v>
      </c>
      <c r="F313" s="4">
        <v>0.608448001336058</v>
      </c>
      <c r="G313" s="4">
        <v>0.608448001336058</v>
      </c>
      <c r="H313" s="4">
        <v>0.608448001336058</v>
      </c>
      <c r="I313" s="4">
        <v>0</v>
      </c>
    </row>
    <row r="314" spans="5:9">
      <c r="E314">
        <v>300</v>
      </c>
      <c r="F314" s="4">
        <v>0.608448001336058</v>
      </c>
      <c r="G314" s="4">
        <v>0.608448001336058</v>
      </c>
      <c r="H314" s="4">
        <v>0.608448001336058</v>
      </c>
      <c r="I314" s="4">
        <v>0</v>
      </c>
    </row>
    <row r="315" spans="5:9">
      <c r="E315">
        <v>301</v>
      </c>
      <c r="F315" s="4">
        <v>0</v>
      </c>
      <c r="G315" s="4">
        <v>0</v>
      </c>
      <c r="H315" s="4">
        <v>0</v>
      </c>
      <c r="I315" s="4">
        <v>0</v>
      </c>
    </row>
    <row r="316" spans="5:9">
      <c r="E316">
        <v>302</v>
      </c>
      <c r="F316" s="4">
        <v>0.606020215194679</v>
      </c>
      <c r="G316" s="4">
        <v>0.606020215194679</v>
      </c>
      <c r="H316" s="4">
        <v>0.606020215194679</v>
      </c>
      <c r="I316" s="4">
        <v>0</v>
      </c>
    </row>
    <row r="317" spans="5:9">
      <c r="E317">
        <v>303</v>
      </c>
      <c r="F317" s="4">
        <v>0.606020215194679</v>
      </c>
      <c r="G317" s="4">
        <v>0.606020215194679</v>
      </c>
      <c r="H317" s="4">
        <v>0.606020215194679</v>
      </c>
      <c r="I317" s="4">
        <v>0</v>
      </c>
    </row>
    <row r="318" spans="5:9">
      <c r="E318">
        <v>304</v>
      </c>
      <c r="F318" s="4">
        <v>0.606020215194679</v>
      </c>
      <c r="G318" s="4">
        <v>0.606020215194679</v>
      </c>
      <c r="H318" s="4">
        <v>0.606020215194679</v>
      </c>
      <c r="I318" s="4">
        <v>0</v>
      </c>
    </row>
    <row r="319" spans="5:9">
      <c r="E319">
        <v>305</v>
      </c>
      <c r="F319" s="4">
        <v>0.606020215194679</v>
      </c>
      <c r="G319" s="4">
        <v>0.606020215194679</v>
      </c>
      <c r="H319" s="4">
        <v>0.606020215194679</v>
      </c>
      <c r="I319" s="4">
        <v>0</v>
      </c>
    </row>
    <row r="320" spans="5:9">
      <c r="E320">
        <v>306</v>
      </c>
      <c r="F320" s="4">
        <v>0.606020215194679</v>
      </c>
      <c r="G320" s="4">
        <v>0.606020215194679</v>
      </c>
      <c r="H320" s="4">
        <v>0.606020215194679</v>
      </c>
      <c r="I320" s="4">
        <v>0</v>
      </c>
    </row>
    <row r="321" spans="5:9">
      <c r="E321">
        <v>307</v>
      </c>
      <c r="F321" s="4">
        <v>0.606020215194679</v>
      </c>
      <c r="G321" s="4">
        <v>0.606020215194679</v>
      </c>
      <c r="H321" s="4">
        <v>0.606020215194679</v>
      </c>
      <c r="I321" s="4">
        <v>0</v>
      </c>
    </row>
    <row r="322" spans="5:9">
      <c r="E322">
        <v>308</v>
      </c>
      <c r="F322" s="4">
        <v>0.606020215194679</v>
      </c>
      <c r="G322" s="4">
        <v>0.606020215194679</v>
      </c>
      <c r="H322" s="4">
        <v>0.606020215194679</v>
      </c>
      <c r="I322" s="4">
        <v>0</v>
      </c>
    </row>
    <row r="323" spans="5:9">
      <c r="E323">
        <v>309</v>
      </c>
      <c r="F323" s="4">
        <v>0.606020215194679</v>
      </c>
      <c r="G323" s="4">
        <v>0.606020215194679</v>
      </c>
      <c r="H323" s="4">
        <v>0.606020215194679</v>
      </c>
      <c r="I323" s="4">
        <v>0</v>
      </c>
    </row>
    <row r="324" spans="5:9">
      <c r="E324">
        <v>310</v>
      </c>
      <c r="F324" s="4">
        <v>0.606020215194679</v>
      </c>
      <c r="G324" s="4">
        <v>0.606020215194679</v>
      </c>
      <c r="H324" s="4">
        <v>0.606020215194679</v>
      </c>
      <c r="I324" s="4">
        <v>0</v>
      </c>
    </row>
    <row r="325" spans="5:9">
      <c r="E325">
        <v>311</v>
      </c>
      <c r="F325" s="4">
        <v>0.606020215194679</v>
      </c>
      <c r="G325" s="4">
        <v>0.606020215194679</v>
      </c>
      <c r="H325" s="4">
        <v>0.606020215194679</v>
      </c>
      <c r="I325" s="4">
        <v>0</v>
      </c>
    </row>
    <row r="326" spans="5:9">
      <c r="E326">
        <v>312</v>
      </c>
      <c r="F326" s="4">
        <v>0.606020215194679</v>
      </c>
      <c r="G326" s="4">
        <v>0.606020215194679</v>
      </c>
      <c r="H326" s="4">
        <v>0.606020215194679</v>
      </c>
      <c r="I326" s="4">
        <v>0</v>
      </c>
    </row>
    <row r="327" spans="5:9">
      <c r="E327">
        <v>313</v>
      </c>
      <c r="F327" s="5">
        <v>0</v>
      </c>
      <c r="G327" s="5">
        <v>0</v>
      </c>
      <c r="H327" s="5">
        <v>0</v>
      </c>
      <c r="I327" s="5">
        <v>0</v>
      </c>
    </row>
    <row r="328" spans="5:9">
      <c r="E328">
        <v>314</v>
      </c>
      <c r="F328" s="5">
        <v>0.592139457233999</v>
      </c>
      <c r="G328" s="5">
        <v>0</v>
      </c>
      <c r="H328" s="5">
        <v>0</v>
      </c>
      <c r="I328" s="5">
        <v>0.592139457233999</v>
      </c>
    </row>
    <row r="329" spans="5:9">
      <c r="E329">
        <v>315</v>
      </c>
      <c r="F329" s="5">
        <v>0.592139457233999</v>
      </c>
      <c r="G329" s="5">
        <v>0</v>
      </c>
      <c r="H329" s="5">
        <v>0</v>
      </c>
      <c r="I329" s="5">
        <v>0.592139457233999</v>
      </c>
    </row>
    <row r="330" spans="5:9">
      <c r="E330">
        <v>316</v>
      </c>
      <c r="F330" s="5">
        <v>0.592139457233999</v>
      </c>
      <c r="G330" s="5">
        <v>0</v>
      </c>
      <c r="H330" s="5">
        <v>0</v>
      </c>
      <c r="I330" s="5">
        <v>0.592139457233999</v>
      </c>
    </row>
    <row r="331" spans="5:9">
      <c r="E331">
        <v>317</v>
      </c>
      <c r="F331" s="5">
        <v>0.592139457233999</v>
      </c>
      <c r="G331" s="5">
        <v>0</v>
      </c>
      <c r="H331" s="5">
        <v>0</v>
      </c>
      <c r="I331" s="5">
        <v>0.592139457233999</v>
      </c>
    </row>
    <row r="332" spans="5:9">
      <c r="E332">
        <v>318</v>
      </c>
      <c r="F332" s="5">
        <v>0.592139457233999</v>
      </c>
      <c r="G332" s="5">
        <v>0</v>
      </c>
      <c r="H332" s="5">
        <v>0</v>
      </c>
      <c r="I332" s="5">
        <v>0.592139457233999</v>
      </c>
    </row>
    <row r="333" spans="5:9">
      <c r="E333">
        <v>319</v>
      </c>
      <c r="F333" s="5">
        <v>0.592139457233999</v>
      </c>
      <c r="G333" s="5">
        <v>0</v>
      </c>
      <c r="H333" s="5">
        <v>0</v>
      </c>
      <c r="I333" s="5">
        <v>0.592139457233999</v>
      </c>
    </row>
    <row r="334" spans="5:9">
      <c r="E334">
        <v>320</v>
      </c>
      <c r="F334" s="5">
        <v>0.592139457233999</v>
      </c>
      <c r="G334" s="5">
        <v>0</v>
      </c>
      <c r="H334" s="5">
        <v>0</v>
      </c>
      <c r="I334" s="5">
        <v>0.592139457233999</v>
      </c>
    </row>
    <row r="335" spans="5:9">
      <c r="E335">
        <v>321</v>
      </c>
      <c r="F335" s="5">
        <v>0.592139457233999</v>
      </c>
      <c r="G335" s="5">
        <v>0</v>
      </c>
      <c r="H335" s="5">
        <v>0</v>
      </c>
      <c r="I335" s="5">
        <v>0.592139457233999</v>
      </c>
    </row>
    <row r="336" spans="5:9">
      <c r="E336">
        <v>322</v>
      </c>
      <c r="F336" s="5">
        <v>0.592139457233999</v>
      </c>
      <c r="G336" s="5">
        <v>0</v>
      </c>
      <c r="H336" s="5">
        <v>0</v>
      </c>
      <c r="I336" s="5">
        <v>0.592139457233999</v>
      </c>
    </row>
    <row r="337" spans="5:9">
      <c r="E337">
        <v>323</v>
      </c>
      <c r="F337" s="5">
        <v>0.592139457233999</v>
      </c>
      <c r="G337" s="5">
        <v>0</v>
      </c>
      <c r="H337" s="5">
        <v>0</v>
      </c>
      <c r="I337" s="5">
        <v>0.592139457233999</v>
      </c>
    </row>
    <row r="338" spans="5:9">
      <c r="E338">
        <v>324</v>
      </c>
      <c r="F338" s="5">
        <v>0.592139457233999</v>
      </c>
      <c r="G338" s="5">
        <v>0</v>
      </c>
      <c r="H338" s="5">
        <v>0</v>
      </c>
      <c r="I338" s="5">
        <v>0.592139457233999</v>
      </c>
    </row>
    <row r="339" spans="5:9">
      <c r="E339">
        <v>325</v>
      </c>
      <c r="F339" s="5">
        <v>0</v>
      </c>
      <c r="G339" s="5">
        <v>0</v>
      </c>
      <c r="H339" s="5">
        <v>0</v>
      </c>
      <c r="I339" s="5">
        <v>0</v>
      </c>
    </row>
    <row r="340" spans="5:9">
      <c r="E340">
        <v>326</v>
      </c>
      <c r="F340" s="5">
        <v>0.580903482153029</v>
      </c>
      <c r="G340" s="5">
        <v>0</v>
      </c>
      <c r="H340" s="5">
        <v>0</v>
      </c>
      <c r="I340" s="5">
        <v>0.580903482153029</v>
      </c>
    </row>
    <row r="341" spans="5:9">
      <c r="E341">
        <v>327</v>
      </c>
      <c r="F341" s="5">
        <v>0.580903482153029</v>
      </c>
      <c r="G341" s="5">
        <v>0</v>
      </c>
      <c r="H341" s="5">
        <v>0</v>
      </c>
      <c r="I341" s="5">
        <v>0.580903482153029</v>
      </c>
    </row>
    <row r="342" spans="5:9">
      <c r="E342">
        <v>328</v>
      </c>
      <c r="F342" s="5">
        <v>0.580903482153029</v>
      </c>
      <c r="G342" s="5">
        <v>0</v>
      </c>
      <c r="H342" s="5">
        <v>0</v>
      </c>
      <c r="I342" s="5">
        <v>0.580903482153029</v>
      </c>
    </row>
    <row r="343" spans="5:9">
      <c r="E343">
        <v>329</v>
      </c>
      <c r="F343" s="5">
        <v>0.580903482153029</v>
      </c>
      <c r="G343" s="5">
        <v>0</v>
      </c>
      <c r="H343" s="5">
        <v>0</v>
      </c>
      <c r="I343" s="5">
        <v>0.580903482153029</v>
      </c>
    </row>
    <row r="344" spans="5:9">
      <c r="E344">
        <v>330</v>
      </c>
      <c r="F344" s="5">
        <v>0.580903482153029</v>
      </c>
      <c r="G344" s="5">
        <v>0</v>
      </c>
      <c r="H344" s="5">
        <v>0</v>
      </c>
      <c r="I344" s="5">
        <v>0.580903482153029</v>
      </c>
    </row>
    <row r="345" spans="5:9">
      <c r="E345">
        <v>331</v>
      </c>
      <c r="F345" s="5">
        <v>0.580903482153029</v>
      </c>
      <c r="G345" s="5">
        <v>0</v>
      </c>
      <c r="H345" s="5">
        <v>0</v>
      </c>
      <c r="I345" s="5">
        <v>0.580903482153029</v>
      </c>
    </row>
    <row r="346" spans="5:9">
      <c r="E346">
        <v>332</v>
      </c>
      <c r="F346" s="5">
        <v>0.580903482153029</v>
      </c>
      <c r="G346" s="5">
        <v>0</v>
      </c>
      <c r="H346" s="5">
        <v>0</v>
      </c>
      <c r="I346" s="5">
        <v>0.580903482153029</v>
      </c>
    </row>
    <row r="347" spans="5:9">
      <c r="E347">
        <v>333</v>
      </c>
      <c r="F347" s="5">
        <v>0.580903482153029</v>
      </c>
      <c r="G347" s="5">
        <v>0</v>
      </c>
      <c r="H347" s="5">
        <v>0</v>
      </c>
      <c r="I347" s="5">
        <v>0.580903482153029</v>
      </c>
    </row>
    <row r="348" spans="5:9">
      <c r="E348">
        <v>334</v>
      </c>
      <c r="F348" s="5">
        <v>0.580903482153029</v>
      </c>
      <c r="G348" s="5">
        <v>0</v>
      </c>
      <c r="H348" s="5">
        <v>0</v>
      </c>
      <c r="I348" s="5">
        <v>0.580903482153029</v>
      </c>
    </row>
    <row r="349" spans="5:9">
      <c r="E349">
        <v>335</v>
      </c>
      <c r="F349" s="5">
        <v>0.580903482153029</v>
      </c>
      <c r="G349" s="5">
        <v>0</v>
      </c>
      <c r="H349" s="5">
        <v>0</v>
      </c>
      <c r="I349" s="5">
        <v>0.580903482153029</v>
      </c>
    </row>
    <row r="350" spans="5:9">
      <c r="E350">
        <v>336</v>
      </c>
      <c r="F350" s="5">
        <v>0.580903482153029</v>
      </c>
      <c r="G350" s="5">
        <v>0</v>
      </c>
      <c r="H350" s="5">
        <v>0</v>
      </c>
      <c r="I350" s="5">
        <v>0.580903482153029</v>
      </c>
    </row>
    <row r="351" spans="5:9">
      <c r="E351">
        <v>337</v>
      </c>
      <c r="F351" s="5">
        <v>0</v>
      </c>
      <c r="G351" s="5">
        <v>0</v>
      </c>
      <c r="H351" s="5">
        <v>0</v>
      </c>
      <c r="I351" s="5">
        <v>0</v>
      </c>
    </row>
    <row r="352" spans="5:9">
      <c r="E352">
        <v>338</v>
      </c>
      <c r="F352" s="5">
        <v>0.56205925670294</v>
      </c>
      <c r="G352" s="5">
        <v>0</v>
      </c>
      <c r="H352" s="5">
        <v>0</v>
      </c>
      <c r="I352" s="5">
        <v>0.56205925670294</v>
      </c>
    </row>
    <row r="353" spans="5:9">
      <c r="E353">
        <v>339</v>
      </c>
      <c r="F353" s="5">
        <v>0.56205925670294</v>
      </c>
      <c r="G353" s="5">
        <v>0</v>
      </c>
      <c r="H353" s="5">
        <v>0</v>
      </c>
      <c r="I353" s="5">
        <v>0.56205925670294</v>
      </c>
    </row>
    <row r="354" spans="5:9">
      <c r="E354">
        <v>340</v>
      </c>
      <c r="F354" s="5">
        <v>0.56205925670294</v>
      </c>
      <c r="G354" s="5">
        <v>0</v>
      </c>
      <c r="H354" s="5">
        <v>0</v>
      </c>
      <c r="I354" s="5">
        <v>0.56205925670294</v>
      </c>
    </row>
    <row r="355" spans="5:9">
      <c r="E355">
        <v>341</v>
      </c>
      <c r="F355" s="5">
        <v>0.56205925670294</v>
      </c>
      <c r="G355" s="5">
        <v>0</v>
      </c>
      <c r="H355" s="5">
        <v>0</v>
      </c>
      <c r="I355" s="5">
        <v>0.56205925670294</v>
      </c>
    </row>
    <row r="356" spans="5:9">
      <c r="E356">
        <v>342</v>
      </c>
      <c r="F356" s="5">
        <v>0.56205925670294</v>
      </c>
      <c r="G356" s="5">
        <v>0</v>
      </c>
      <c r="H356" s="5">
        <v>0</v>
      </c>
      <c r="I356" s="5">
        <v>0.56205925670294</v>
      </c>
    </row>
    <row r="357" spans="5:9">
      <c r="E357">
        <v>343</v>
      </c>
      <c r="F357" s="5">
        <v>0.56205925670294</v>
      </c>
      <c r="G357" s="5">
        <v>0</v>
      </c>
      <c r="H357" s="5">
        <v>0</v>
      </c>
      <c r="I357" s="5">
        <v>0.56205925670294</v>
      </c>
    </row>
    <row r="358" spans="5:9">
      <c r="E358">
        <v>344</v>
      </c>
      <c r="F358" s="5">
        <v>0.56205925670294</v>
      </c>
      <c r="G358" s="5">
        <v>0</v>
      </c>
      <c r="H358" s="5">
        <v>0</v>
      </c>
      <c r="I358" s="5">
        <v>0.56205925670294</v>
      </c>
    </row>
    <row r="359" spans="5:9">
      <c r="E359">
        <v>345</v>
      </c>
      <c r="F359" s="5">
        <v>0.56205925670294</v>
      </c>
      <c r="G359" s="5">
        <v>0</v>
      </c>
      <c r="H359" s="5">
        <v>0</v>
      </c>
      <c r="I359" s="5">
        <v>0.56205925670294</v>
      </c>
    </row>
    <row r="360" spans="5:9">
      <c r="E360">
        <v>346</v>
      </c>
      <c r="F360" s="5">
        <v>0.56205925670294</v>
      </c>
      <c r="G360" s="5">
        <v>0</v>
      </c>
      <c r="H360" s="5">
        <v>0</v>
      </c>
      <c r="I360" s="5">
        <v>0.56205925670294</v>
      </c>
    </row>
    <row r="361" spans="5:9">
      <c r="E361">
        <v>347</v>
      </c>
      <c r="F361" s="5">
        <v>0.56205925670294</v>
      </c>
      <c r="G361" s="5">
        <v>0</v>
      </c>
      <c r="H361" s="5">
        <v>0</v>
      </c>
      <c r="I361" s="5">
        <v>0.56205925670294</v>
      </c>
    </row>
    <row r="362" spans="5:9">
      <c r="E362">
        <v>348</v>
      </c>
      <c r="F362" s="5">
        <v>0.56205925670294</v>
      </c>
      <c r="G362" s="5">
        <v>0</v>
      </c>
      <c r="H362" s="5">
        <v>0</v>
      </c>
      <c r="I362" s="5">
        <v>0.56205925670294</v>
      </c>
    </row>
    <row r="363" spans="5:9">
      <c r="E363">
        <v>349</v>
      </c>
      <c r="F363" s="5">
        <v>0</v>
      </c>
      <c r="G363" s="5">
        <v>0</v>
      </c>
      <c r="H363" s="5">
        <v>0</v>
      </c>
      <c r="I363" s="5">
        <v>0</v>
      </c>
    </row>
    <row r="364" spans="5:9">
      <c r="E364">
        <v>350</v>
      </c>
      <c r="F364" s="5">
        <v>0.538601160635097</v>
      </c>
      <c r="G364" s="5">
        <v>0</v>
      </c>
      <c r="H364" s="5">
        <v>0</v>
      </c>
      <c r="I364" s="5">
        <v>0.538601160635097</v>
      </c>
    </row>
    <row r="365" spans="5:9">
      <c r="E365">
        <v>351</v>
      </c>
      <c r="F365" s="5">
        <v>0.538601160635097</v>
      </c>
      <c r="G365" s="5">
        <v>0</v>
      </c>
      <c r="H365" s="5">
        <v>0</v>
      </c>
      <c r="I365" s="5">
        <v>0.538601160635097</v>
      </c>
    </row>
    <row r="366" spans="5:9">
      <c r="E366">
        <v>352</v>
      </c>
      <c r="F366" s="5">
        <v>0.538601160635097</v>
      </c>
      <c r="G366" s="5">
        <v>0</v>
      </c>
      <c r="H366" s="5">
        <v>0</v>
      </c>
      <c r="I366" s="5">
        <v>0.538601160635097</v>
      </c>
    </row>
    <row r="367" spans="5:9">
      <c r="E367">
        <v>353</v>
      </c>
      <c r="F367" s="5">
        <v>0.538601160635097</v>
      </c>
      <c r="G367" s="5">
        <v>0</v>
      </c>
      <c r="H367" s="5">
        <v>0</v>
      </c>
      <c r="I367" s="5">
        <v>0.538601160635097</v>
      </c>
    </row>
    <row r="368" spans="5:9">
      <c r="E368">
        <v>354</v>
      </c>
      <c r="F368" s="5">
        <v>0.538601160635097</v>
      </c>
      <c r="G368" s="5">
        <v>0</v>
      </c>
      <c r="H368" s="5">
        <v>0</v>
      </c>
      <c r="I368" s="5">
        <v>0.538601160635097</v>
      </c>
    </row>
    <row r="369" spans="5:9">
      <c r="E369">
        <v>355</v>
      </c>
      <c r="F369" s="5">
        <v>0.538601160635097</v>
      </c>
      <c r="G369" s="5">
        <v>0</v>
      </c>
      <c r="H369" s="5">
        <v>0</v>
      </c>
      <c r="I369" s="5">
        <v>0.538601160635097</v>
      </c>
    </row>
    <row r="370" spans="5:9">
      <c r="E370">
        <v>356</v>
      </c>
      <c r="F370" s="5">
        <v>0.538601160635097</v>
      </c>
      <c r="G370" s="5">
        <v>0</v>
      </c>
      <c r="H370" s="5">
        <v>0</v>
      </c>
      <c r="I370" s="5">
        <v>0.538601160635097</v>
      </c>
    </row>
    <row r="371" spans="5:9">
      <c r="E371">
        <v>357</v>
      </c>
      <c r="F371" s="5">
        <v>0.538601160635097</v>
      </c>
      <c r="G371" s="5">
        <v>0</v>
      </c>
      <c r="H371" s="5">
        <v>0</v>
      </c>
      <c r="I371" s="5">
        <v>0.538601160635097</v>
      </c>
    </row>
    <row r="372" spans="5:9">
      <c r="E372">
        <v>358</v>
      </c>
      <c r="F372" s="5">
        <v>0.538601160635097</v>
      </c>
      <c r="G372" s="5">
        <v>0</v>
      </c>
      <c r="H372" s="5">
        <v>0</v>
      </c>
      <c r="I372" s="5">
        <v>0.538601160635097</v>
      </c>
    </row>
    <row r="373" spans="5:9">
      <c r="E373">
        <v>359</v>
      </c>
      <c r="F373" s="5">
        <v>0.538601160635097</v>
      </c>
      <c r="G373" s="5">
        <v>0</v>
      </c>
      <c r="H373" s="5">
        <v>0</v>
      </c>
      <c r="I373" s="5">
        <v>0.538601160635097</v>
      </c>
    </row>
    <row r="374" spans="5:9">
      <c r="E374">
        <v>360</v>
      </c>
      <c r="F374" s="5">
        <v>0.538601160635097</v>
      </c>
      <c r="G374" s="5">
        <v>0</v>
      </c>
      <c r="H374" s="5">
        <v>0</v>
      </c>
      <c r="I374" s="5">
        <v>0.538601160635097</v>
      </c>
    </row>
  </sheetData>
  <sortState ref="B2:C31">
    <sortCondition ref="C2:C31" descending="1"/>
  </sortState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68"/>
  <sheetViews>
    <sheetView tabSelected="1" zoomScale="169" zoomScaleNormal="169" topLeftCell="AJ56" workbookViewId="0">
      <selection activeCell="AJ58" sqref="$A58:$XFD58"/>
    </sheetView>
  </sheetViews>
  <sheetFormatPr defaultColWidth="9.23076923076923" defaultRowHeight="16.8"/>
  <cols>
    <col min="2" max="3" width="12.9230769230769"/>
    <col min="4" max="4" width="11.7692307692308"/>
    <col min="5" max="31" width="12.9230769230769"/>
    <col min="34" max="34" width="9.92307692307692"/>
  </cols>
  <sheetData>
    <row r="1" spans="1:38">
      <c r="A1" t="s">
        <v>49</v>
      </c>
      <c r="B1" s="1" t="s">
        <v>10</v>
      </c>
      <c r="C1" s="1" t="s">
        <v>13</v>
      </c>
      <c r="D1" s="1" t="s">
        <v>31</v>
      </c>
      <c r="E1" s="1" t="s">
        <v>27</v>
      </c>
      <c r="F1" s="1" t="s">
        <v>14</v>
      </c>
      <c r="G1" s="1" t="s">
        <v>15</v>
      </c>
      <c r="H1" s="1" t="s">
        <v>21</v>
      </c>
      <c r="I1" s="1" t="s">
        <v>32</v>
      </c>
      <c r="J1" s="1" t="s">
        <v>29</v>
      </c>
      <c r="K1" s="1" t="s">
        <v>16</v>
      </c>
      <c r="L1" s="1" t="s">
        <v>22</v>
      </c>
      <c r="M1" s="1" t="s">
        <v>11</v>
      </c>
      <c r="N1" s="1" t="s">
        <v>7</v>
      </c>
      <c r="O1" s="1" t="s">
        <v>8</v>
      </c>
      <c r="P1" s="1" t="s">
        <v>25</v>
      </c>
      <c r="Q1" s="1" t="s">
        <v>23</v>
      </c>
      <c r="R1" s="1" t="s">
        <v>5</v>
      </c>
      <c r="S1" s="1" t="s">
        <v>4</v>
      </c>
      <c r="T1" s="1" t="s">
        <v>30</v>
      </c>
      <c r="U1" s="1" t="s">
        <v>9</v>
      </c>
      <c r="V1" s="1" t="s">
        <v>17</v>
      </c>
      <c r="W1" s="1" t="s">
        <v>1</v>
      </c>
      <c r="X1" s="1" t="s">
        <v>28</v>
      </c>
      <c r="Y1" s="1" t="s">
        <v>26</v>
      </c>
      <c r="Z1" s="1" t="s">
        <v>18</v>
      </c>
      <c r="AA1" s="1" t="s">
        <v>12</v>
      </c>
      <c r="AB1" s="1" t="s">
        <v>24</v>
      </c>
      <c r="AC1" s="1" t="s">
        <v>6</v>
      </c>
      <c r="AD1" s="1" t="s">
        <v>19</v>
      </c>
      <c r="AE1" s="1" t="s">
        <v>20</v>
      </c>
      <c r="AG1" s="6" t="s">
        <v>77</v>
      </c>
      <c r="AH1" s="6" t="s">
        <v>78</v>
      </c>
      <c r="AK1" s="6" t="s">
        <v>80</v>
      </c>
      <c r="AL1" s="7">
        <f>18/30</f>
        <v>0.6</v>
      </c>
    </row>
    <row r="2" spans="1:38">
      <c r="A2" t="s">
        <v>71</v>
      </c>
      <c r="B2" s="2">
        <v>0.812669701374929</v>
      </c>
      <c r="C2" s="2">
        <v>0.78156016900602</v>
      </c>
      <c r="D2" s="2">
        <v>0.738700969533149</v>
      </c>
      <c r="E2" s="2">
        <v>0.737727470898695</v>
      </c>
      <c r="F2" s="2">
        <v>0.735643676425112</v>
      </c>
      <c r="G2" s="2">
        <v>0.732907009445918</v>
      </c>
      <c r="H2" s="2">
        <v>0.722909532249419</v>
      </c>
      <c r="I2" s="2">
        <v>0.699383908460748</v>
      </c>
      <c r="J2" s="3">
        <v>0.694471470805458</v>
      </c>
      <c r="K2" s="3">
        <v>0.692743694756763</v>
      </c>
      <c r="L2" s="3">
        <v>0.691715801038134</v>
      </c>
      <c r="M2" s="3">
        <v>0.689365796537189</v>
      </c>
      <c r="N2" s="3">
        <v>0.688705813634189</v>
      </c>
      <c r="O2" s="3">
        <v>0.686291050792262</v>
      </c>
      <c r="P2" s="3">
        <v>0.671618827541049</v>
      </c>
      <c r="Q2" s="3">
        <v>0.666871097106576</v>
      </c>
      <c r="R2" s="3">
        <v>0.663803655660932</v>
      </c>
      <c r="S2" s="3">
        <v>0.659312325894282</v>
      </c>
      <c r="T2" s="4">
        <v>0.622762493032292</v>
      </c>
      <c r="U2" s="4">
        <v>0.622301076010022</v>
      </c>
      <c r="V2" s="4">
        <v>0.619510972435377</v>
      </c>
      <c r="W2" s="4">
        <v>0.618410916277723</v>
      </c>
      <c r="X2" s="4">
        <v>0.617753917242811</v>
      </c>
      <c r="Y2" s="4">
        <v>0.60894340162507</v>
      </c>
      <c r="Z2" s="4">
        <v>0.608448001336058</v>
      </c>
      <c r="AA2" s="4">
        <v>0.606020215194679</v>
      </c>
      <c r="AB2" s="5">
        <v>0.592139457233999</v>
      </c>
      <c r="AC2" s="5">
        <v>0.580903482153029</v>
      </c>
      <c r="AD2" s="5">
        <v>0.56205925670294</v>
      </c>
      <c r="AE2" s="5">
        <v>0.538601160635097</v>
      </c>
      <c r="AG2" s="6" t="s">
        <v>79</v>
      </c>
      <c r="AH2" s="7">
        <f>4/30</f>
        <v>0.133333333333333</v>
      </c>
      <c r="AK2" s="6" t="s">
        <v>81</v>
      </c>
      <c r="AL2" s="7">
        <f>8/30</f>
        <v>0.266666666666667</v>
      </c>
    </row>
    <row r="3" spans="1:34">
      <c r="A3" t="s">
        <v>91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G3" s="6" t="s">
        <v>81</v>
      </c>
      <c r="AH3" s="7">
        <f>8/30</f>
        <v>0.266666666666667</v>
      </c>
    </row>
    <row r="4" spans="1:34">
      <c r="A4" t="s">
        <v>92</v>
      </c>
      <c r="B4">
        <f>360/SUM($B$3:$AE$3)</f>
        <v>12</v>
      </c>
      <c r="C4">
        <f>360/SUM($B$3:$AE$3)</f>
        <v>12</v>
      </c>
      <c r="D4">
        <f>360/SUM($B$3:$AE$3)</f>
        <v>12</v>
      </c>
      <c r="E4">
        <f>360/SUM($B$3:$AE$3)</f>
        <v>12</v>
      </c>
      <c r="F4">
        <f>360/SUM($B$3:$AE$3)</f>
        <v>12</v>
      </c>
      <c r="G4">
        <f>360/SUM($B$3:$AE$3)</f>
        <v>12</v>
      </c>
      <c r="H4">
        <f>360/SUM($B$3:$AE$3)</f>
        <v>12</v>
      </c>
      <c r="I4">
        <f>360/SUM($B$3:$AE$3)</f>
        <v>12</v>
      </c>
      <c r="J4">
        <f>360/SUM($B$3:$AE$3)</f>
        <v>12</v>
      </c>
      <c r="K4">
        <f>360/SUM($B$3:$AE$3)</f>
        <v>12</v>
      </c>
      <c r="L4">
        <f>360/SUM($B$3:$AE$3)</f>
        <v>12</v>
      </c>
      <c r="M4">
        <f>360/SUM($B$3:$AE$3)</f>
        <v>12</v>
      </c>
      <c r="N4">
        <f>360/SUM($B$3:$AE$3)</f>
        <v>12</v>
      </c>
      <c r="O4">
        <f>360/SUM($B$3:$AE$3)</f>
        <v>12</v>
      </c>
      <c r="P4">
        <f>360/SUM($B$3:$AE$3)</f>
        <v>12</v>
      </c>
      <c r="Q4">
        <f>360/SUM($B$3:$AE$3)</f>
        <v>12</v>
      </c>
      <c r="R4">
        <f>360/SUM($B$3:$AE$3)</f>
        <v>12</v>
      </c>
      <c r="S4">
        <f>360/SUM($B$3:$AE$3)</f>
        <v>12</v>
      </c>
      <c r="T4">
        <f>360/SUM($B$3:$AE$3)</f>
        <v>12</v>
      </c>
      <c r="U4">
        <f>360/SUM($B$3:$AE$3)</f>
        <v>12</v>
      </c>
      <c r="V4">
        <f>360/SUM($B$3:$AE$3)</f>
        <v>12</v>
      </c>
      <c r="W4">
        <f>360/SUM($B$3:$AE$3)</f>
        <v>12</v>
      </c>
      <c r="X4">
        <f>360/SUM($B$3:$AE$3)</f>
        <v>12</v>
      </c>
      <c r="Y4">
        <f>360/SUM($B$3:$AE$3)</f>
        <v>12</v>
      </c>
      <c r="Z4">
        <f>360/SUM($B$3:$AE$3)</f>
        <v>12</v>
      </c>
      <c r="AA4">
        <f>360/SUM($B$3:$AE$3)</f>
        <v>12</v>
      </c>
      <c r="AB4">
        <f>360/SUM($B$3:$AE$3)</f>
        <v>12</v>
      </c>
      <c r="AC4">
        <f>360/SUM($B$3:$AE$3)</f>
        <v>12</v>
      </c>
      <c r="AD4">
        <f>360/SUM($B$3:$AE$3)</f>
        <v>12</v>
      </c>
      <c r="AE4">
        <f>360/SUM($B$3:$AE$3)</f>
        <v>12</v>
      </c>
      <c r="AG4" s="6" t="s">
        <v>80</v>
      </c>
      <c r="AH4" s="7">
        <f>18/30</f>
        <v>0.6</v>
      </c>
    </row>
    <row r="5" spans="1:31">
      <c r="A5" t="s">
        <v>93</v>
      </c>
      <c r="B5">
        <v>0</v>
      </c>
      <c r="C5">
        <f t="shared" ref="C5:AE5" si="0">B5+B4</f>
        <v>12</v>
      </c>
      <c r="D5">
        <f t="shared" si="0"/>
        <v>24</v>
      </c>
      <c r="E5">
        <f t="shared" si="0"/>
        <v>36</v>
      </c>
      <c r="F5">
        <f t="shared" si="0"/>
        <v>48</v>
      </c>
      <c r="G5">
        <f t="shared" si="0"/>
        <v>60</v>
      </c>
      <c r="H5">
        <f t="shared" si="0"/>
        <v>72</v>
      </c>
      <c r="I5">
        <f t="shared" si="0"/>
        <v>84</v>
      </c>
      <c r="J5">
        <f t="shared" si="0"/>
        <v>96</v>
      </c>
      <c r="K5">
        <f t="shared" si="0"/>
        <v>108</v>
      </c>
      <c r="L5">
        <f t="shared" si="0"/>
        <v>120</v>
      </c>
      <c r="M5">
        <f t="shared" si="0"/>
        <v>132</v>
      </c>
      <c r="N5">
        <f t="shared" si="0"/>
        <v>144</v>
      </c>
      <c r="O5">
        <f t="shared" si="0"/>
        <v>156</v>
      </c>
      <c r="P5">
        <f t="shared" si="0"/>
        <v>168</v>
      </c>
      <c r="Q5">
        <f t="shared" si="0"/>
        <v>180</v>
      </c>
      <c r="R5">
        <f t="shared" si="0"/>
        <v>192</v>
      </c>
      <c r="S5">
        <f t="shared" si="0"/>
        <v>204</v>
      </c>
      <c r="T5">
        <f t="shared" si="0"/>
        <v>216</v>
      </c>
      <c r="U5">
        <f t="shared" si="0"/>
        <v>228</v>
      </c>
      <c r="V5">
        <f t="shared" si="0"/>
        <v>240</v>
      </c>
      <c r="W5">
        <f t="shared" si="0"/>
        <v>252</v>
      </c>
      <c r="X5">
        <f t="shared" si="0"/>
        <v>264</v>
      </c>
      <c r="Y5">
        <f t="shared" si="0"/>
        <v>276</v>
      </c>
      <c r="Z5">
        <f t="shared" si="0"/>
        <v>288</v>
      </c>
      <c r="AA5">
        <f t="shared" si="0"/>
        <v>300</v>
      </c>
      <c r="AB5">
        <f t="shared" si="0"/>
        <v>312</v>
      </c>
      <c r="AC5">
        <f t="shared" si="0"/>
        <v>324</v>
      </c>
      <c r="AD5">
        <f t="shared" si="0"/>
        <v>336</v>
      </c>
      <c r="AE5">
        <f t="shared" si="0"/>
        <v>348</v>
      </c>
    </row>
    <row r="6" spans="1:31">
      <c r="A6" t="s">
        <v>94</v>
      </c>
      <c r="B6">
        <f t="shared" ref="B6:AE6" si="1">B5+12</f>
        <v>12</v>
      </c>
      <c r="C6">
        <f t="shared" si="1"/>
        <v>24</v>
      </c>
      <c r="D6">
        <f t="shared" si="1"/>
        <v>36</v>
      </c>
      <c r="E6">
        <f t="shared" si="1"/>
        <v>48</v>
      </c>
      <c r="F6">
        <f t="shared" si="1"/>
        <v>60</v>
      </c>
      <c r="G6">
        <f t="shared" si="1"/>
        <v>72</v>
      </c>
      <c r="H6">
        <f t="shared" si="1"/>
        <v>84</v>
      </c>
      <c r="I6">
        <f t="shared" si="1"/>
        <v>96</v>
      </c>
      <c r="J6">
        <f t="shared" si="1"/>
        <v>108</v>
      </c>
      <c r="K6">
        <f t="shared" si="1"/>
        <v>120</v>
      </c>
      <c r="L6">
        <f t="shared" si="1"/>
        <v>132</v>
      </c>
      <c r="M6">
        <f t="shared" si="1"/>
        <v>144</v>
      </c>
      <c r="N6">
        <f t="shared" si="1"/>
        <v>156</v>
      </c>
      <c r="O6">
        <f t="shared" si="1"/>
        <v>168</v>
      </c>
      <c r="P6">
        <f t="shared" si="1"/>
        <v>180</v>
      </c>
      <c r="Q6">
        <f t="shared" si="1"/>
        <v>192</v>
      </c>
      <c r="R6">
        <f t="shared" si="1"/>
        <v>204</v>
      </c>
      <c r="S6">
        <f t="shared" si="1"/>
        <v>216</v>
      </c>
      <c r="T6">
        <f t="shared" si="1"/>
        <v>228</v>
      </c>
      <c r="U6">
        <f t="shared" si="1"/>
        <v>240</v>
      </c>
      <c r="V6">
        <f t="shared" si="1"/>
        <v>252</v>
      </c>
      <c r="W6">
        <f t="shared" si="1"/>
        <v>264</v>
      </c>
      <c r="X6">
        <f t="shared" si="1"/>
        <v>276</v>
      </c>
      <c r="Y6">
        <f t="shared" si="1"/>
        <v>288</v>
      </c>
      <c r="Z6">
        <f t="shared" si="1"/>
        <v>300</v>
      </c>
      <c r="AA6">
        <f t="shared" si="1"/>
        <v>312</v>
      </c>
      <c r="AB6">
        <f t="shared" si="1"/>
        <v>324</v>
      </c>
      <c r="AC6">
        <f t="shared" si="1"/>
        <v>336</v>
      </c>
      <c r="AD6">
        <f t="shared" si="1"/>
        <v>348</v>
      </c>
      <c r="AE6">
        <f t="shared" si="1"/>
        <v>360</v>
      </c>
    </row>
    <row r="8" spans="1:31">
      <c r="A8" t="s">
        <v>95</v>
      </c>
      <c r="B8" s="1" t="s">
        <v>96</v>
      </c>
      <c r="C8" s="1" t="s">
        <v>97</v>
      </c>
      <c r="D8" s="1" t="s">
        <v>98</v>
      </c>
      <c r="E8" s="1" t="s">
        <v>99</v>
      </c>
      <c r="F8" s="1" t="s">
        <v>100</v>
      </c>
      <c r="G8" s="1" t="s">
        <v>101</v>
      </c>
      <c r="H8" s="1" t="s">
        <v>102</v>
      </c>
      <c r="I8" s="1" t="s">
        <v>103</v>
      </c>
      <c r="J8" s="1" t="s">
        <v>104</v>
      </c>
      <c r="K8" s="1" t="s">
        <v>105</v>
      </c>
      <c r="L8" s="1" t="s">
        <v>106</v>
      </c>
      <c r="M8" s="1" t="s">
        <v>107</v>
      </c>
      <c r="N8" s="1" t="s">
        <v>108</v>
      </c>
      <c r="O8" s="1" t="s">
        <v>109</v>
      </c>
      <c r="P8" s="1" t="s">
        <v>110</v>
      </c>
      <c r="Q8" s="1" t="s">
        <v>111</v>
      </c>
      <c r="R8" s="1" t="s">
        <v>112</v>
      </c>
      <c r="S8" s="1" t="s">
        <v>113</v>
      </c>
      <c r="T8" s="1" t="s">
        <v>114</v>
      </c>
      <c r="U8" s="1" t="s">
        <v>115</v>
      </c>
      <c r="V8" s="1" t="s">
        <v>116</v>
      </c>
      <c r="W8" s="1" t="s">
        <v>117</v>
      </c>
      <c r="X8" s="1" t="s">
        <v>118</v>
      </c>
      <c r="Y8" s="1" t="s">
        <v>119</v>
      </c>
      <c r="Z8" s="1" t="s">
        <v>120</v>
      </c>
      <c r="AA8" s="1" t="s">
        <v>121</v>
      </c>
      <c r="AB8" s="1" t="s">
        <v>122</v>
      </c>
      <c r="AC8" s="1" t="s">
        <v>123</v>
      </c>
      <c r="AD8" s="1" t="s">
        <v>124</v>
      </c>
      <c r="AE8" s="1" t="s">
        <v>125</v>
      </c>
    </row>
    <row r="9" spans="1:31">
      <c r="A9">
        <v>0</v>
      </c>
      <c r="B9">
        <f>IF(AND($A9&gt;=B$5,$A9&lt;=B$6),B$2,0)</f>
        <v>0.812669701374929</v>
      </c>
      <c r="C9">
        <f t="shared" ref="C9:AE9" si="2">IF(AND($A9&gt;C$5,$A9&lt;=C$6),C$2,0)</f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</row>
    <row r="10" spans="1:31">
      <c r="A10">
        <v>1</v>
      </c>
      <c r="B10">
        <f t="shared" ref="B10:B24" si="3">IF(AND($A10&gt;B$5,$A10&lt;=B$6),B$2,0)</f>
        <v>0.812669701374929</v>
      </c>
      <c r="C10">
        <f t="shared" ref="C10:AE10" si="4">IF(AND($A10&gt;C$5,$A10&lt;=C$6),C$2,0)</f>
        <v>0</v>
      </c>
      <c r="D10">
        <f t="shared" si="4"/>
        <v>0</v>
      </c>
      <c r="E10">
        <f t="shared" si="4"/>
        <v>0</v>
      </c>
      <c r="F10">
        <f t="shared" si="4"/>
        <v>0</v>
      </c>
      <c r="G10">
        <f t="shared" si="4"/>
        <v>0</v>
      </c>
      <c r="H10">
        <f t="shared" si="4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 t="shared" si="4"/>
        <v>0</v>
      </c>
      <c r="V10">
        <f t="shared" si="4"/>
        <v>0</v>
      </c>
      <c r="W10">
        <f t="shared" si="4"/>
        <v>0</v>
      </c>
      <c r="X10">
        <f t="shared" si="4"/>
        <v>0</v>
      </c>
      <c r="Y10">
        <f t="shared" si="4"/>
        <v>0</v>
      </c>
      <c r="Z10">
        <f t="shared" si="4"/>
        <v>0</v>
      </c>
      <c r="AA10">
        <f t="shared" si="4"/>
        <v>0</v>
      </c>
      <c r="AB10">
        <f t="shared" si="4"/>
        <v>0</v>
      </c>
      <c r="AC10">
        <f t="shared" si="4"/>
        <v>0</v>
      </c>
      <c r="AD10">
        <f t="shared" si="4"/>
        <v>0</v>
      </c>
      <c r="AE10">
        <f t="shared" si="4"/>
        <v>0</v>
      </c>
    </row>
    <row r="11" spans="1:31">
      <c r="A11">
        <v>2</v>
      </c>
      <c r="B11">
        <f t="shared" si="3"/>
        <v>0.812669701374929</v>
      </c>
      <c r="C11">
        <f t="shared" ref="C11:AE11" si="5">IF(AND($A11&gt;C$5,$A11&lt;=C$6),C$2,0)</f>
        <v>0</v>
      </c>
      <c r="D11">
        <f t="shared" si="5"/>
        <v>0</v>
      </c>
      <c r="E11">
        <f t="shared" si="5"/>
        <v>0</v>
      </c>
      <c r="F11">
        <f t="shared" si="5"/>
        <v>0</v>
      </c>
      <c r="G11">
        <f t="shared" si="5"/>
        <v>0</v>
      </c>
      <c r="H11">
        <f t="shared" si="5"/>
        <v>0</v>
      </c>
      <c r="I11">
        <f t="shared" si="5"/>
        <v>0</v>
      </c>
      <c r="J11">
        <f t="shared" si="5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5"/>
        <v>0</v>
      </c>
      <c r="P11">
        <f t="shared" si="5"/>
        <v>0</v>
      </c>
      <c r="Q11">
        <f t="shared" si="5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</row>
    <row r="12" spans="1:31">
      <c r="A12">
        <v>3</v>
      </c>
      <c r="B12">
        <f t="shared" si="3"/>
        <v>0.812669701374929</v>
      </c>
      <c r="C12">
        <f t="shared" ref="C12:AE12" si="6">IF(AND($A12&gt;C$5,$A12&lt;=C$6),C$2,0)</f>
        <v>0</v>
      </c>
      <c r="D12">
        <f t="shared" si="6"/>
        <v>0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  <c r="Y12">
        <f t="shared" si="6"/>
        <v>0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</row>
    <row r="13" spans="1:31">
      <c r="A13">
        <v>4</v>
      </c>
      <c r="B13">
        <f t="shared" si="3"/>
        <v>0.812669701374929</v>
      </c>
      <c r="C13">
        <f t="shared" ref="C13:AE13" si="7">IF(AND($A13&gt;C$5,$A13&lt;=C$6),C$2,0)</f>
        <v>0</v>
      </c>
      <c r="D13">
        <f t="shared" si="7"/>
        <v>0</v>
      </c>
      <c r="E13">
        <f t="shared" si="7"/>
        <v>0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7"/>
        <v>0</v>
      </c>
      <c r="AB13">
        <f t="shared" si="7"/>
        <v>0</v>
      </c>
      <c r="AC13">
        <f t="shared" si="7"/>
        <v>0</v>
      </c>
      <c r="AD13">
        <f t="shared" si="7"/>
        <v>0</v>
      </c>
      <c r="AE13">
        <f t="shared" si="7"/>
        <v>0</v>
      </c>
    </row>
    <row r="14" spans="1:31">
      <c r="A14">
        <v>5</v>
      </c>
      <c r="B14">
        <f t="shared" si="3"/>
        <v>0.812669701374929</v>
      </c>
      <c r="C14">
        <f t="shared" ref="C14:AE14" si="8">IF(AND($A14&gt;C$5,$A14&lt;=C$6),C$2,0)</f>
        <v>0</v>
      </c>
      <c r="D14">
        <f t="shared" si="8"/>
        <v>0</v>
      </c>
      <c r="E14">
        <f t="shared" si="8"/>
        <v>0</v>
      </c>
      <c r="F14">
        <f t="shared" si="8"/>
        <v>0</v>
      </c>
      <c r="G14">
        <f t="shared" si="8"/>
        <v>0</v>
      </c>
      <c r="H14">
        <f t="shared" si="8"/>
        <v>0</v>
      </c>
      <c r="I14">
        <f t="shared" si="8"/>
        <v>0</v>
      </c>
      <c r="J14">
        <f t="shared" si="8"/>
        <v>0</v>
      </c>
      <c r="K14">
        <f t="shared" si="8"/>
        <v>0</v>
      </c>
      <c r="L14">
        <f t="shared" si="8"/>
        <v>0</v>
      </c>
      <c r="M14">
        <f t="shared" si="8"/>
        <v>0</v>
      </c>
      <c r="N14">
        <f t="shared" si="8"/>
        <v>0</v>
      </c>
      <c r="O14">
        <f t="shared" si="8"/>
        <v>0</v>
      </c>
      <c r="P14">
        <f t="shared" si="8"/>
        <v>0</v>
      </c>
      <c r="Q14">
        <f t="shared" si="8"/>
        <v>0</v>
      </c>
      <c r="R14">
        <f t="shared" si="8"/>
        <v>0</v>
      </c>
      <c r="S14">
        <f t="shared" si="8"/>
        <v>0</v>
      </c>
      <c r="T14">
        <f t="shared" si="8"/>
        <v>0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</row>
    <row r="15" spans="1:31">
      <c r="A15">
        <v>6</v>
      </c>
      <c r="B15">
        <f t="shared" si="3"/>
        <v>0.812669701374929</v>
      </c>
      <c r="C15">
        <f t="shared" ref="C15:AE15" si="9">IF(AND($A15&gt;C$5,$A15&lt;=C$6),C$2,0)</f>
        <v>0</v>
      </c>
      <c r="D15">
        <f t="shared" si="9"/>
        <v>0</v>
      </c>
      <c r="E15">
        <f t="shared" si="9"/>
        <v>0</v>
      </c>
      <c r="F15">
        <f t="shared" si="9"/>
        <v>0</v>
      </c>
      <c r="G15">
        <f t="shared" si="9"/>
        <v>0</v>
      </c>
      <c r="H15">
        <f t="shared" si="9"/>
        <v>0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</v>
      </c>
      <c r="N15">
        <f t="shared" si="9"/>
        <v>0</v>
      </c>
      <c r="O15">
        <f t="shared" si="9"/>
        <v>0</v>
      </c>
      <c r="P15">
        <f t="shared" si="9"/>
        <v>0</v>
      </c>
      <c r="Q15">
        <f t="shared" si="9"/>
        <v>0</v>
      </c>
      <c r="R15">
        <f t="shared" si="9"/>
        <v>0</v>
      </c>
      <c r="S15">
        <f t="shared" si="9"/>
        <v>0</v>
      </c>
      <c r="T15">
        <f t="shared" si="9"/>
        <v>0</v>
      </c>
      <c r="U15">
        <f t="shared" si="9"/>
        <v>0</v>
      </c>
      <c r="V15">
        <f t="shared" si="9"/>
        <v>0</v>
      </c>
      <c r="W15">
        <f t="shared" si="9"/>
        <v>0</v>
      </c>
      <c r="X15">
        <f t="shared" si="9"/>
        <v>0</v>
      </c>
      <c r="Y15">
        <f t="shared" si="9"/>
        <v>0</v>
      </c>
      <c r="Z15">
        <f t="shared" si="9"/>
        <v>0</v>
      </c>
      <c r="AA15">
        <f t="shared" si="9"/>
        <v>0</v>
      </c>
      <c r="AB15">
        <f t="shared" si="9"/>
        <v>0</v>
      </c>
      <c r="AC15">
        <f t="shared" si="9"/>
        <v>0</v>
      </c>
      <c r="AD15">
        <f t="shared" si="9"/>
        <v>0</v>
      </c>
      <c r="AE15">
        <f t="shared" si="9"/>
        <v>0</v>
      </c>
    </row>
    <row r="16" spans="1:31">
      <c r="A16">
        <v>7</v>
      </c>
      <c r="B16">
        <f t="shared" si="3"/>
        <v>0.812669701374929</v>
      </c>
      <c r="C16">
        <f t="shared" ref="C16:AE16" si="10">IF(AND($A16&gt;C$5,$A16&lt;=C$6),C$2,0)</f>
        <v>0</v>
      </c>
      <c r="D16">
        <f t="shared" si="10"/>
        <v>0</v>
      </c>
      <c r="E16">
        <f t="shared" si="10"/>
        <v>0</v>
      </c>
      <c r="F16">
        <f t="shared" si="10"/>
        <v>0</v>
      </c>
      <c r="G16">
        <f t="shared" si="10"/>
        <v>0</v>
      </c>
      <c r="H16">
        <f t="shared" si="10"/>
        <v>0</v>
      </c>
      <c r="I16">
        <f t="shared" si="10"/>
        <v>0</v>
      </c>
      <c r="J16">
        <f t="shared" si="10"/>
        <v>0</v>
      </c>
      <c r="K16">
        <f t="shared" si="10"/>
        <v>0</v>
      </c>
      <c r="L16">
        <f t="shared" si="10"/>
        <v>0</v>
      </c>
      <c r="M16">
        <f t="shared" si="10"/>
        <v>0</v>
      </c>
      <c r="N16">
        <f t="shared" si="10"/>
        <v>0</v>
      </c>
      <c r="O16">
        <f t="shared" si="10"/>
        <v>0</v>
      </c>
      <c r="P16">
        <f t="shared" si="10"/>
        <v>0</v>
      </c>
      <c r="Q16">
        <f t="shared" si="10"/>
        <v>0</v>
      </c>
      <c r="R16">
        <f t="shared" si="10"/>
        <v>0</v>
      </c>
      <c r="S16">
        <f t="shared" si="10"/>
        <v>0</v>
      </c>
      <c r="T16">
        <f t="shared" si="10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si="10"/>
        <v>0</v>
      </c>
      <c r="Y16">
        <f t="shared" si="10"/>
        <v>0</v>
      </c>
      <c r="Z16">
        <f t="shared" si="10"/>
        <v>0</v>
      </c>
      <c r="AA16">
        <f t="shared" si="10"/>
        <v>0</v>
      </c>
      <c r="AB16">
        <f t="shared" si="10"/>
        <v>0</v>
      </c>
      <c r="AC16">
        <f t="shared" si="10"/>
        <v>0</v>
      </c>
      <c r="AD16">
        <f t="shared" si="10"/>
        <v>0</v>
      </c>
      <c r="AE16">
        <f t="shared" si="10"/>
        <v>0</v>
      </c>
    </row>
    <row r="17" spans="1:31">
      <c r="A17">
        <v>8</v>
      </c>
      <c r="B17">
        <f t="shared" si="3"/>
        <v>0.812669701374929</v>
      </c>
      <c r="C17">
        <f t="shared" ref="C17:AE17" si="11">IF(AND($A17&gt;C$5,$A17&lt;=C$6),C$2,0)</f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 t="shared" si="11"/>
        <v>0</v>
      </c>
      <c r="M17">
        <f t="shared" si="11"/>
        <v>0</v>
      </c>
      <c r="N17">
        <f t="shared" si="11"/>
        <v>0</v>
      </c>
      <c r="O17">
        <f t="shared" si="11"/>
        <v>0</v>
      </c>
      <c r="P17">
        <f t="shared" si="11"/>
        <v>0</v>
      </c>
      <c r="Q17">
        <f t="shared" si="11"/>
        <v>0</v>
      </c>
      <c r="R17">
        <f t="shared" si="11"/>
        <v>0</v>
      </c>
      <c r="S17">
        <f t="shared" si="11"/>
        <v>0</v>
      </c>
      <c r="T17">
        <f t="shared" si="11"/>
        <v>0</v>
      </c>
      <c r="U17">
        <f t="shared" si="11"/>
        <v>0</v>
      </c>
      <c r="V17">
        <f t="shared" si="11"/>
        <v>0</v>
      </c>
      <c r="W17">
        <f t="shared" si="11"/>
        <v>0</v>
      </c>
      <c r="X17">
        <f t="shared" si="11"/>
        <v>0</v>
      </c>
      <c r="Y17">
        <f t="shared" si="11"/>
        <v>0</v>
      </c>
      <c r="Z17">
        <f t="shared" si="11"/>
        <v>0</v>
      </c>
      <c r="AA17">
        <f t="shared" si="11"/>
        <v>0</v>
      </c>
      <c r="AB17">
        <f t="shared" si="11"/>
        <v>0</v>
      </c>
      <c r="AC17">
        <f t="shared" si="11"/>
        <v>0</v>
      </c>
      <c r="AD17">
        <f t="shared" si="11"/>
        <v>0</v>
      </c>
      <c r="AE17">
        <f t="shared" si="11"/>
        <v>0</v>
      </c>
    </row>
    <row r="18" spans="1:31">
      <c r="A18">
        <v>9</v>
      </c>
      <c r="B18">
        <f t="shared" si="3"/>
        <v>0.812669701374929</v>
      </c>
      <c r="C18">
        <f t="shared" ref="C18:AE18" si="12">IF(AND($A18&gt;C$5,$A18&lt;=C$6),C$2,0)</f>
        <v>0</v>
      </c>
      <c r="D18">
        <f t="shared" si="12"/>
        <v>0</v>
      </c>
      <c r="E18">
        <f t="shared" si="12"/>
        <v>0</v>
      </c>
      <c r="F18">
        <f t="shared" si="12"/>
        <v>0</v>
      </c>
      <c r="G18">
        <f t="shared" si="12"/>
        <v>0</v>
      </c>
      <c r="H18">
        <f t="shared" si="12"/>
        <v>0</v>
      </c>
      <c r="I18">
        <f t="shared" si="12"/>
        <v>0</v>
      </c>
      <c r="J18">
        <f t="shared" si="12"/>
        <v>0</v>
      </c>
      <c r="K18">
        <f t="shared" si="12"/>
        <v>0</v>
      </c>
      <c r="L18">
        <f t="shared" si="12"/>
        <v>0</v>
      </c>
      <c r="M18">
        <f t="shared" si="12"/>
        <v>0</v>
      </c>
      <c r="N18">
        <f t="shared" si="12"/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T18">
        <f t="shared" si="12"/>
        <v>0</v>
      </c>
      <c r="U18">
        <f t="shared" si="12"/>
        <v>0</v>
      </c>
      <c r="V18">
        <f t="shared" si="12"/>
        <v>0</v>
      </c>
      <c r="W18">
        <f t="shared" si="12"/>
        <v>0</v>
      </c>
      <c r="X18">
        <f t="shared" si="12"/>
        <v>0</v>
      </c>
      <c r="Y18">
        <f t="shared" si="12"/>
        <v>0</v>
      </c>
      <c r="Z18">
        <f t="shared" si="12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f t="shared" si="12"/>
        <v>0</v>
      </c>
      <c r="AE18">
        <f t="shared" si="12"/>
        <v>0</v>
      </c>
    </row>
    <row r="19" spans="1:31">
      <c r="A19">
        <v>10</v>
      </c>
      <c r="B19">
        <f t="shared" si="3"/>
        <v>0.812669701374929</v>
      </c>
      <c r="C19">
        <f t="shared" ref="C19:AE19" si="13">IF(AND($A19&gt;C$5,$A19&lt;=C$6),C$2,0)</f>
        <v>0</v>
      </c>
      <c r="D19">
        <f t="shared" si="13"/>
        <v>0</v>
      </c>
      <c r="E19">
        <f t="shared" si="13"/>
        <v>0</v>
      </c>
      <c r="F19">
        <f t="shared" si="13"/>
        <v>0</v>
      </c>
      <c r="G19">
        <f t="shared" si="13"/>
        <v>0</v>
      </c>
      <c r="H19">
        <f t="shared" si="13"/>
        <v>0</v>
      </c>
      <c r="I19">
        <f t="shared" si="13"/>
        <v>0</v>
      </c>
      <c r="J19">
        <f t="shared" si="13"/>
        <v>0</v>
      </c>
      <c r="K19">
        <f t="shared" si="13"/>
        <v>0</v>
      </c>
      <c r="L19">
        <f t="shared" si="13"/>
        <v>0</v>
      </c>
      <c r="M19">
        <f t="shared" si="13"/>
        <v>0</v>
      </c>
      <c r="N19">
        <f t="shared" si="13"/>
        <v>0</v>
      </c>
      <c r="O19">
        <f t="shared" si="13"/>
        <v>0</v>
      </c>
      <c r="P19">
        <f t="shared" si="13"/>
        <v>0</v>
      </c>
      <c r="Q19">
        <f t="shared" si="13"/>
        <v>0</v>
      </c>
      <c r="R19">
        <f t="shared" si="13"/>
        <v>0</v>
      </c>
      <c r="S19">
        <f t="shared" si="13"/>
        <v>0</v>
      </c>
      <c r="T19">
        <f t="shared" si="13"/>
        <v>0</v>
      </c>
      <c r="U19">
        <f t="shared" si="13"/>
        <v>0</v>
      </c>
      <c r="V19">
        <f t="shared" si="13"/>
        <v>0</v>
      </c>
      <c r="W19">
        <f t="shared" si="13"/>
        <v>0</v>
      </c>
      <c r="X19">
        <f t="shared" si="13"/>
        <v>0</v>
      </c>
      <c r="Y19">
        <f t="shared" si="13"/>
        <v>0</v>
      </c>
      <c r="Z19">
        <f t="shared" si="13"/>
        <v>0</v>
      </c>
      <c r="AA19">
        <f t="shared" si="13"/>
        <v>0</v>
      </c>
      <c r="AB19">
        <f t="shared" si="13"/>
        <v>0</v>
      </c>
      <c r="AC19">
        <f t="shared" si="13"/>
        <v>0</v>
      </c>
      <c r="AD19">
        <f t="shared" si="13"/>
        <v>0</v>
      </c>
      <c r="AE19">
        <f t="shared" si="13"/>
        <v>0</v>
      </c>
    </row>
    <row r="20" spans="1:31">
      <c r="A20">
        <v>11</v>
      </c>
      <c r="B20">
        <f t="shared" si="3"/>
        <v>0.812669701374929</v>
      </c>
      <c r="C20">
        <f t="shared" ref="C20:AE20" si="14">IF(AND($A20&gt;C$5,$A20&lt;=C$6),C$2,0)</f>
        <v>0</v>
      </c>
      <c r="D20">
        <f t="shared" si="14"/>
        <v>0</v>
      </c>
      <c r="E20">
        <f t="shared" si="14"/>
        <v>0</v>
      </c>
      <c r="F20">
        <f t="shared" si="14"/>
        <v>0</v>
      </c>
      <c r="G20">
        <f t="shared" si="14"/>
        <v>0</v>
      </c>
      <c r="H20">
        <f t="shared" si="14"/>
        <v>0</v>
      </c>
      <c r="I20">
        <f t="shared" si="14"/>
        <v>0</v>
      </c>
      <c r="J20">
        <f t="shared" si="14"/>
        <v>0</v>
      </c>
      <c r="K20">
        <f t="shared" si="14"/>
        <v>0</v>
      </c>
      <c r="L20">
        <f t="shared" si="14"/>
        <v>0</v>
      </c>
      <c r="M20">
        <f t="shared" si="14"/>
        <v>0</v>
      </c>
      <c r="N20">
        <f t="shared" si="14"/>
        <v>0</v>
      </c>
      <c r="O20">
        <f t="shared" si="14"/>
        <v>0</v>
      </c>
      <c r="P20">
        <f t="shared" si="14"/>
        <v>0</v>
      </c>
      <c r="Q20">
        <f t="shared" si="14"/>
        <v>0</v>
      </c>
      <c r="R20">
        <f t="shared" si="14"/>
        <v>0</v>
      </c>
      <c r="S20">
        <f t="shared" si="14"/>
        <v>0</v>
      </c>
      <c r="T20">
        <f t="shared" si="14"/>
        <v>0</v>
      </c>
      <c r="U20">
        <f t="shared" si="14"/>
        <v>0</v>
      </c>
      <c r="V20">
        <f t="shared" si="14"/>
        <v>0</v>
      </c>
      <c r="W20">
        <f t="shared" si="14"/>
        <v>0</v>
      </c>
      <c r="X20">
        <f t="shared" si="14"/>
        <v>0</v>
      </c>
      <c r="Y20">
        <f t="shared" si="14"/>
        <v>0</v>
      </c>
      <c r="Z20">
        <f t="shared" si="14"/>
        <v>0</v>
      </c>
      <c r="AA20">
        <f t="shared" si="14"/>
        <v>0</v>
      </c>
      <c r="AB20">
        <f t="shared" si="14"/>
        <v>0</v>
      </c>
      <c r="AC20">
        <f t="shared" si="14"/>
        <v>0</v>
      </c>
      <c r="AD20">
        <f t="shared" si="14"/>
        <v>0</v>
      </c>
      <c r="AE20">
        <f t="shared" si="14"/>
        <v>0</v>
      </c>
    </row>
    <row r="21" spans="1:31">
      <c r="A21">
        <v>12</v>
      </c>
      <c r="B21">
        <f t="shared" si="3"/>
        <v>0.812669701374929</v>
      </c>
      <c r="C21">
        <f t="shared" ref="C21:AE21" si="15">IF(AND($A21&gt;C$5,$A21&lt;=C$6),C$2,0)</f>
        <v>0</v>
      </c>
      <c r="D21">
        <f t="shared" si="15"/>
        <v>0</v>
      </c>
      <c r="E21">
        <f t="shared" si="15"/>
        <v>0</v>
      </c>
      <c r="F21">
        <f t="shared" si="15"/>
        <v>0</v>
      </c>
      <c r="G21">
        <f t="shared" si="15"/>
        <v>0</v>
      </c>
      <c r="H21">
        <f t="shared" si="15"/>
        <v>0</v>
      </c>
      <c r="I21">
        <f t="shared" si="15"/>
        <v>0</v>
      </c>
      <c r="J21">
        <f t="shared" si="15"/>
        <v>0</v>
      </c>
      <c r="K21">
        <f t="shared" si="15"/>
        <v>0</v>
      </c>
      <c r="L21">
        <f t="shared" si="15"/>
        <v>0</v>
      </c>
      <c r="M21">
        <f t="shared" si="15"/>
        <v>0</v>
      </c>
      <c r="N21">
        <f t="shared" si="15"/>
        <v>0</v>
      </c>
      <c r="O21">
        <f t="shared" si="15"/>
        <v>0</v>
      </c>
      <c r="P21">
        <f t="shared" si="15"/>
        <v>0</v>
      </c>
      <c r="Q21">
        <f t="shared" si="15"/>
        <v>0</v>
      </c>
      <c r="R21">
        <f t="shared" si="15"/>
        <v>0</v>
      </c>
      <c r="S21">
        <f t="shared" si="15"/>
        <v>0</v>
      </c>
      <c r="T21">
        <f t="shared" si="15"/>
        <v>0</v>
      </c>
      <c r="U21">
        <f t="shared" si="15"/>
        <v>0</v>
      </c>
      <c r="V21">
        <f t="shared" si="15"/>
        <v>0</v>
      </c>
      <c r="W21">
        <f t="shared" si="15"/>
        <v>0</v>
      </c>
      <c r="X21">
        <f t="shared" si="15"/>
        <v>0</v>
      </c>
      <c r="Y21">
        <f t="shared" si="15"/>
        <v>0</v>
      </c>
      <c r="Z21">
        <f t="shared" si="15"/>
        <v>0</v>
      </c>
      <c r="AA21">
        <f t="shared" si="15"/>
        <v>0</v>
      </c>
      <c r="AB21">
        <f t="shared" si="15"/>
        <v>0</v>
      </c>
      <c r="AC21">
        <f t="shared" si="15"/>
        <v>0</v>
      </c>
      <c r="AD21">
        <f t="shared" si="15"/>
        <v>0</v>
      </c>
      <c r="AE21">
        <f t="shared" si="15"/>
        <v>0</v>
      </c>
    </row>
    <row r="22" spans="1:31">
      <c r="A22">
        <v>13</v>
      </c>
      <c r="B22">
        <f t="shared" si="3"/>
        <v>0</v>
      </c>
      <c r="C22">
        <f t="shared" ref="C22:AE22" si="16">IF(AND($A22&gt;C$5,$A22&lt;=C$6),C$2,0)</f>
        <v>0.78156016900602</v>
      </c>
      <c r="D22">
        <f t="shared" si="16"/>
        <v>0</v>
      </c>
      <c r="E22">
        <f t="shared" si="16"/>
        <v>0</v>
      </c>
      <c r="F22">
        <f t="shared" si="16"/>
        <v>0</v>
      </c>
      <c r="G22">
        <f t="shared" si="16"/>
        <v>0</v>
      </c>
      <c r="H22">
        <f t="shared" si="16"/>
        <v>0</v>
      </c>
      <c r="I22">
        <f t="shared" si="16"/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</row>
    <row r="23" spans="1:31">
      <c r="A23">
        <v>14</v>
      </c>
      <c r="B23">
        <f t="shared" si="3"/>
        <v>0</v>
      </c>
      <c r="C23">
        <f t="shared" ref="C23:AE23" si="17">IF(AND($A23&gt;C$5,$A23&lt;=C$6),C$2,0)</f>
        <v>0.78156016900602</v>
      </c>
      <c r="D23">
        <f t="shared" si="17"/>
        <v>0</v>
      </c>
      <c r="E23">
        <f t="shared" si="17"/>
        <v>0</v>
      </c>
      <c r="F23">
        <f t="shared" si="17"/>
        <v>0</v>
      </c>
      <c r="G23">
        <f t="shared" si="17"/>
        <v>0</v>
      </c>
      <c r="H23">
        <f t="shared" si="17"/>
        <v>0</v>
      </c>
      <c r="I23">
        <f t="shared" si="17"/>
        <v>0</v>
      </c>
      <c r="J23">
        <f t="shared" si="17"/>
        <v>0</v>
      </c>
      <c r="K23">
        <f t="shared" si="17"/>
        <v>0</v>
      </c>
      <c r="L23">
        <f t="shared" si="17"/>
        <v>0</v>
      </c>
      <c r="M23">
        <f t="shared" si="17"/>
        <v>0</v>
      </c>
      <c r="N23">
        <f t="shared" si="17"/>
        <v>0</v>
      </c>
      <c r="O23">
        <f t="shared" si="17"/>
        <v>0</v>
      </c>
      <c r="P23">
        <f t="shared" si="17"/>
        <v>0</v>
      </c>
      <c r="Q23">
        <f t="shared" si="17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7"/>
        <v>0</v>
      </c>
      <c r="V23">
        <f t="shared" si="17"/>
        <v>0</v>
      </c>
      <c r="W23">
        <f t="shared" si="17"/>
        <v>0</v>
      </c>
      <c r="X23">
        <f t="shared" si="17"/>
        <v>0</v>
      </c>
      <c r="Y23">
        <f t="shared" si="17"/>
        <v>0</v>
      </c>
      <c r="Z23">
        <f t="shared" si="17"/>
        <v>0</v>
      </c>
      <c r="AA23">
        <f t="shared" si="17"/>
        <v>0</v>
      </c>
      <c r="AB23">
        <f t="shared" si="17"/>
        <v>0</v>
      </c>
      <c r="AC23">
        <f t="shared" si="17"/>
        <v>0</v>
      </c>
      <c r="AD23">
        <f t="shared" si="17"/>
        <v>0</v>
      </c>
      <c r="AE23">
        <f t="shared" si="17"/>
        <v>0</v>
      </c>
    </row>
    <row r="24" spans="1:31">
      <c r="A24">
        <v>15</v>
      </c>
      <c r="B24">
        <f t="shared" si="3"/>
        <v>0</v>
      </c>
      <c r="C24">
        <f t="shared" ref="C24:AE24" si="18">IF(AND($A24&gt;C$5,$A24&lt;=C$6),C$2,0)</f>
        <v>0.78156016900602</v>
      </c>
      <c r="D24">
        <f t="shared" si="18"/>
        <v>0</v>
      </c>
      <c r="E24">
        <f t="shared" si="18"/>
        <v>0</v>
      </c>
      <c r="F24">
        <f t="shared" si="18"/>
        <v>0</v>
      </c>
      <c r="G24">
        <f t="shared" si="18"/>
        <v>0</v>
      </c>
      <c r="H24">
        <f t="shared" si="18"/>
        <v>0</v>
      </c>
      <c r="I24">
        <f t="shared" si="18"/>
        <v>0</v>
      </c>
      <c r="J24">
        <f t="shared" si="18"/>
        <v>0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</row>
    <row r="25" spans="1:31">
      <c r="A25">
        <v>16</v>
      </c>
      <c r="B25">
        <f t="shared" ref="B25:B88" si="19">IF(AND($A25&gt;B$5,$A25&lt;=B$6),B$2,0)</f>
        <v>0</v>
      </c>
      <c r="C25">
        <f t="shared" ref="C25:AE25" si="20">IF(AND($A25&gt;C$5,$A25&lt;=C$6),C$2,0)</f>
        <v>0.78156016900602</v>
      </c>
      <c r="D25">
        <f t="shared" si="20"/>
        <v>0</v>
      </c>
      <c r="E25">
        <f t="shared" si="20"/>
        <v>0</v>
      </c>
      <c r="F25">
        <f t="shared" si="20"/>
        <v>0</v>
      </c>
      <c r="G25">
        <f t="shared" si="20"/>
        <v>0</v>
      </c>
      <c r="H25">
        <f t="shared" si="20"/>
        <v>0</v>
      </c>
      <c r="I25">
        <f t="shared" si="20"/>
        <v>0</v>
      </c>
      <c r="J25">
        <f t="shared" si="20"/>
        <v>0</v>
      </c>
      <c r="K25">
        <f t="shared" si="20"/>
        <v>0</v>
      </c>
      <c r="L25">
        <f t="shared" si="20"/>
        <v>0</v>
      </c>
      <c r="M25">
        <f t="shared" si="20"/>
        <v>0</v>
      </c>
      <c r="N25">
        <f t="shared" si="20"/>
        <v>0</v>
      </c>
      <c r="O25">
        <f t="shared" si="20"/>
        <v>0</v>
      </c>
      <c r="P25">
        <f t="shared" si="20"/>
        <v>0</v>
      </c>
      <c r="Q25">
        <f t="shared" si="20"/>
        <v>0</v>
      </c>
      <c r="R25">
        <f t="shared" si="20"/>
        <v>0</v>
      </c>
      <c r="S25">
        <f t="shared" si="20"/>
        <v>0</v>
      </c>
      <c r="T25">
        <f t="shared" si="20"/>
        <v>0</v>
      </c>
      <c r="U25">
        <f t="shared" si="20"/>
        <v>0</v>
      </c>
      <c r="V25">
        <f t="shared" si="20"/>
        <v>0</v>
      </c>
      <c r="W25">
        <f t="shared" si="20"/>
        <v>0</v>
      </c>
      <c r="X25">
        <f t="shared" si="20"/>
        <v>0</v>
      </c>
      <c r="Y25">
        <f t="shared" si="20"/>
        <v>0</v>
      </c>
      <c r="Z25">
        <f t="shared" si="20"/>
        <v>0</v>
      </c>
      <c r="AA25">
        <f t="shared" si="20"/>
        <v>0</v>
      </c>
      <c r="AB25">
        <f t="shared" si="20"/>
        <v>0</v>
      </c>
      <c r="AC25">
        <f t="shared" si="20"/>
        <v>0</v>
      </c>
      <c r="AD25">
        <f t="shared" si="20"/>
        <v>0</v>
      </c>
      <c r="AE25">
        <f t="shared" si="20"/>
        <v>0</v>
      </c>
    </row>
    <row r="26" spans="1:31">
      <c r="A26">
        <v>17</v>
      </c>
      <c r="B26">
        <f t="shared" si="19"/>
        <v>0</v>
      </c>
      <c r="C26">
        <f t="shared" ref="C26:AE26" si="21">IF(AND($A26&gt;C$5,$A26&lt;=C$6),C$2,0)</f>
        <v>0.78156016900602</v>
      </c>
      <c r="D26">
        <f t="shared" si="21"/>
        <v>0</v>
      </c>
      <c r="E26">
        <f t="shared" si="21"/>
        <v>0</v>
      </c>
      <c r="F26">
        <f t="shared" si="21"/>
        <v>0</v>
      </c>
      <c r="G26">
        <f t="shared" si="21"/>
        <v>0</v>
      </c>
      <c r="H26">
        <f t="shared" si="21"/>
        <v>0</v>
      </c>
      <c r="I26">
        <f t="shared" si="21"/>
        <v>0</v>
      </c>
      <c r="J26">
        <f t="shared" si="21"/>
        <v>0</v>
      </c>
      <c r="K26">
        <f t="shared" si="21"/>
        <v>0</v>
      </c>
      <c r="L26">
        <f t="shared" si="21"/>
        <v>0</v>
      </c>
      <c r="M26">
        <f t="shared" si="21"/>
        <v>0</v>
      </c>
      <c r="N26">
        <f t="shared" si="21"/>
        <v>0</v>
      </c>
      <c r="O26">
        <f t="shared" si="21"/>
        <v>0</v>
      </c>
      <c r="P26">
        <f t="shared" si="21"/>
        <v>0</v>
      </c>
      <c r="Q26">
        <f t="shared" si="21"/>
        <v>0</v>
      </c>
      <c r="R26">
        <f t="shared" si="21"/>
        <v>0</v>
      </c>
      <c r="S26">
        <f t="shared" si="21"/>
        <v>0</v>
      </c>
      <c r="T26">
        <f t="shared" si="21"/>
        <v>0</v>
      </c>
      <c r="U26">
        <f t="shared" si="21"/>
        <v>0</v>
      </c>
      <c r="V26">
        <f t="shared" si="21"/>
        <v>0</v>
      </c>
      <c r="W26">
        <f t="shared" si="21"/>
        <v>0</v>
      </c>
      <c r="X26">
        <f t="shared" si="21"/>
        <v>0</v>
      </c>
      <c r="Y26">
        <f t="shared" si="21"/>
        <v>0</v>
      </c>
      <c r="Z26">
        <f t="shared" si="21"/>
        <v>0</v>
      </c>
      <c r="AA26">
        <f t="shared" si="21"/>
        <v>0</v>
      </c>
      <c r="AB26">
        <f t="shared" si="21"/>
        <v>0</v>
      </c>
      <c r="AC26">
        <f t="shared" si="21"/>
        <v>0</v>
      </c>
      <c r="AD26">
        <f t="shared" si="21"/>
        <v>0</v>
      </c>
      <c r="AE26">
        <f t="shared" si="21"/>
        <v>0</v>
      </c>
    </row>
    <row r="27" spans="1:31">
      <c r="A27">
        <v>18</v>
      </c>
      <c r="B27">
        <f t="shared" si="19"/>
        <v>0</v>
      </c>
      <c r="C27">
        <f t="shared" ref="C27:AE27" si="22">IF(AND($A27&gt;C$5,$A27&lt;=C$6),C$2,0)</f>
        <v>0.78156016900602</v>
      </c>
      <c r="D27">
        <f t="shared" si="22"/>
        <v>0</v>
      </c>
      <c r="E27">
        <f t="shared" si="22"/>
        <v>0</v>
      </c>
      <c r="F27">
        <f t="shared" si="22"/>
        <v>0</v>
      </c>
      <c r="G27">
        <f t="shared" si="22"/>
        <v>0</v>
      </c>
      <c r="H27">
        <f t="shared" si="22"/>
        <v>0</v>
      </c>
      <c r="I27">
        <f t="shared" si="22"/>
        <v>0</v>
      </c>
      <c r="J27">
        <f t="shared" si="22"/>
        <v>0</v>
      </c>
      <c r="K27">
        <f t="shared" si="22"/>
        <v>0</v>
      </c>
      <c r="L27">
        <f t="shared" si="22"/>
        <v>0</v>
      </c>
      <c r="M27">
        <f t="shared" si="22"/>
        <v>0</v>
      </c>
      <c r="N27">
        <f t="shared" si="22"/>
        <v>0</v>
      </c>
      <c r="O27">
        <f t="shared" si="22"/>
        <v>0</v>
      </c>
      <c r="P27">
        <f t="shared" si="22"/>
        <v>0</v>
      </c>
      <c r="Q27">
        <f t="shared" si="22"/>
        <v>0</v>
      </c>
      <c r="R27">
        <f t="shared" si="22"/>
        <v>0</v>
      </c>
      <c r="S27">
        <f t="shared" si="22"/>
        <v>0</v>
      </c>
      <c r="T27">
        <f t="shared" si="22"/>
        <v>0</v>
      </c>
      <c r="U27">
        <f t="shared" si="22"/>
        <v>0</v>
      </c>
      <c r="V27">
        <f t="shared" si="22"/>
        <v>0</v>
      </c>
      <c r="W27">
        <f t="shared" si="22"/>
        <v>0</v>
      </c>
      <c r="X27">
        <f t="shared" si="22"/>
        <v>0</v>
      </c>
      <c r="Y27">
        <f t="shared" si="22"/>
        <v>0</v>
      </c>
      <c r="Z27">
        <f t="shared" si="22"/>
        <v>0</v>
      </c>
      <c r="AA27">
        <f t="shared" si="22"/>
        <v>0</v>
      </c>
      <c r="AB27">
        <f t="shared" si="22"/>
        <v>0</v>
      </c>
      <c r="AC27">
        <f t="shared" si="22"/>
        <v>0</v>
      </c>
      <c r="AD27">
        <f t="shared" si="22"/>
        <v>0</v>
      </c>
      <c r="AE27">
        <f t="shared" si="22"/>
        <v>0</v>
      </c>
    </row>
    <row r="28" spans="1:31">
      <c r="A28">
        <v>19</v>
      </c>
      <c r="B28">
        <f t="shared" si="19"/>
        <v>0</v>
      </c>
      <c r="C28">
        <f t="shared" ref="C28:AE28" si="23">IF(AND($A28&gt;C$5,$A28&lt;=C$6),C$2,0)</f>
        <v>0.78156016900602</v>
      </c>
      <c r="D28">
        <f t="shared" si="23"/>
        <v>0</v>
      </c>
      <c r="E28">
        <f t="shared" si="23"/>
        <v>0</v>
      </c>
      <c r="F28">
        <f t="shared" si="23"/>
        <v>0</v>
      </c>
      <c r="G28">
        <f t="shared" si="23"/>
        <v>0</v>
      </c>
      <c r="H28">
        <f t="shared" si="23"/>
        <v>0</v>
      </c>
      <c r="I28">
        <f t="shared" si="23"/>
        <v>0</v>
      </c>
      <c r="J28">
        <f t="shared" si="23"/>
        <v>0</v>
      </c>
      <c r="K28">
        <f t="shared" si="23"/>
        <v>0</v>
      </c>
      <c r="L28">
        <f t="shared" si="23"/>
        <v>0</v>
      </c>
      <c r="M28">
        <f t="shared" si="23"/>
        <v>0</v>
      </c>
      <c r="N28">
        <f t="shared" si="23"/>
        <v>0</v>
      </c>
      <c r="O28">
        <f t="shared" si="23"/>
        <v>0</v>
      </c>
      <c r="P28">
        <f t="shared" si="23"/>
        <v>0</v>
      </c>
      <c r="Q28">
        <f t="shared" si="23"/>
        <v>0</v>
      </c>
      <c r="R28">
        <f t="shared" si="23"/>
        <v>0</v>
      </c>
      <c r="S28">
        <f t="shared" si="23"/>
        <v>0</v>
      </c>
      <c r="T28">
        <f t="shared" si="23"/>
        <v>0</v>
      </c>
      <c r="U28">
        <f t="shared" si="23"/>
        <v>0</v>
      </c>
      <c r="V28">
        <f t="shared" si="23"/>
        <v>0</v>
      </c>
      <c r="W28">
        <f t="shared" si="23"/>
        <v>0</v>
      </c>
      <c r="X28">
        <f t="shared" si="23"/>
        <v>0</v>
      </c>
      <c r="Y28">
        <f t="shared" si="23"/>
        <v>0</v>
      </c>
      <c r="Z28">
        <f t="shared" si="23"/>
        <v>0</v>
      </c>
      <c r="AA28">
        <f t="shared" si="23"/>
        <v>0</v>
      </c>
      <c r="AB28">
        <f t="shared" si="23"/>
        <v>0</v>
      </c>
      <c r="AC28">
        <f t="shared" si="23"/>
        <v>0</v>
      </c>
      <c r="AD28">
        <f t="shared" si="23"/>
        <v>0</v>
      </c>
      <c r="AE28">
        <f t="shared" si="23"/>
        <v>0</v>
      </c>
    </row>
    <row r="29" spans="1:31">
      <c r="A29">
        <v>20</v>
      </c>
      <c r="B29">
        <f t="shared" si="19"/>
        <v>0</v>
      </c>
      <c r="C29">
        <f t="shared" ref="C29:AE29" si="24">IF(AND($A29&gt;C$5,$A29&lt;=C$6),C$2,0)</f>
        <v>0.78156016900602</v>
      </c>
      <c r="D29">
        <f t="shared" si="24"/>
        <v>0</v>
      </c>
      <c r="E29">
        <f t="shared" si="24"/>
        <v>0</v>
      </c>
      <c r="F29">
        <f t="shared" si="24"/>
        <v>0</v>
      </c>
      <c r="G29">
        <f t="shared" si="24"/>
        <v>0</v>
      </c>
      <c r="H29">
        <f t="shared" si="24"/>
        <v>0</v>
      </c>
      <c r="I29">
        <f t="shared" si="24"/>
        <v>0</v>
      </c>
      <c r="J29">
        <f t="shared" si="24"/>
        <v>0</v>
      </c>
      <c r="K29">
        <f t="shared" si="24"/>
        <v>0</v>
      </c>
      <c r="L29">
        <f t="shared" si="24"/>
        <v>0</v>
      </c>
      <c r="M29">
        <f t="shared" si="24"/>
        <v>0</v>
      </c>
      <c r="N29">
        <f t="shared" si="24"/>
        <v>0</v>
      </c>
      <c r="O29">
        <f t="shared" si="24"/>
        <v>0</v>
      </c>
      <c r="P29">
        <f t="shared" si="24"/>
        <v>0</v>
      </c>
      <c r="Q29">
        <f t="shared" si="24"/>
        <v>0</v>
      </c>
      <c r="R29">
        <f t="shared" si="24"/>
        <v>0</v>
      </c>
      <c r="S29">
        <f t="shared" si="24"/>
        <v>0</v>
      </c>
      <c r="T29">
        <f t="shared" si="24"/>
        <v>0</v>
      </c>
      <c r="U29">
        <f t="shared" si="24"/>
        <v>0</v>
      </c>
      <c r="V29">
        <f t="shared" si="24"/>
        <v>0</v>
      </c>
      <c r="W29">
        <f t="shared" si="24"/>
        <v>0</v>
      </c>
      <c r="X29">
        <f t="shared" si="24"/>
        <v>0</v>
      </c>
      <c r="Y29">
        <f t="shared" si="24"/>
        <v>0</v>
      </c>
      <c r="Z29">
        <f t="shared" si="24"/>
        <v>0</v>
      </c>
      <c r="AA29">
        <f t="shared" si="24"/>
        <v>0</v>
      </c>
      <c r="AB29">
        <f t="shared" si="24"/>
        <v>0</v>
      </c>
      <c r="AC29">
        <f t="shared" si="24"/>
        <v>0</v>
      </c>
      <c r="AD29">
        <f t="shared" si="24"/>
        <v>0</v>
      </c>
      <c r="AE29">
        <f t="shared" si="24"/>
        <v>0</v>
      </c>
    </row>
    <row r="30" spans="1:31">
      <c r="A30">
        <v>21</v>
      </c>
      <c r="B30">
        <f t="shared" si="19"/>
        <v>0</v>
      </c>
      <c r="C30">
        <f t="shared" ref="C30:AE30" si="25">IF(AND($A30&gt;C$5,$A30&lt;=C$6),C$2,0)</f>
        <v>0.78156016900602</v>
      </c>
      <c r="D30">
        <f t="shared" si="25"/>
        <v>0</v>
      </c>
      <c r="E30">
        <f t="shared" si="25"/>
        <v>0</v>
      </c>
      <c r="F30">
        <f t="shared" si="25"/>
        <v>0</v>
      </c>
      <c r="G30">
        <f t="shared" si="25"/>
        <v>0</v>
      </c>
      <c r="H30">
        <f t="shared" si="25"/>
        <v>0</v>
      </c>
      <c r="I30">
        <f t="shared" si="25"/>
        <v>0</v>
      </c>
      <c r="J30">
        <f t="shared" si="25"/>
        <v>0</v>
      </c>
      <c r="K30">
        <f t="shared" si="25"/>
        <v>0</v>
      </c>
      <c r="L30">
        <f t="shared" si="25"/>
        <v>0</v>
      </c>
      <c r="M30">
        <f t="shared" si="25"/>
        <v>0</v>
      </c>
      <c r="N30">
        <f t="shared" si="25"/>
        <v>0</v>
      </c>
      <c r="O30">
        <f t="shared" si="25"/>
        <v>0</v>
      </c>
      <c r="P30">
        <f t="shared" si="25"/>
        <v>0</v>
      </c>
      <c r="Q30">
        <f t="shared" si="25"/>
        <v>0</v>
      </c>
      <c r="R30">
        <f t="shared" si="25"/>
        <v>0</v>
      </c>
      <c r="S30">
        <f t="shared" si="25"/>
        <v>0</v>
      </c>
      <c r="T30">
        <f t="shared" si="25"/>
        <v>0</v>
      </c>
      <c r="U30">
        <f t="shared" si="25"/>
        <v>0</v>
      </c>
      <c r="V30">
        <f t="shared" si="25"/>
        <v>0</v>
      </c>
      <c r="W30">
        <f t="shared" si="25"/>
        <v>0</v>
      </c>
      <c r="X30">
        <f t="shared" si="25"/>
        <v>0</v>
      </c>
      <c r="Y30">
        <f t="shared" si="25"/>
        <v>0</v>
      </c>
      <c r="Z30">
        <f t="shared" si="25"/>
        <v>0</v>
      </c>
      <c r="AA30">
        <f t="shared" si="25"/>
        <v>0</v>
      </c>
      <c r="AB30">
        <f t="shared" si="25"/>
        <v>0</v>
      </c>
      <c r="AC30">
        <f t="shared" si="25"/>
        <v>0</v>
      </c>
      <c r="AD30">
        <f t="shared" si="25"/>
        <v>0</v>
      </c>
      <c r="AE30">
        <f t="shared" si="25"/>
        <v>0</v>
      </c>
    </row>
    <row r="31" spans="1:31">
      <c r="A31">
        <v>22</v>
      </c>
      <c r="B31">
        <f t="shared" si="19"/>
        <v>0</v>
      </c>
      <c r="C31">
        <f t="shared" ref="C31:AE31" si="26">IF(AND($A31&gt;C$5,$A31&lt;=C$6),C$2,0)</f>
        <v>0.78156016900602</v>
      </c>
      <c r="D31">
        <f t="shared" si="26"/>
        <v>0</v>
      </c>
      <c r="E31">
        <f t="shared" si="26"/>
        <v>0</v>
      </c>
      <c r="F31">
        <f t="shared" si="26"/>
        <v>0</v>
      </c>
      <c r="G31">
        <f t="shared" si="26"/>
        <v>0</v>
      </c>
      <c r="H31">
        <f t="shared" si="26"/>
        <v>0</v>
      </c>
      <c r="I31">
        <f t="shared" si="26"/>
        <v>0</v>
      </c>
      <c r="J31">
        <f t="shared" si="26"/>
        <v>0</v>
      </c>
      <c r="K31">
        <f t="shared" si="26"/>
        <v>0</v>
      </c>
      <c r="L31">
        <f t="shared" si="26"/>
        <v>0</v>
      </c>
      <c r="M31">
        <f t="shared" si="26"/>
        <v>0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</row>
    <row r="32" spans="1:31">
      <c r="A32">
        <v>23</v>
      </c>
      <c r="B32">
        <f t="shared" si="19"/>
        <v>0</v>
      </c>
      <c r="C32">
        <f t="shared" ref="C32:AE32" si="27">IF(AND($A32&gt;C$5,$A32&lt;=C$6),C$2,0)</f>
        <v>0.78156016900602</v>
      </c>
      <c r="D32">
        <f t="shared" si="27"/>
        <v>0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7"/>
        <v>0</v>
      </c>
      <c r="V32">
        <f t="shared" si="27"/>
        <v>0</v>
      </c>
      <c r="W32">
        <f t="shared" si="27"/>
        <v>0</v>
      </c>
      <c r="X32">
        <f t="shared" si="27"/>
        <v>0</v>
      </c>
      <c r="Y32">
        <f t="shared" si="27"/>
        <v>0</v>
      </c>
      <c r="Z32">
        <f t="shared" si="27"/>
        <v>0</v>
      </c>
      <c r="AA32">
        <f t="shared" si="27"/>
        <v>0</v>
      </c>
      <c r="AB32">
        <f t="shared" si="27"/>
        <v>0</v>
      </c>
      <c r="AC32">
        <f t="shared" si="27"/>
        <v>0</v>
      </c>
      <c r="AD32">
        <f t="shared" si="27"/>
        <v>0</v>
      </c>
      <c r="AE32">
        <f t="shared" si="27"/>
        <v>0</v>
      </c>
    </row>
    <row r="33" spans="1:31">
      <c r="A33">
        <v>24</v>
      </c>
      <c r="B33">
        <f t="shared" si="19"/>
        <v>0</v>
      </c>
      <c r="C33">
        <f t="shared" ref="C33:AE33" si="28">IF(AND($A33&gt;C$5,$A33&lt;=C$6),C$2,0)</f>
        <v>0.78156016900602</v>
      </c>
      <c r="D33">
        <f t="shared" si="28"/>
        <v>0</v>
      </c>
      <c r="E33">
        <f t="shared" si="28"/>
        <v>0</v>
      </c>
      <c r="F33">
        <f t="shared" si="28"/>
        <v>0</v>
      </c>
      <c r="G33">
        <f t="shared" si="28"/>
        <v>0</v>
      </c>
      <c r="H33">
        <f t="shared" si="28"/>
        <v>0</v>
      </c>
      <c r="I33">
        <f t="shared" si="28"/>
        <v>0</v>
      </c>
      <c r="J33">
        <f t="shared" si="28"/>
        <v>0</v>
      </c>
      <c r="K33">
        <f t="shared" si="28"/>
        <v>0</v>
      </c>
      <c r="L33">
        <f t="shared" si="28"/>
        <v>0</v>
      </c>
      <c r="M33">
        <f t="shared" si="28"/>
        <v>0</v>
      </c>
      <c r="N33">
        <f t="shared" si="28"/>
        <v>0</v>
      </c>
      <c r="O33">
        <f t="shared" si="28"/>
        <v>0</v>
      </c>
      <c r="P33">
        <f t="shared" si="28"/>
        <v>0</v>
      </c>
      <c r="Q33">
        <f t="shared" si="28"/>
        <v>0</v>
      </c>
      <c r="R33">
        <f t="shared" si="28"/>
        <v>0</v>
      </c>
      <c r="S33">
        <f t="shared" si="28"/>
        <v>0</v>
      </c>
      <c r="T33">
        <f t="shared" si="28"/>
        <v>0</v>
      </c>
      <c r="U33">
        <f t="shared" si="28"/>
        <v>0</v>
      </c>
      <c r="V33">
        <f t="shared" si="28"/>
        <v>0</v>
      </c>
      <c r="W33">
        <f t="shared" si="28"/>
        <v>0</v>
      </c>
      <c r="X33">
        <f t="shared" si="28"/>
        <v>0</v>
      </c>
      <c r="Y33">
        <f t="shared" si="28"/>
        <v>0</v>
      </c>
      <c r="Z33">
        <f t="shared" si="28"/>
        <v>0</v>
      </c>
      <c r="AA33">
        <f t="shared" si="28"/>
        <v>0</v>
      </c>
      <c r="AB33">
        <f t="shared" si="28"/>
        <v>0</v>
      </c>
      <c r="AC33">
        <f t="shared" si="28"/>
        <v>0</v>
      </c>
      <c r="AD33">
        <f t="shared" si="28"/>
        <v>0</v>
      </c>
      <c r="AE33">
        <f t="shared" si="28"/>
        <v>0</v>
      </c>
    </row>
    <row r="34" spans="1:31">
      <c r="A34">
        <v>25</v>
      </c>
      <c r="B34">
        <f t="shared" si="19"/>
        <v>0</v>
      </c>
      <c r="C34">
        <f t="shared" ref="C34:AE34" si="29">IF(AND($A34&gt;C$5,$A34&lt;=C$6),C$2,0)</f>
        <v>0</v>
      </c>
      <c r="D34">
        <f t="shared" si="29"/>
        <v>0.738700969533149</v>
      </c>
      <c r="E34">
        <f t="shared" si="29"/>
        <v>0</v>
      </c>
      <c r="F34">
        <f t="shared" si="29"/>
        <v>0</v>
      </c>
      <c r="G34">
        <f t="shared" si="29"/>
        <v>0</v>
      </c>
      <c r="H34">
        <f t="shared" si="29"/>
        <v>0</v>
      </c>
      <c r="I34">
        <f t="shared" si="29"/>
        <v>0</v>
      </c>
      <c r="J34">
        <f t="shared" si="29"/>
        <v>0</v>
      </c>
      <c r="K34">
        <f t="shared" si="29"/>
        <v>0</v>
      </c>
      <c r="L34">
        <f t="shared" si="29"/>
        <v>0</v>
      </c>
      <c r="M34">
        <f t="shared" si="29"/>
        <v>0</v>
      </c>
      <c r="N34">
        <f t="shared" si="29"/>
        <v>0</v>
      </c>
      <c r="O34">
        <f t="shared" si="29"/>
        <v>0</v>
      </c>
      <c r="P34">
        <f t="shared" si="29"/>
        <v>0</v>
      </c>
      <c r="Q34">
        <f t="shared" si="29"/>
        <v>0</v>
      </c>
      <c r="R34">
        <f t="shared" si="29"/>
        <v>0</v>
      </c>
      <c r="S34">
        <f t="shared" si="29"/>
        <v>0</v>
      </c>
      <c r="T34">
        <f t="shared" si="29"/>
        <v>0</v>
      </c>
      <c r="U34">
        <f t="shared" si="29"/>
        <v>0</v>
      </c>
      <c r="V34">
        <f t="shared" si="29"/>
        <v>0</v>
      </c>
      <c r="W34">
        <f t="shared" si="29"/>
        <v>0</v>
      </c>
      <c r="X34">
        <f t="shared" si="29"/>
        <v>0</v>
      </c>
      <c r="Y34">
        <f t="shared" si="29"/>
        <v>0</v>
      </c>
      <c r="Z34">
        <f t="shared" si="29"/>
        <v>0</v>
      </c>
      <c r="AA34">
        <f t="shared" si="29"/>
        <v>0</v>
      </c>
      <c r="AB34">
        <f t="shared" si="29"/>
        <v>0</v>
      </c>
      <c r="AC34">
        <f t="shared" si="29"/>
        <v>0</v>
      </c>
      <c r="AD34">
        <f t="shared" si="29"/>
        <v>0</v>
      </c>
      <c r="AE34">
        <f t="shared" si="29"/>
        <v>0</v>
      </c>
    </row>
    <row r="35" spans="1:31">
      <c r="A35">
        <v>26</v>
      </c>
      <c r="B35">
        <f t="shared" si="19"/>
        <v>0</v>
      </c>
      <c r="C35">
        <f t="shared" ref="C35:AE35" si="30">IF(AND($A35&gt;C$5,$A35&lt;=C$6),C$2,0)</f>
        <v>0</v>
      </c>
      <c r="D35">
        <f t="shared" si="30"/>
        <v>0.738700969533149</v>
      </c>
      <c r="E35">
        <f t="shared" si="30"/>
        <v>0</v>
      </c>
      <c r="F35">
        <f t="shared" si="30"/>
        <v>0</v>
      </c>
      <c r="G35">
        <f t="shared" si="30"/>
        <v>0</v>
      </c>
      <c r="H35">
        <f t="shared" si="30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0</v>
      </c>
      <c r="O35">
        <f t="shared" si="30"/>
        <v>0</v>
      </c>
      <c r="P35">
        <f t="shared" si="30"/>
        <v>0</v>
      </c>
      <c r="Q35">
        <f t="shared" si="30"/>
        <v>0</v>
      </c>
      <c r="R35">
        <f t="shared" si="30"/>
        <v>0</v>
      </c>
      <c r="S35">
        <f t="shared" si="30"/>
        <v>0</v>
      </c>
      <c r="T35">
        <f t="shared" si="30"/>
        <v>0</v>
      </c>
      <c r="U35">
        <f t="shared" si="30"/>
        <v>0</v>
      </c>
      <c r="V35">
        <f t="shared" si="30"/>
        <v>0</v>
      </c>
      <c r="W35">
        <f t="shared" si="30"/>
        <v>0</v>
      </c>
      <c r="X35">
        <f t="shared" si="30"/>
        <v>0</v>
      </c>
      <c r="Y35">
        <f t="shared" si="30"/>
        <v>0</v>
      </c>
      <c r="Z35">
        <f t="shared" si="30"/>
        <v>0</v>
      </c>
      <c r="AA35">
        <f t="shared" si="30"/>
        <v>0</v>
      </c>
      <c r="AB35">
        <f t="shared" si="30"/>
        <v>0</v>
      </c>
      <c r="AC35">
        <f t="shared" si="30"/>
        <v>0</v>
      </c>
      <c r="AD35">
        <f t="shared" si="30"/>
        <v>0</v>
      </c>
      <c r="AE35">
        <f t="shared" si="30"/>
        <v>0</v>
      </c>
    </row>
    <row r="36" spans="1:31">
      <c r="A36">
        <v>27</v>
      </c>
      <c r="B36">
        <f t="shared" si="19"/>
        <v>0</v>
      </c>
      <c r="C36">
        <f t="shared" ref="C36:AE36" si="31">IF(AND($A36&gt;C$5,$A36&lt;=C$6),C$2,0)</f>
        <v>0</v>
      </c>
      <c r="D36">
        <f t="shared" si="31"/>
        <v>0.738700969533149</v>
      </c>
      <c r="E36">
        <f t="shared" si="31"/>
        <v>0</v>
      </c>
      <c r="F36">
        <f t="shared" si="31"/>
        <v>0</v>
      </c>
      <c r="G36">
        <f t="shared" si="31"/>
        <v>0</v>
      </c>
      <c r="H36">
        <f t="shared" si="31"/>
        <v>0</v>
      </c>
      <c r="I36">
        <f t="shared" si="31"/>
        <v>0</v>
      </c>
      <c r="J36">
        <f t="shared" si="31"/>
        <v>0</v>
      </c>
      <c r="K36">
        <f t="shared" si="31"/>
        <v>0</v>
      </c>
      <c r="L36">
        <f t="shared" si="31"/>
        <v>0</v>
      </c>
      <c r="M36">
        <f t="shared" si="31"/>
        <v>0</v>
      </c>
      <c r="N36">
        <f t="shared" si="31"/>
        <v>0</v>
      </c>
      <c r="O36">
        <f t="shared" si="31"/>
        <v>0</v>
      </c>
      <c r="P36">
        <f t="shared" si="31"/>
        <v>0</v>
      </c>
      <c r="Q36">
        <f t="shared" si="31"/>
        <v>0</v>
      </c>
      <c r="R36">
        <f t="shared" si="31"/>
        <v>0</v>
      </c>
      <c r="S36">
        <f t="shared" si="31"/>
        <v>0</v>
      </c>
      <c r="T36">
        <f t="shared" si="31"/>
        <v>0</v>
      </c>
      <c r="U36">
        <f t="shared" si="31"/>
        <v>0</v>
      </c>
      <c r="V36">
        <f t="shared" si="31"/>
        <v>0</v>
      </c>
      <c r="W36">
        <f t="shared" si="31"/>
        <v>0</v>
      </c>
      <c r="X36">
        <f t="shared" si="31"/>
        <v>0</v>
      </c>
      <c r="Y36">
        <f t="shared" si="31"/>
        <v>0</v>
      </c>
      <c r="Z36">
        <f t="shared" si="31"/>
        <v>0</v>
      </c>
      <c r="AA36">
        <f t="shared" si="31"/>
        <v>0</v>
      </c>
      <c r="AB36">
        <f t="shared" si="31"/>
        <v>0</v>
      </c>
      <c r="AC36">
        <f t="shared" si="31"/>
        <v>0</v>
      </c>
      <c r="AD36">
        <f t="shared" si="31"/>
        <v>0</v>
      </c>
      <c r="AE36">
        <f t="shared" si="31"/>
        <v>0</v>
      </c>
    </row>
    <row r="37" spans="1:31">
      <c r="A37">
        <v>28</v>
      </c>
      <c r="B37">
        <f t="shared" si="19"/>
        <v>0</v>
      </c>
      <c r="C37">
        <f t="shared" ref="C37:AE37" si="32">IF(AND($A37&gt;C$5,$A37&lt;=C$6),C$2,0)</f>
        <v>0</v>
      </c>
      <c r="D37">
        <f t="shared" si="32"/>
        <v>0.738700969533149</v>
      </c>
      <c r="E37">
        <f t="shared" si="32"/>
        <v>0</v>
      </c>
      <c r="F37">
        <f t="shared" si="32"/>
        <v>0</v>
      </c>
      <c r="G37">
        <f t="shared" si="32"/>
        <v>0</v>
      </c>
      <c r="H37">
        <f t="shared" si="32"/>
        <v>0</v>
      </c>
      <c r="I37">
        <f t="shared" si="32"/>
        <v>0</v>
      </c>
      <c r="J37">
        <f t="shared" si="32"/>
        <v>0</v>
      </c>
      <c r="K37">
        <f t="shared" si="32"/>
        <v>0</v>
      </c>
      <c r="L37">
        <f t="shared" si="32"/>
        <v>0</v>
      </c>
      <c r="M37">
        <f t="shared" si="32"/>
        <v>0</v>
      </c>
      <c r="N37">
        <f t="shared" si="32"/>
        <v>0</v>
      </c>
      <c r="O37">
        <f t="shared" si="32"/>
        <v>0</v>
      </c>
      <c r="P37">
        <f t="shared" si="32"/>
        <v>0</v>
      </c>
      <c r="Q37">
        <f t="shared" si="32"/>
        <v>0</v>
      </c>
      <c r="R37">
        <f t="shared" si="32"/>
        <v>0</v>
      </c>
      <c r="S37">
        <f t="shared" si="32"/>
        <v>0</v>
      </c>
      <c r="T37">
        <f t="shared" si="32"/>
        <v>0</v>
      </c>
      <c r="U37">
        <f t="shared" si="32"/>
        <v>0</v>
      </c>
      <c r="V37">
        <f t="shared" si="32"/>
        <v>0</v>
      </c>
      <c r="W37">
        <f t="shared" si="32"/>
        <v>0</v>
      </c>
      <c r="X37">
        <f t="shared" si="32"/>
        <v>0</v>
      </c>
      <c r="Y37">
        <f t="shared" si="32"/>
        <v>0</v>
      </c>
      <c r="Z37">
        <f t="shared" si="32"/>
        <v>0</v>
      </c>
      <c r="AA37">
        <f t="shared" si="32"/>
        <v>0</v>
      </c>
      <c r="AB37">
        <f t="shared" si="32"/>
        <v>0</v>
      </c>
      <c r="AC37">
        <f t="shared" si="32"/>
        <v>0</v>
      </c>
      <c r="AD37">
        <f t="shared" si="32"/>
        <v>0</v>
      </c>
      <c r="AE37">
        <f t="shared" si="32"/>
        <v>0</v>
      </c>
    </row>
    <row r="38" spans="1:31">
      <c r="A38">
        <v>29</v>
      </c>
      <c r="B38">
        <f t="shared" si="19"/>
        <v>0</v>
      </c>
      <c r="C38">
        <f t="shared" ref="C38:AE38" si="33">IF(AND($A38&gt;C$5,$A38&lt;=C$6),C$2,0)</f>
        <v>0</v>
      </c>
      <c r="D38">
        <f t="shared" si="33"/>
        <v>0.738700969533149</v>
      </c>
      <c r="E38">
        <f t="shared" si="33"/>
        <v>0</v>
      </c>
      <c r="F38">
        <f t="shared" si="33"/>
        <v>0</v>
      </c>
      <c r="G38">
        <f t="shared" si="33"/>
        <v>0</v>
      </c>
      <c r="H38">
        <f t="shared" si="33"/>
        <v>0</v>
      </c>
      <c r="I38">
        <f t="shared" si="33"/>
        <v>0</v>
      </c>
      <c r="J38">
        <f t="shared" si="33"/>
        <v>0</v>
      </c>
      <c r="K38">
        <f t="shared" si="33"/>
        <v>0</v>
      </c>
      <c r="L38">
        <f t="shared" si="33"/>
        <v>0</v>
      </c>
      <c r="M38">
        <f t="shared" si="33"/>
        <v>0</v>
      </c>
      <c r="N38">
        <f t="shared" si="33"/>
        <v>0</v>
      </c>
      <c r="O38">
        <f t="shared" si="33"/>
        <v>0</v>
      </c>
      <c r="P38">
        <f t="shared" si="33"/>
        <v>0</v>
      </c>
      <c r="Q38">
        <f t="shared" si="33"/>
        <v>0</v>
      </c>
      <c r="R38">
        <f t="shared" si="33"/>
        <v>0</v>
      </c>
      <c r="S38">
        <f t="shared" si="33"/>
        <v>0</v>
      </c>
      <c r="T38">
        <f t="shared" si="33"/>
        <v>0</v>
      </c>
      <c r="U38">
        <f t="shared" si="33"/>
        <v>0</v>
      </c>
      <c r="V38">
        <f t="shared" si="33"/>
        <v>0</v>
      </c>
      <c r="W38">
        <f t="shared" si="33"/>
        <v>0</v>
      </c>
      <c r="X38">
        <f t="shared" si="33"/>
        <v>0</v>
      </c>
      <c r="Y38">
        <f t="shared" si="33"/>
        <v>0</v>
      </c>
      <c r="Z38">
        <f t="shared" si="33"/>
        <v>0</v>
      </c>
      <c r="AA38">
        <f t="shared" si="33"/>
        <v>0</v>
      </c>
      <c r="AB38">
        <f t="shared" si="33"/>
        <v>0</v>
      </c>
      <c r="AC38">
        <f t="shared" si="33"/>
        <v>0</v>
      </c>
      <c r="AD38">
        <f t="shared" si="33"/>
        <v>0</v>
      </c>
      <c r="AE38">
        <f t="shared" si="33"/>
        <v>0</v>
      </c>
    </row>
    <row r="39" spans="1:31">
      <c r="A39">
        <v>30</v>
      </c>
      <c r="B39">
        <f t="shared" si="19"/>
        <v>0</v>
      </c>
      <c r="C39">
        <f t="shared" ref="C39:AE39" si="34">IF(AND($A39&gt;C$5,$A39&lt;=C$6),C$2,0)</f>
        <v>0</v>
      </c>
      <c r="D39">
        <f t="shared" si="34"/>
        <v>0.738700969533149</v>
      </c>
      <c r="E39">
        <f t="shared" si="34"/>
        <v>0</v>
      </c>
      <c r="F39">
        <f t="shared" si="34"/>
        <v>0</v>
      </c>
      <c r="G39">
        <f t="shared" si="34"/>
        <v>0</v>
      </c>
      <c r="H39">
        <f t="shared" si="34"/>
        <v>0</v>
      </c>
      <c r="I39">
        <f t="shared" si="34"/>
        <v>0</v>
      </c>
      <c r="J39">
        <f t="shared" si="34"/>
        <v>0</v>
      </c>
      <c r="K39">
        <f t="shared" si="34"/>
        <v>0</v>
      </c>
      <c r="L39">
        <f t="shared" si="34"/>
        <v>0</v>
      </c>
      <c r="M39">
        <f t="shared" si="34"/>
        <v>0</v>
      </c>
      <c r="N39">
        <f t="shared" si="34"/>
        <v>0</v>
      </c>
      <c r="O39">
        <f t="shared" si="34"/>
        <v>0</v>
      </c>
      <c r="P39">
        <f t="shared" si="34"/>
        <v>0</v>
      </c>
      <c r="Q39">
        <f t="shared" si="34"/>
        <v>0</v>
      </c>
      <c r="R39">
        <f t="shared" si="34"/>
        <v>0</v>
      </c>
      <c r="S39">
        <f t="shared" si="34"/>
        <v>0</v>
      </c>
      <c r="T39">
        <f t="shared" si="34"/>
        <v>0</v>
      </c>
      <c r="U39">
        <f t="shared" si="34"/>
        <v>0</v>
      </c>
      <c r="V39">
        <f t="shared" si="34"/>
        <v>0</v>
      </c>
      <c r="W39">
        <f t="shared" si="34"/>
        <v>0</v>
      </c>
      <c r="X39">
        <f t="shared" si="34"/>
        <v>0</v>
      </c>
      <c r="Y39">
        <f t="shared" si="34"/>
        <v>0</v>
      </c>
      <c r="Z39">
        <f t="shared" si="34"/>
        <v>0</v>
      </c>
      <c r="AA39">
        <f t="shared" si="34"/>
        <v>0</v>
      </c>
      <c r="AB39">
        <f t="shared" si="34"/>
        <v>0</v>
      </c>
      <c r="AC39">
        <f t="shared" si="34"/>
        <v>0</v>
      </c>
      <c r="AD39">
        <f t="shared" si="34"/>
        <v>0</v>
      </c>
      <c r="AE39">
        <f t="shared" si="34"/>
        <v>0</v>
      </c>
    </row>
    <row r="40" spans="1:31">
      <c r="A40">
        <v>31</v>
      </c>
      <c r="B40">
        <f t="shared" si="19"/>
        <v>0</v>
      </c>
      <c r="C40">
        <f t="shared" ref="C40:AE40" si="35">IF(AND($A40&gt;C$5,$A40&lt;=C$6),C$2,0)</f>
        <v>0</v>
      </c>
      <c r="D40">
        <f t="shared" si="35"/>
        <v>0.738700969533149</v>
      </c>
      <c r="E40">
        <f t="shared" si="35"/>
        <v>0</v>
      </c>
      <c r="F40">
        <f t="shared" si="35"/>
        <v>0</v>
      </c>
      <c r="G40">
        <f t="shared" si="35"/>
        <v>0</v>
      </c>
      <c r="H40">
        <f t="shared" si="35"/>
        <v>0</v>
      </c>
      <c r="I40">
        <f t="shared" si="35"/>
        <v>0</v>
      </c>
      <c r="J40">
        <f t="shared" si="35"/>
        <v>0</v>
      </c>
      <c r="K40">
        <f t="shared" si="35"/>
        <v>0</v>
      </c>
      <c r="L40">
        <f t="shared" si="35"/>
        <v>0</v>
      </c>
      <c r="M40">
        <f t="shared" si="35"/>
        <v>0</v>
      </c>
      <c r="N40">
        <f t="shared" si="35"/>
        <v>0</v>
      </c>
      <c r="O40">
        <f t="shared" si="35"/>
        <v>0</v>
      </c>
      <c r="P40">
        <f t="shared" si="35"/>
        <v>0</v>
      </c>
      <c r="Q40">
        <f t="shared" si="35"/>
        <v>0</v>
      </c>
      <c r="R40">
        <f t="shared" si="35"/>
        <v>0</v>
      </c>
      <c r="S40">
        <f t="shared" si="35"/>
        <v>0</v>
      </c>
      <c r="T40">
        <f t="shared" si="35"/>
        <v>0</v>
      </c>
      <c r="U40">
        <f t="shared" si="35"/>
        <v>0</v>
      </c>
      <c r="V40">
        <f t="shared" si="35"/>
        <v>0</v>
      </c>
      <c r="W40">
        <f t="shared" si="35"/>
        <v>0</v>
      </c>
      <c r="X40">
        <f t="shared" si="35"/>
        <v>0</v>
      </c>
      <c r="Y40">
        <f t="shared" si="35"/>
        <v>0</v>
      </c>
      <c r="Z40">
        <f t="shared" si="35"/>
        <v>0</v>
      </c>
      <c r="AA40">
        <f t="shared" si="35"/>
        <v>0</v>
      </c>
      <c r="AB40">
        <f t="shared" si="35"/>
        <v>0</v>
      </c>
      <c r="AC40">
        <f t="shared" si="35"/>
        <v>0</v>
      </c>
      <c r="AD40">
        <f t="shared" si="35"/>
        <v>0</v>
      </c>
      <c r="AE40">
        <f t="shared" si="35"/>
        <v>0</v>
      </c>
    </row>
    <row r="41" spans="1:31">
      <c r="A41">
        <v>32</v>
      </c>
      <c r="B41">
        <f t="shared" si="19"/>
        <v>0</v>
      </c>
      <c r="C41">
        <f t="shared" ref="C41:AE41" si="36">IF(AND($A41&gt;C$5,$A41&lt;=C$6),C$2,0)</f>
        <v>0</v>
      </c>
      <c r="D41">
        <f t="shared" si="36"/>
        <v>0.738700969533149</v>
      </c>
      <c r="E41">
        <f t="shared" si="36"/>
        <v>0</v>
      </c>
      <c r="F41">
        <f t="shared" si="36"/>
        <v>0</v>
      </c>
      <c r="G41">
        <f t="shared" si="36"/>
        <v>0</v>
      </c>
      <c r="H41">
        <f t="shared" si="36"/>
        <v>0</v>
      </c>
      <c r="I41">
        <f t="shared" si="36"/>
        <v>0</v>
      </c>
      <c r="J41">
        <f t="shared" si="36"/>
        <v>0</v>
      </c>
      <c r="K41">
        <f t="shared" si="36"/>
        <v>0</v>
      </c>
      <c r="L41">
        <f t="shared" si="36"/>
        <v>0</v>
      </c>
      <c r="M41">
        <f t="shared" si="36"/>
        <v>0</v>
      </c>
      <c r="N41">
        <f t="shared" si="36"/>
        <v>0</v>
      </c>
      <c r="O41">
        <f t="shared" si="36"/>
        <v>0</v>
      </c>
      <c r="P41">
        <f t="shared" si="36"/>
        <v>0</v>
      </c>
      <c r="Q41">
        <f t="shared" si="36"/>
        <v>0</v>
      </c>
      <c r="R41">
        <f t="shared" si="36"/>
        <v>0</v>
      </c>
      <c r="S41">
        <f t="shared" si="36"/>
        <v>0</v>
      </c>
      <c r="T41">
        <f t="shared" si="36"/>
        <v>0</v>
      </c>
      <c r="U41">
        <f t="shared" si="36"/>
        <v>0</v>
      </c>
      <c r="V41">
        <f t="shared" si="36"/>
        <v>0</v>
      </c>
      <c r="W41">
        <f t="shared" si="36"/>
        <v>0</v>
      </c>
      <c r="X41">
        <f t="shared" si="36"/>
        <v>0</v>
      </c>
      <c r="Y41">
        <f t="shared" si="36"/>
        <v>0</v>
      </c>
      <c r="Z41">
        <f t="shared" si="36"/>
        <v>0</v>
      </c>
      <c r="AA41">
        <f t="shared" si="36"/>
        <v>0</v>
      </c>
      <c r="AB41">
        <f t="shared" si="36"/>
        <v>0</v>
      </c>
      <c r="AC41">
        <f t="shared" si="36"/>
        <v>0</v>
      </c>
      <c r="AD41">
        <f t="shared" si="36"/>
        <v>0</v>
      </c>
      <c r="AE41">
        <f t="shared" si="36"/>
        <v>0</v>
      </c>
    </row>
    <row r="42" spans="1:31">
      <c r="A42">
        <v>33</v>
      </c>
      <c r="B42">
        <f t="shared" si="19"/>
        <v>0</v>
      </c>
      <c r="C42">
        <f t="shared" ref="C42:AE42" si="37">IF(AND($A42&gt;C$5,$A42&lt;=C$6),C$2,0)</f>
        <v>0</v>
      </c>
      <c r="D42">
        <f t="shared" si="37"/>
        <v>0.738700969533149</v>
      </c>
      <c r="E42">
        <f t="shared" si="37"/>
        <v>0</v>
      </c>
      <c r="F42">
        <f t="shared" si="37"/>
        <v>0</v>
      </c>
      <c r="G42">
        <f t="shared" si="37"/>
        <v>0</v>
      </c>
      <c r="H42">
        <f t="shared" si="37"/>
        <v>0</v>
      </c>
      <c r="I42">
        <f t="shared" si="37"/>
        <v>0</v>
      </c>
      <c r="J42">
        <f t="shared" si="37"/>
        <v>0</v>
      </c>
      <c r="K42">
        <f t="shared" si="37"/>
        <v>0</v>
      </c>
      <c r="L42">
        <f t="shared" si="37"/>
        <v>0</v>
      </c>
      <c r="M42">
        <f t="shared" si="37"/>
        <v>0</v>
      </c>
      <c r="N42">
        <f t="shared" si="37"/>
        <v>0</v>
      </c>
      <c r="O42">
        <f t="shared" si="37"/>
        <v>0</v>
      </c>
      <c r="P42">
        <f t="shared" si="37"/>
        <v>0</v>
      </c>
      <c r="Q42">
        <f t="shared" si="37"/>
        <v>0</v>
      </c>
      <c r="R42">
        <f t="shared" si="37"/>
        <v>0</v>
      </c>
      <c r="S42">
        <f t="shared" si="37"/>
        <v>0</v>
      </c>
      <c r="T42">
        <f t="shared" si="37"/>
        <v>0</v>
      </c>
      <c r="U42">
        <f t="shared" si="37"/>
        <v>0</v>
      </c>
      <c r="V42">
        <f t="shared" si="37"/>
        <v>0</v>
      </c>
      <c r="W42">
        <f t="shared" si="37"/>
        <v>0</v>
      </c>
      <c r="X42">
        <f t="shared" si="37"/>
        <v>0</v>
      </c>
      <c r="Y42">
        <f t="shared" si="37"/>
        <v>0</v>
      </c>
      <c r="Z42">
        <f t="shared" si="37"/>
        <v>0</v>
      </c>
      <c r="AA42">
        <f t="shared" si="37"/>
        <v>0</v>
      </c>
      <c r="AB42">
        <f t="shared" si="37"/>
        <v>0</v>
      </c>
      <c r="AC42">
        <f t="shared" si="37"/>
        <v>0</v>
      </c>
      <c r="AD42">
        <f t="shared" si="37"/>
        <v>0</v>
      </c>
      <c r="AE42">
        <f t="shared" si="37"/>
        <v>0</v>
      </c>
    </row>
    <row r="43" spans="1:31">
      <c r="A43">
        <v>34</v>
      </c>
      <c r="B43">
        <f t="shared" si="19"/>
        <v>0</v>
      </c>
      <c r="C43">
        <f t="shared" ref="C43:AE43" si="38">IF(AND($A43&gt;C$5,$A43&lt;=C$6),C$2,0)</f>
        <v>0</v>
      </c>
      <c r="D43">
        <f t="shared" si="38"/>
        <v>0.738700969533149</v>
      </c>
      <c r="E43">
        <f t="shared" si="38"/>
        <v>0</v>
      </c>
      <c r="F43">
        <f t="shared" si="38"/>
        <v>0</v>
      </c>
      <c r="G43">
        <f t="shared" si="38"/>
        <v>0</v>
      </c>
      <c r="H43">
        <f t="shared" si="38"/>
        <v>0</v>
      </c>
      <c r="I43">
        <f t="shared" si="38"/>
        <v>0</v>
      </c>
      <c r="J43">
        <f t="shared" si="38"/>
        <v>0</v>
      </c>
      <c r="K43">
        <f t="shared" si="38"/>
        <v>0</v>
      </c>
      <c r="L43">
        <f t="shared" si="38"/>
        <v>0</v>
      </c>
      <c r="M43">
        <f t="shared" si="38"/>
        <v>0</v>
      </c>
      <c r="N43">
        <f t="shared" si="38"/>
        <v>0</v>
      </c>
      <c r="O43">
        <f t="shared" si="38"/>
        <v>0</v>
      </c>
      <c r="P43">
        <f t="shared" si="38"/>
        <v>0</v>
      </c>
      <c r="Q43">
        <f t="shared" si="38"/>
        <v>0</v>
      </c>
      <c r="R43">
        <f t="shared" si="38"/>
        <v>0</v>
      </c>
      <c r="S43">
        <f t="shared" si="38"/>
        <v>0</v>
      </c>
      <c r="T43">
        <f t="shared" si="38"/>
        <v>0</v>
      </c>
      <c r="U43">
        <f t="shared" si="38"/>
        <v>0</v>
      </c>
      <c r="V43">
        <f t="shared" si="38"/>
        <v>0</v>
      </c>
      <c r="W43">
        <f t="shared" si="38"/>
        <v>0</v>
      </c>
      <c r="X43">
        <f t="shared" si="38"/>
        <v>0</v>
      </c>
      <c r="Y43">
        <f t="shared" si="38"/>
        <v>0</v>
      </c>
      <c r="Z43">
        <f t="shared" si="38"/>
        <v>0</v>
      </c>
      <c r="AA43">
        <f t="shared" si="38"/>
        <v>0</v>
      </c>
      <c r="AB43">
        <f t="shared" si="38"/>
        <v>0</v>
      </c>
      <c r="AC43">
        <f t="shared" si="38"/>
        <v>0</v>
      </c>
      <c r="AD43">
        <f t="shared" si="38"/>
        <v>0</v>
      </c>
      <c r="AE43">
        <f t="shared" si="38"/>
        <v>0</v>
      </c>
    </row>
    <row r="44" spans="1:31">
      <c r="A44">
        <v>35</v>
      </c>
      <c r="B44">
        <f t="shared" si="19"/>
        <v>0</v>
      </c>
      <c r="C44">
        <f t="shared" ref="C44:AE44" si="39">IF(AND($A44&gt;C$5,$A44&lt;=C$6),C$2,0)</f>
        <v>0</v>
      </c>
      <c r="D44">
        <f t="shared" si="39"/>
        <v>0.738700969533149</v>
      </c>
      <c r="E44">
        <f t="shared" si="39"/>
        <v>0</v>
      </c>
      <c r="F44">
        <f t="shared" si="39"/>
        <v>0</v>
      </c>
      <c r="G44">
        <f t="shared" si="39"/>
        <v>0</v>
      </c>
      <c r="H44">
        <f t="shared" si="39"/>
        <v>0</v>
      </c>
      <c r="I44">
        <f t="shared" si="39"/>
        <v>0</v>
      </c>
      <c r="J44">
        <f t="shared" si="39"/>
        <v>0</v>
      </c>
      <c r="K44">
        <f t="shared" si="39"/>
        <v>0</v>
      </c>
      <c r="L44">
        <f t="shared" si="39"/>
        <v>0</v>
      </c>
      <c r="M44">
        <f t="shared" si="39"/>
        <v>0</v>
      </c>
      <c r="N44">
        <f t="shared" si="39"/>
        <v>0</v>
      </c>
      <c r="O44">
        <f t="shared" si="39"/>
        <v>0</v>
      </c>
      <c r="P44">
        <f t="shared" si="39"/>
        <v>0</v>
      </c>
      <c r="Q44">
        <f t="shared" si="39"/>
        <v>0</v>
      </c>
      <c r="R44">
        <f t="shared" si="39"/>
        <v>0</v>
      </c>
      <c r="S44">
        <f t="shared" si="39"/>
        <v>0</v>
      </c>
      <c r="T44">
        <f t="shared" si="39"/>
        <v>0</v>
      </c>
      <c r="U44">
        <f t="shared" si="39"/>
        <v>0</v>
      </c>
      <c r="V44">
        <f t="shared" si="39"/>
        <v>0</v>
      </c>
      <c r="W44">
        <f t="shared" si="39"/>
        <v>0</v>
      </c>
      <c r="X44">
        <f t="shared" si="39"/>
        <v>0</v>
      </c>
      <c r="Y44">
        <f t="shared" si="39"/>
        <v>0</v>
      </c>
      <c r="Z44">
        <f t="shared" si="39"/>
        <v>0</v>
      </c>
      <c r="AA44">
        <f t="shared" si="39"/>
        <v>0</v>
      </c>
      <c r="AB44">
        <f t="shared" si="39"/>
        <v>0</v>
      </c>
      <c r="AC44">
        <f t="shared" si="39"/>
        <v>0</v>
      </c>
      <c r="AD44">
        <f t="shared" si="39"/>
        <v>0</v>
      </c>
      <c r="AE44">
        <f t="shared" si="39"/>
        <v>0</v>
      </c>
    </row>
    <row r="45" spans="1:31">
      <c r="A45">
        <v>36</v>
      </c>
      <c r="B45">
        <f t="shared" si="19"/>
        <v>0</v>
      </c>
      <c r="C45">
        <f t="shared" ref="C45:AE45" si="40">IF(AND($A45&gt;C$5,$A45&lt;=C$6),C$2,0)</f>
        <v>0</v>
      </c>
      <c r="D45">
        <f t="shared" si="40"/>
        <v>0.738700969533149</v>
      </c>
      <c r="E45">
        <f t="shared" si="40"/>
        <v>0</v>
      </c>
      <c r="F45">
        <f t="shared" si="40"/>
        <v>0</v>
      </c>
      <c r="G45">
        <f t="shared" si="40"/>
        <v>0</v>
      </c>
      <c r="H45">
        <f t="shared" si="40"/>
        <v>0</v>
      </c>
      <c r="I45">
        <f t="shared" si="40"/>
        <v>0</v>
      </c>
      <c r="J45">
        <f t="shared" si="40"/>
        <v>0</v>
      </c>
      <c r="K45">
        <f t="shared" si="40"/>
        <v>0</v>
      </c>
      <c r="L45">
        <f t="shared" si="40"/>
        <v>0</v>
      </c>
      <c r="M45">
        <f t="shared" si="40"/>
        <v>0</v>
      </c>
      <c r="N45">
        <f t="shared" si="40"/>
        <v>0</v>
      </c>
      <c r="O45">
        <f t="shared" si="40"/>
        <v>0</v>
      </c>
      <c r="P45">
        <f t="shared" si="40"/>
        <v>0</v>
      </c>
      <c r="Q45">
        <f t="shared" si="40"/>
        <v>0</v>
      </c>
      <c r="R45">
        <f t="shared" si="40"/>
        <v>0</v>
      </c>
      <c r="S45">
        <f t="shared" si="40"/>
        <v>0</v>
      </c>
      <c r="T45">
        <f t="shared" si="40"/>
        <v>0</v>
      </c>
      <c r="U45">
        <f t="shared" si="40"/>
        <v>0</v>
      </c>
      <c r="V45">
        <f t="shared" si="40"/>
        <v>0</v>
      </c>
      <c r="W45">
        <f t="shared" si="40"/>
        <v>0</v>
      </c>
      <c r="X45">
        <f t="shared" si="40"/>
        <v>0</v>
      </c>
      <c r="Y45">
        <f t="shared" si="40"/>
        <v>0</v>
      </c>
      <c r="Z45">
        <f t="shared" si="40"/>
        <v>0</v>
      </c>
      <c r="AA45">
        <f t="shared" si="40"/>
        <v>0</v>
      </c>
      <c r="AB45">
        <f t="shared" si="40"/>
        <v>0</v>
      </c>
      <c r="AC45">
        <f t="shared" si="40"/>
        <v>0</v>
      </c>
      <c r="AD45">
        <f t="shared" si="40"/>
        <v>0</v>
      </c>
      <c r="AE45">
        <f t="shared" si="40"/>
        <v>0</v>
      </c>
    </row>
    <row r="46" spans="1:31">
      <c r="A46">
        <v>37</v>
      </c>
      <c r="B46">
        <f t="shared" si="19"/>
        <v>0</v>
      </c>
      <c r="C46">
        <f t="shared" ref="C46:AE46" si="41">IF(AND($A46&gt;C$5,$A46&lt;=C$6),C$2,0)</f>
        <v>0</v>
      </c>
      <c r="D46">
        <f t="shared" si="41"/>
        <v>0</v>
      </c>
      <c r="E46">
        <f t="shared" si="41"/>
        <v>0.737727470898695</v>
      </c>
      <c r="F46">
        <f t="shared" si="41"/>
        <v>0</v>
      </c>
      <c r="G46">
        <f t="shared" si="41"/>
        <v>0</v>
      </c>
      <c r="H46">
        <f t="shared" si="41"/>
        <v>0</v>
      </c>
      <c r="I46">
        <f t="shared" si="41"/>
        <v>0</v>
      </c>
      <c r="J46">
        <f t="shared" si="41"/>
        <v>0</v>
      </c>
      <c r="K46">
        <f t="shared" si="41"/>
        <v>0</v>
      </c>
      <c r="L46">
        <f t="shared" si="41"/>
        <v>0</v>
      </c>
      <c r="M46">
        <f t="shared" si="41"/>
        <v>0</v>
      </c>
      <c r="N46">
        <f t="shared" si="41"/>
        <v>0</v>
      </c>
      <c r="O46">
        <f t="shared" si="41"/>
        <v>0</v>
      </c>
      <c r="P46">
        <f t="shared" si="41"/>
        <v>0</v>
      </c>
      <c r="Q46">
        <f t="shared" si="41"/>
        <v>0</v>
      </c>
      <c r="R46">
        <f t="shared" si="41"/>
        <v>0</v>
      </c>
      <c r="S46">
        <f t="shared" si="41"/>
        <v>0</v>
      </c>
      <c r="T46">
        <f t="shared" si="41"/>
        <v>0</v>
      </c>
      <c r="U46">
        <f t="shared" si="41"/>
        <v>0</v>
      </c>
      <c r="V46">
        <f t="shared" si="41"/>
        <v>0</v>
      </c>
      <c r="W46">
        <f t="shared" si="41"/>
        <v>0</v>
      </c>
      <c r="X46">
        <f t="shared" si="41"/>
        <v>0</v>
      </c>
      <c r="Y46">
        <f t="shared" si="41"/>
        <v>0</v>
      </c>
      <c r="Z46">
        <f t="shared" si="41"/>
        <v>0</v>
      </c>
      <c r="AA46">
        <f t="shared" si="41"/>
        <v>0</v>
      </c>
      <c r="AB46">
        <f t="shared" si="41"/>
        <v>0</v>
      </c>
      <c r="AC46">
        <f t="shared" si="41"/>
        <v>0</v>
      </c>
      <c r="AD46">
        <f t="shared" si="41"/>
        <v>0</v>
      </c>
      <c r="AE46">
        <f t="shared" si="41"/>
        <v>0</v>
      </c>
    </row>
    <row r="47" spans="1:31">
      <c r="A47">
        <v>38</v>
      </c>
      <c r="B47">
        <f t="shared" si="19"/>
        <v>0</v>
      </c>
      <c r="C47">
        <f t="shared" ref="C47:AE47" si="42">IF(AND($A47&gt;C$5,$A47&lt;=C$6),C$2,0)</f>
        <v>0</v>
      </c>
      <c r="D47">
        <f t="shared" si="42"/>
        <v>0</v>
      </c>
      <c r="E47">
        <f t="shared" si="42"/>
        <v>0.737727470898695</v>
      </c>
      <c r="F47">
        <f t="shared" si="42"/>
        <v>0</v>
      </c>
      <c r="G47">
        <f t="shared" si="42"/>
        <v>0</v>
      </c>
      <c r="H47">
        <f t="shared" si="42"/>
        <v>0</v>
      </c>
      <c r="I47">
        <f t="shared" si="42"/>
        <v>0</v>
      </c>
      <c r="J47">
        <f t="shared" si="42"/>
        <v>0</v>
      </c>
      <c r="K47">
        <f t="shared" si="42"/>
        <v>0</v>
      </c>
      <c r="L47">
        <f t="shared" si="42"/>
        <v>0</v>
      </c>
      <c r="M47">
        <f t="shared" si="42"/>
        <v>0</v>
      </c>
      <c r="N47">
        <f t="shared" si="42"/>
        <v>0</v>
      </c>
      <c r="O47">
        <f t="shared" si="42"/>
        <v>0</v>
      </c>
      <c r="P47">
        <f t="shared" si="42"/>
        <v>0</v>
      </c>
      <c r="Q47">
        <f t="shared" si="42"/>
        <v>0</v>
      </c>
      <c r="R47">
        <f t="shared" si="42"/>
        <v>0</v>
      </c>
      <c r="S47">
        <f t="shared" si="42"/>
        <v>0</v>
      </c>
      <c r="T47">
        <f t="shared" si="42"/>
        <v>0</v>
      </c>
      <c r="U47">
        <f t="shared" si="42"/>
        <v>0</v>
      </c>
      <c r="V47">
        <f t="shared" si="42"/>
        <v>0</v>
      </c>
      <c r="W47">
        <f t="shared" si="42"/>
        <v>0</v>
      </c>
      <c r="X47">
        <f t="shared" si="42"/>
        <v>0</v>
      </c>
      <c r="Y47">
        <f t="shared" si="42"/>
        <v>0</v>
      </c>
      <c r="Z47">
        <f t="shared" si="42"/>
        <v>0</v>
      </c>
      <c r="AA47">
        <f t="shared" si="42"/>
        <v>0</v>
      </c>
      <c r="AB47">
        <f t="shared" si="42"/>
        <v>0</v>
      </c>
      <c r="AC47">
        <f t="shared" si="42"/>
        <v>0</v>
      </c>
      <c r="AD47">
        <f t="shared" si="42"/>
        <v>0</v>
      </c>
      <c r="AE47">
        <f t="shared" si="42"/>
        <v>0</v>
      </c>
    </row>
    <row r="48" spans="1:31">
      <c r="A48">
        <v>39</v>
      </c>
      <c r="B48">
        <f t="shared" si="19"/>
        <v>0</v>
      </c>
      <c r="C48">
        <f t="shared" ref="C48:AE48" si="43">IF(AND($A48&gt;C$5,$A48&lt;=C$6),C$2,0)</f>
        <v>0</v>
      </c>
      <c r="D48">
        <f t="shared" si="43"/>
        <v>0</v>
      </c>
      <c r="E48">
        <f t="shared" si="43"/>
        <v>0.737727470898695</v>
      </c>
      <c r="F48">
        <f t="shared" si="43"/>
        <v>0</v>
      </c>
      <c r="G48">
        <f t="shared" si="43"/>
        <v>0</v>
      </c>
      <c r="H48">
        <f t="shared" si="43"/>
        <v>0</v>
      </c>
      <c r="I48">
        <f t="shared" si="43"/>
        <v>0</v>
      </c>
      <c r="J48">
        <f t="shared" si="43"/>
        <v>0</v>
      </c>
      <c r="K48">
        <f t="shared" si="43"/>
        <v>0</v>
      </c>
      <c r="L48">
        <f t="shared" si="43"/>
        <v>0</v>
      </c>
      <c r="M48">
        <f t="shared" si="43"/>
        <v>0</v>
      </c>
      <c r="N48">
        <f t="shared" si="43"/>
        <v>0</v>
      </c>
      <c r="O48">
        <f t="shared" si="43"/>
        <v>0</v>
      </c>
      <c r="P48">
        <f t="shared" si="43"/>
        <v>0</v>
      </c>
      <c r="Q48">
        <f t="shared" si="43"/>
        <v>0</v>
      </c>
      <c r="R48">
        <f t="shared" si="43"/>
        <v>0</v>
      </c>
      <c r="S48">
        <f t="shared" si="43"/>
        <v>0</v>
      </c>
      <c r="T48">
        <f t="shared" si="43"/>
        <v>0</v>
      </c>
      <c r="U48">
        <f t="shared" si="43"/>
        <v>0</v>
      </c>
      <c r="V48">
        <f t="shared" si="43"/>
        <v>0</v>
      </c>
      <c r="W48">
        <f t="shared" si="43"/>
        <v>0</v>
      </c>
      <c r="X48">
        <f t="shared" si="43"/>
        <v>0</v>
      </c>
      <c r="Y48">
        <f t="shared" si="43"/>
        <v>0</v>
      </c>
      <c r="Z48">
        <f t="shared" si="43"/>
        <v>0</v>
      </c>
      <c r="AA48">
        <f t="shared" si="43"/>
        <v>0</v>
      </c>
      <c r="AB48">
        <f t="shared" si="43"/>
        <v>0</v>
      </c>
      <c r="AC48">
        <f t="shared" si="43"/>
        <v>0</v>
      </c>
      <c r="AD48">
        <f t="shared" si="43"/>
        <v>0</v>
      </c>
      <c r="AE48">
        <f t="shared" si="43"/>
        <v>0</v>
      </c>
    </row>
    <row r="49" spans="1:31">
      <c r="A49">
        <v>40</v>
      </c>
      <c r="B49">
        <f t="shared" si="19"/>
        <v>0</v>
      </c>
      <c r="C49">
        <f t="shared" ref="C49:AE49" si="44">IF(AND($A49&gt;C$5,$A49&lt;=C$6),C$2,0)</f>
        <v>0</v>
      </c>
      <c r="D49">
        <f t="shared" si="44"/>
        <v>0</v>
      </c>
      <c r="E49">
        <f t="shared" si="44"/>
        <v>0.737727470898695</v>
      </c>
      <c r="F49">
        <f t="shared" si="44"/>
        <v>0</v>
      </c>
      <c r="G49">
        <f t="shared" si="44"/>
        <v>0</v>
      </c>
      <c r="H49">
        <f t="shared" si="44"/>
        <v>0</v>
      </c>
      <c r="I49">
        <f t="shared" si="44"/>
        <v>0</v>
      </c>
      <c r="J49">
        <f t="shared" si="44"/>
        <v>0</v>
      </c>
      <c r="K49">
        <f t="shared" si="44"/>
        <v>0</v>
      </c>
      <c r="L49">
        <f t="shared" si="44"/>
        <v>0</v>
      </c>
      <c r="M49">
        <f t="shared" si="44"/>
        <v>0</v>
      </c>
      <c r="N49">
        <f t="shared" si="44"/>
        <v>0</v>
      </c>
      <c r="O49">
        <f t="shared" si="44"/>
        <v>0</v>
      </c>
      <c r="P49">
        <f t="shared" si="44"/>
        <v>0</v>
      </c>
      <c r="Q49">
        <f t="shared" si="44"/>
        <v>0</v>
      </c>
      <c r="R49">
        <f t="shared" si="44"/>
        <v>0</v>
      </c>
      <c r="S49">
        <f t="shared" si="44"/>
        <v>0</v>
      </c>
      <c r="T49">
        <f t="shared" si="44"/>
        <v>0</v>
      </c>
      <c r="U49">
        <f t="shared" si="44"/>
        <v>0</v>
      </c>
      <c r="V49">
        <f t="shared" si="44"/>
        <v>0</v>
      </c>
      <c r="W49">
        <f t="shared" si="44"/>
        <v>0</v>
      </c>
      <c r="X49">
        <f t="shared" si="44"/>
        <v>0</v>
      </c>
      <c r="Y49">
        <f t="shared" si="44"/>
        <v>0</v>
      </c>
      <c r="Z49">
        <f t="shared" si="44"/>
        <v>0</v>
      </c>
      <c r="AA49">
        <f t="shared" si="44"/>
        <v>0</v>
      </c>
      <c r="AB49">
        <f t="shared" si="44"/>
        <v>0</v>
      </c>
      <c r="AC49">
        <f t="shared" si="44"/>
        <v>0</v>
      </c>
      <c r="AD49">
        <f t="shared" si="44"/>
        <v>0</v>
      </c>
      <c r="AE49">
        <f t="shared" si="44"/>
        <v>0</v>
      </c>
    </row>
    <row r="50" spans="1:31">
      <c r="A50">
        <v>41</v>
      </c>
      <c r="B50">
        <f t="shared" si="19"/>
        <v>0</v>
      </c>
      <c r="C50">
        <f t="shared" ref="C50:AE50" si="45">IF(AND($A50&gt;C$5,$A50&lt;=C$6),C$2,0)</f>
        <v>0</v>
      </c>
      <c r="D50">
        <f t="shared" si="45"/>
        <v>0</v>
      </c>
      <c r="E50">
        <f t="shared" si="45"/>
        <v>0.737727470898695</v>
      </c>
      <c r="F50">
        <f t="shared" si="45"/>
        <v>0</v>
      </c>
      <c r="G50">
        <f t="shared" si="45"/>
        <v>0</v>
      </c>
      <c r="H50">
        <f t="shared" si="45"/>
        <v>0</v>
      </c>
      <c r="I50">
        <f t="shared" si="45"/>
        <v>0</v>
      </c>
      <c r="J50">
        <f t="shared" si="45"/>
        <v>0</v>
      </c>
      <c r="K50">
        <f t="shared" si="45"/>
        <v>0</v>
      </c>
      <c r="L50">
        <f t="shared" si="45"/>
        <v>0</v>
      </c>
      <c r="M50">
        <f t="shared" si="45"/>
        <v>0</v>
      </c>
      <c r="N50">
        <f t="shared" si="45"/>
        <v>0</v>
      </c>
      <c r="O50">
        <f t="shared" si="45"/>
        <v>0</v>
      </c>
      <c r="P50">
        <f t="shared" si="45"/>
        <v>0</v>
      </c>
      <c r="Q50">
        <f t="shared" si="45"/>
        <v>0</v>
      </c>
      <c r="R50">
        <f t="shared" si="45"/>
        <v>0</v>
      </c>
      <c r="S50">
        <f t="shared" si="45"/>
        <v>0</v>
      </c>
      <c r="T50">
        <f t="shared" si="45"/>
        <v>0</v>
      </c>
      <c r="U50">
        <f t="shared" si="45"/>
        <v>0</v>
      </c>
      <c r="V50">
        <f t="shared" si="45"/>
        <v>0</v>
      </c>
      <c r="W50">
        <f t="shared" si="45"/>
        <v>0</v>
      </c>
      <c r="X50">
        <f t="shared" si="45"/>
        <v>0</v>
      </c>
      <c r="Y50">
        <f t="shared" si="45"/>
        <v>0</v>
      </c>
      <c r="Z50">
        <f t="shared" si="45"/>
        <v>0</v>
      </c>
      <c r="AA50">
        <f t="shared" si="45"/>
        <v>0</v>
      </c>
      <c r="AB50">
        <f t="shared" si="45"/>
        <v>0</v>
      </c>
      <c r="AC50">
        <f t="shared" si="45"/>
        <v>0</v>
      </c>
      <c r="AD50">
        <f t="shared" si="45"/>
        <v>0</v>
      </c>
      <c r="AE50">
        <f t="shared" si="45"/>
        <v>0</v>
      </c>
    </row>
    <row r="51" spans="1:31">
      <c r="A51">
        <v>42</v>
      </c>
      <c r="B51">
        <f t="shared" si="19"/>
        <v>0</v>
      </c>
      <c r="C51">
        <f t="shared" ref="C51:AE51" si="46">IF(AND($A51&gt;C$5,$A51&lt;=C$6),C$2,0)</f>
        <v>0</v>
      </c>
      <c r="D51">
        <f t="shared" si="46"/>
        <v>0</v>
      </c>
      <c r="E51">
        <f t="shared" si="46"/>
        <v>0.737727470898695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46"/>
        <v>0</v>
      </c>
      <c r="V51">
        <f t="shared" si="46"/>
        <v>0</v>
      </c>
      <c r="W51">
        <f t="shared" si="46"/>
        <v>0</v>
      </c>
      <c r="X51">
        <f t="shared" si="46"/>
        <v>0</v>
      </c>
      <c r="Y51">
        <f t="shared" si="46"/>
        <v>0</v>
      </c>
      <c r="Z51">
        <f t="shared" si="46"/>
        <v>0</v>
      </c>
      <c r="AA51">
        <f t="shared" si="46"/>
        <v>0</v>
      </c>
      <c r="AB51">
        <f t="shared" si="46"/>
        <v>0</v>
      </c>
      <c r="AC51">
        <f t="shared" si="46"/>
        <v>0</v>
      </c>
      <c r="AD51">
        <f t="shared" si="46"/>
        <v>0</v>
      </c>
      <c r="AE51">
        <f t="shared" si="46"/>
        <v>0</v>
      </c>
    </row>
    <row r="52" spans="1:31">
      <c r="A52">
        <v>43</v>
      </c>
      <c r="B52">
        <f t="shared" si="19"/>
        <v>0</v>
      </c>
      <c r="C52">
        <f t="shared" ref="C52:AE52" si="47">IF(AND($A52&gt;C$5,$A52&lt;=C$6),C$2,0)</f>
        <v>0</v>
      </c>
      <c r="D52">
        <f t="shared" si="47"/>
        <v>0</v>
      </c>
      <c r="E52">
        <f t="shared" si="47"/>
        <v>0.737727470898695</v>
      </c>
      <c r="F52">
        <f t="shared" si="47"/>
        <v>0</v>
      </c>
      <c r="G52">
        <f t="shared" si="47"/>
        <v>0</v>
      </c>
      <c r="H52">
        <f t="shared" si="47"/>
        <v>0</v>
      </c>
      <c r="I52">
        <f t="shared" si="47"/>
        <v>0</v>
      </c>
      <c r="J52">
        <f t="shared" si="47"/>
        <v>0</v>
      </c>
      <c r="K52">
        <f t="shared" si="47"/>
        <v>0</v>
      </c>
      <c r="L52">
        <f t="shared" si="47"/>
        <v>0</v>
      </c>
      <c r="M52">
        <f t="shared" si="47"/>
        <v>0</v>
      </c>
      <c r="N52">
        <f t="shared" si="47"/>
        <v>0</v>
      </c>
      <c r="O52">
        <f t="shared" si="47"/>
        <v>0</v>
      </c>
      <c r="P52">
        <f t="shared" si="47"/>
        <v>0</v>
      </c>
      <c r="Q52">
        <f t="shared" si="47"/>
        <v>0</v>
      </c>
      <c r="R52">
        <f t="shared" si="47"/>
        <v>0</v>
      </c>
      <c r="S52">
        <f t="shared" si="47"/>
        <v>0</v>
      </c>
      <c r="T52">
        <f t="shared" si="47"/>
        <v>0</v>
      </c>
      <c r="U52">
        <f t="shared" si="47"/>
        <v>0</v>
      </c>
      <c r="V52">
        <f t="shared" si="47"/>
        <v>0</v>
      </c>
      <c r="W52">
        <f t="shared" si="47"/>
        <v>0</v>
      </c>
      <c r="X52">
        <f t="shared" si="47"/>
        <v>0</v>
      </c>
      <c r="Y52">
        <f t="shared" si="47"/>
        <v>0</v>
      </c>
      <c r="Z52">
        <f t="shared" si="47"/>
        <v>0</v>
      </c>
      <c r="AA52">
        <f t="shared" si="47"/>
        <v>0</v>
      </c>
      <c r="AB52">
        <f t="shared" si="47"/>
        <v>0</v>
      </c>
      <c r="AC52">
        <f t="shared" si="47"/>
        <v>0</v>
      </c>
      <c r="AD52">
        <f t="shared" si="47"/>
        <v>0</v>
      </c>
      <c r="AE52">
        <f t="shared" si="47"/>
        <v>0</v>
      </c>
    </row>
    <row r="53" spans="1:31">
      <c r="A53">
        <v>44</v>
      </c>
      <c r="B53">
        <f t="shared" si="19"/>
        <v>0</v>
      </c>
      <c r="C53">
        <f t="shared" ref="C53:AE53" si="48">IF(AND($A53&gt;C$5,$A53&lt;=C$6),C$2,0)</f>
        <v>0</v>
      </c>
      <c r="D53">
        <f t="shared" si="48"/>
        <v>0</v>
      </c>
      <c r="E53">
        <f t="shared" si="48"/>
        <v>0.737727470898695</v>
      </c>
      <c r="F53">
        <f t="shared" si="48"/>
        <v>0</v>
      </c>
      <c r="G53">
        <f t="shared" si="48"/>
        <v>0</v>
      </c>
      <c r="H53">
        <f t="shared" si="48"/>
        <v>0</v>
      </c>
      <c r="I53">
        <f t="shared" si="48"/>
        <v>0</v>
      </c>
      <c r="J53">
        <f t="shared" si="48"/>
        <v>0</v>
      </c>
      <c r="K53">
        <f t="shared" si="48"/>
        <v>0</v>
      </c>
      <c r="L53">
        <f t="shared" si="48"/>
        <v>0</v>
      </c>
      <c r="M53">
        <f t="shared" si="48"/>
        <v>0</v>
      </c>
      <c r="N53">
        <f t="shared" si="48"/>
        <v>0</v>
      </c>
      <c r="O53">
        <f t="shared" si="48"/>
        <v>0</v>
      </c>
      <c r="P53">
        <f t="shared" si="48"/>
        <v>0</v>
      </c>
      <c r="Q53">
        <f t="shared" si="48"/>
        <v>0</v>
      </c>
      <c r="R53">
        <f t="shared" si="48"/>
        <v>0</v>
      </c>
      <c r="S53">
        <f t="shared" si="48"/>
        <v>0</v>
      </c>
      <c r="T53">
        <f t="shared" si="48"/>
        <v>0</v>
      </c>
      <c r="U53">
        <f t="shared" si="48"/>
        <v>0</v>
      </c>
      <c r="V53">
        <f t="shared" si="48"/>
        <v>0</v>
      </c>
      <c r="W53">
        <f t="shared" si="48"/>
        <v>0</v>
      </c>
      <c r="X53">
        <f t="shared" si="48"/>
        <v>0</v>
      </c>
      <c r="Y53">
        <f t="shared" si="48"/>
        <v>0</v>
      </c>
      <c r="Z53">
        <f t="shared" si="48"/>
        <v>0</v>
      </c>
      <c r="AA53">
        <f t="shared" si="48"/>
        <v>0</v>
      </c>
      <c r="AB53">
        <f t="shared" si="48"/>
        <v>0</v>
      </c>
      <c r="AC53">
        <f t="shared" si="48"/>
        <v>0</v>
      </c>
      <c r="AD53">
        <f t="shared" si="48"/>
        <v>0</v>
      </c>
      <c r="AE53">
        <f t="shared" si="48"/>
        <v>0</v>
      </c>
    </row>
    <row r="54" spans="1:31">
      <c r="A54">
        <v>45</v>
      </c>
      <c r="B54">
        <f t="shared" si="19"/>
        <v>0</v>
      </c>
      <c r="C54">
        <f t="shared" ref="C54:AE54" si="49">IF(AND($A54&gt;C$5,$A54&lt;=C$6),C$2,0)</f>
        <v>0</v>
      </c>
      <c r="D54">
        <f t="shared" si="49"/>
        <v>0</v>
      </c>
      <c r="E54">
        <f t="shared" si="49"/>
        <v>0.737727470898695</v>
      </c>
      <c r="F54">
        <f t="shared" si="49"/>
        <v>0</v>
      </c>
      <c r="G54">
        <f t="shared" si="49"/>
        <v>0</v>
      </c>
      <c r="H54">
        <f t="shared" si="49"/>
        <v>0</v>
      </c>
      <c r="I54">
        <f t="shared" si="49"/>
        <v>0</v>
      </c>
      <c r="J54">
        <f t="shared" si="49"/>
        <v>0</v>
      </c>
      <c r="K54">
        <f t="shared" si="49"/>
        <v>0</v>
      </c>
      <c r="L54">
        <f t="shared" si="49"/>
        <v>0</v>
      </c>
      <c r="M54">
        <f t="shared" si="49"/>
        <v>0</v>
      </c>
      <c r="N54">
        <f t="shared" si="49"/>
        <v>0</v>
      </c>
      <c r="O54">
        <f t="shared" si="49"/>
        <v>0</v>
      </c>
      <c r="P54">
        <f t="shared" si="49"/>
        <v>0</v>
      </c>
      <c r="Q54">
        <f t="shared" si="49"/>
        <v>0</v>
      </c>
      <c r="R54">
        <f t="shared" si="49"/>
        <v>0</v>
      </c>
      <c r="S54">
        <f t="shared" si="49"/>
        <v>0</v>
      </c>
      <c r="T54">
        <f t="shared" si="49"/>
        <v>0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  <c r="AC54">
        <f t="shared" si="49"/>
        <v>0</v>
      </c>
      <c r="AD54">
        <f t="shared" si="49"/>
        <v>0</v>
      </c>
      <c r="AE54">
        <f t="shared" si="49"/>
        <v>0</v>
      </c>
    </row>
    <row r="55" spans="1:31">
      <c r="A55">
        <v>46</v>
      </c>
      <c r="B55">
        <f t="shared" si="19"/>
        <v>0</v>
      </c>
      <c r="C55">
        <f t="shared" ref="C55:AE55" si="50">IF(AND($A55&gt;C$5,$A55&lt;=C$6),C$2,0)</f>
        <v>0</v>
      </c>
      <c r="D55">
        <f t="shared" si="50"/>
        <v>0</v>
      </c>
      <c r="E55">
        <f t="shared" si="50"/>
        <v>0.737727470898695</v>
      </c>
      <c r="F55">
        <f t="shared" si="50"/>
        <v>0</v>
      </c>
      <c r="G55">
        <f t="shared" si="50"/>
        <v>0</v>
      </c>
      <c r="H55">
        <f t="shared" si="50"/>
        <v>0</v>
      </c>
      <c r="I55">
        <f t="shared" si="50"/>
        <v>0</v>
      </c>
      <c r="J55">
        <f t="shared" si="50"/>
        <v>0</v>
      </c>
      <c r="K55">
        <f t="shared" si="50"/>
        <v>0</v>
      </c>
      <c r="L55">
        <f t="shared" si="50"/>
        <v>0</v>
      </c>
      <c r="M55">
        <f t="shared" si="50"/>
        <v>0</v>
      </c>
      <c r="N55">
        <f t="shared" si="50"/>
        <v>0</v>
      </c>
      <c r="O55">
        <f t="shared" si="50"/>
        <v>0</v>
      </c>
      <c r="P55">
        <f t="shared" si="50"/>
        <v>0</v>
      </c>
      <c r="Q55">
        <f t="shared" si="50"/>
        <v>0</v>
      </c>
      <c r="R55">
        <f t="shared" si="50"/>
        <v>0</v>
      </c>
      <c r="S55">
        <f t="shared" si="50"/>
        <v>0</v>
      </c>
      <c r="T55">
        <f t="shared" si="50"/>
        <v>0</v>
      </c>
      <c r="U55">
        <f t="shared" si="50"/>
        <v>0</v>
      </c>
      <c r="V55">
        <f t="shared" si="50"/>
        <v>0</v>
      </c>
      <c r="W55">
        <f t="shared" si="50"/>
        <v>0</v>
      </c>
      <c r="X55">
        <f t="shared" si="50"/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</row>
    <row r="56" spans="1:31">
      <c r="A56">
        <v>47</v>
      </c>
      <c r="B56">
        <f t="shared" si="19"/>
        <v>0</v>
      </c>
      <c r="C56">
        <f t="shared" ref="C56:AE56" si="51">IF(AND($A56&gt;C$5,$A56&lt;=C$6),C$2,0)</f>
        <v>0</v>
      </c>
      <c r="D56">
        <f t="shared" si="51"/>
        <v>0</v>
      </c>
      <c r="E56">
        <f t="shared" si="51"/>
        <v>0.737727470898695</v>
      </c>
      <c r="F56">
        <f t="shared" si="51"/>
        <v>0</v>
      </c>
      <c r="G56">
        <f t="shared" si="51"/>
        <v>0</v>
      </c>
      <c r="H56">
        <f t="shared" si="51"/>
        <v>0</v>
      </c>
      <c r="I56">
        <f t="shared" si="51"/>
        <v>0</v>
      </c>
      <c r="J56">
        <f t="shared" si="51"/>
        <v>0</v>
      </c>
      <c r="K56">
        <f t="shared" si="51"/>
        <v>0</v>
      </c>
      <c r="L56">
        <f t="shared" si="51"/>
        <v>0</v>
      </c>
      <c r="M56">
        <f t="shared" si="51"/>
        <v>0</v>
      </c>
      <c r="N56">
        <f t="shared" si="51"/>
        <v>0</v>
      </c>
      <c r="O56">
        <f t="shared" si="51"/>
        <v>0</v>
      </c>
      <c r="P56">
        <f t="shared" si="51"/>
        <v>0</v>
      </c>
      <c r="Q56">
        <f t="shared" si="51"/>
        <v>0</v>
      </c>
      <c r="R56">
        <f t="shared" si="51"/>
        <v>0</v>
      </c>
      <c r="S56">
        <f t="shared" si="51"/>
        <v>0</v>
      </c>
      <c r="T56">
        <f t="shared" si="51"/>
        <v>0</v>
      </c>
      <c r="U56">
        <f t="shared" si="51"/>
        <v>0</v>
      </c>
      <c r="V56">
        <f t="shared" si="51"/>
        <v>0</v>
      </c>
      <c r="W56">
        <f t="shared" si="51"/>
        <v>0</v>
      </c>
      <c r="X56">
        <f t="shared" si="51"/>
        <v>0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</row>
    <row r="57" spans="1:31">
      <c r="A57">
        <v>48</v>
      </c>
      <c r="B57">
        <f t="shared" si="19"/>
        <v>0</v>
      </c>
      <c r="C57">
        <f t="shared" ref="C57:AE57" si="52">IF(AND($A57&gt;C$5,$A57&lt;=C$6),C$2,0)</f>
        <v>0</v>
      </c>
      <c r="D57">
        <f t="shared" si="52"/>
        <v>0</v>
      </c>
      <c r="E57">
        <f t="shared" si="52"/>
        <v>0.737727470898695</v>
      </c>
      <c r="F57">
        <f t="shared" si="52"/>
        <v>0</v>
      </c>
      <c r="G57">
        <f t="shared" si="52"/>
        <v>0</v>
      </c>
      <c r="H57">
        <f t="shared" si="52"/>
        <v>0</v>
      </c>
      <c r="I57">
        <f t="shared" si="52"/>
        <v>0</v>
      </c>
      <c r="J57">
        <f t="shared" si="52"/>
        <v>0</v>
      </c>
      <c r="K57">
        <f t="shared" si="52"/>
        <v>0</v>
      </c>
      <c r="L57">
        <f t="shared" si="52"/>
        <v>0</v>
      </c>
      <c r="M57">
        <f t="shared" si="52"/>
        <v>0</v>
      </c>
      <c r="N57">
        <f t="shared" si="52"/>
        <v>0</v>
      </c>
      <c r="O57">
        <f t="shared" si="52"/>
        <v>0</v>
      </c>
      <c r="P57">
        <f t="shared" si="52"/>
        <v>0</v>
      </c>
      <c r="Q57">
        <f t="shared" si="52"/>
        <v>0</v>
      </c>
      <c r="R57">
        <f t="shared" si="52"/>
        <v>0</v>
      </c>
      <c r="S57">
        <f t="shared" si="52"/>
        <v>0</v>
      </c>
      <c r="T57">
        <f t="shared" si="52"/>
        <v>0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  <c r="AC57">
        <f t="shared" si="52"/>
        <v>0</v>
      </c>
      <c r="AD57">
        <f t="shared" si="52"/>
        <v>0</v>
      </c>
      <c r="AE57">
        <f t="shared" si="52"/>
        <v>0</v>
      </c>
    </row>
    <row r="58" spans="1:31">
      <c r="A58">
        <v>49</v>
      </c>
      <c r="B58">
        <f t="shared" si="19"/>
        <v>0</v>
      </c>
      <c r="C58">
        <f t="shared" ref="C58:AE58" si="53">IF(AND($A58&gt;C$5,$A58&lt;=C$6),C$2,0)</f>
        <v>0</v>
      </c>
      <c r="D58">
        <f t="shared" si="53"/>
        <v>0</v>
      </c>
      <c r="E58">
        <f t="shared" si="53"/>
        <v>0</v>
      </c>
      <c r="F58">
        <f t="shared" si="53"/>
        <v>0.735643676425112</v>
      </c>
      <c r="G58">
        <f t="shared" si="53"/>
        <v>0</v>
      </c>
      <c r="H58">
        <f t="shared" si="53"/>
        <v>0</v>
      </c>
      <c r="I58">
        <f t="shared" si="53"/>
        <v>0</v>
      </c>
      <c r="J58">
        <f t="shared" si="53"/>
        <v>0</v>
      </c>
      <c r="K58">
        <f t="shared" si="53"/>
        <v>0</v>
      </c>
      <c r="L58">
        <f t="shared" si="53"/>
        <v>0</v>
      </c>
      <c r="M58">
        <f t="shared" si="53"/>
        <v>0</v>
      </c>
      <c r="N58">
        <f t="shared" si="53"/>
        <v>0</v>
      </c>
      <c r="O58">
        <f t="shared" si="53"/>
        <v>0</v>
      </c>
      <c r="P58">
        <f t="shared" si="53"/>
        <v>0</v>
      </c>
      <c r="Q58">
        <f t="shared" si="53"/>
        <v>0</v>
      </c>
      <c r="R58">
        <f t="shared" si="53"/>
        <v>0</v>
      </c>
      <c r="S58">
        <f t="shared" si="53"/>
        <v>0</v>
      </c>
      <c r="T58">
        <f t="shared" si="53"/>
        <v>0</v>
      </c>
      <c r="U58">
        <f t="shared" si="53"/>
        <v>0</v>
      </c>
      <c r="V58">
        <f t="shared" si="53"/>
        <v>0</v>
      </c>
      <c r="W58">
        <f t="shared" si="53"/>
        <v>0</v>
      </c>
      <c r="X58">
        <f t="shared" si="53"/>
        <v>0</v>
      </c>
      <c r="Y58">
        <f t="shared" si="53"/>
        <v>0</v>
      </c>
      <c r="Z58">
        <f t="shared" si="53"/>
        <v>0</v>
      </c>
      <c r="AA58">
        <f t="shared" si="53"/>
        <v>0</v>
      </c>
      <c r="AB58">
        <f t="shared" si="53"/>
        <v>0</v>
      </c>
      <c r="AC58">
        <f t="shared" si="53"/>
        <v>0</v>
      </c>
      <c r="AD58">
        <f t="shared" si="53"/>
        <v>0</v>
      </c>
      <c r="AE58">
        <f t="shared" si="53"/>
        <v>0</v>
      </c>
    </row>
    <row r="59" spans="1:31">
      <c r="A59">
        <v>50</v>
      </c>
      <c r="B59">
        <f t="shared" si="19"/>
        <v>0</v>
      </c>
      <c r="C59">
        <f t="shared" ref="C59:AE59" si="54">IF(AND($A59&gt;C$5,$A59&lt;=C$6),C$2,0)</f>
        <v>0</v>
      </c>
      <c r="D59">
        <f t="shared" si="54"/>
        <v>0</v>
      </c>
      <c r="E59">
        <f t="shared" si="54"/>
        <v>0</v>
      </c>
      <c r="F59">
        <f t="shared" si="54"/>
        <v>0.735643676425112</v>
      </c>
      <c r="G59">
        <f t="shared" si="54"/>
        <v>0</v>
      </c>
      <c r="H59">
        <f t="shared" si="54"/>
        <v>0</v>
      </c>
      <c r="I59">
        <f t="shared" si="54"/>
        <v>0</v>
      </c>
      <c r="J59">
        <f t="shared" si="54"/>
        <v>0</v>
      </c>
      <c r="K59">
        <f t="shared" si="54"/>
        <v>0</v>
      </c>
      <c r="L59">
        <f t="shared" si="54"/>
        <v>0</v>
      </c>
      <c r="M59">
        <f t="shared" si="54"/>
        <v>0</v>
      </c>
      <c r="N59">
        <f t="shared" si="54"/>
        <v>0</v>
      </c>
      <c r="O59">
        <f t="shared" si="54"/>
        <v>0</v>
      </c>
      <c r="P59">
        <f t="shared" si="54"/>
        <v>0</v>
      </c>
      <c r="Q59">
        <f t="shared" si="54"/>
        <v>0</v>
      </c>
      <c r="R59">
        <f t="shared" si="54"/>
        <v>0</v>
      </c>
      <c r="S59">
        <f t="shared" si="54"/>
        <v>0</v>
      </c>
      <c r="T59">
        <f t="shared" si="54"/>
        <v>0</v>
      </c>
      <c r="U59">
        <f t="shared" si="54"/>
        <v>0</v>
      </c>
      <c r="V59">
        <f t="shared" si="54"/>
        <v>0</v>
      </c>
      <c r="W59">
        <f t="shared" si="54"/>
        <v>0</v>
      </c>
      <c r="X59">
        <f t="shared" si="54"/>
        <v>0</v>
      </c>
      <c r="Y59">
        <f t="shared" si="54"/>
        <v>0</v>
      </c>
      <c r="Z59">
        <f t="shared" si="54"/>
        <v>0</v>
      </c>
      <c r="AA59">
        <f t="shared" si="54"/>
        <v>0</v>
      </c>
      <c r="AB59">
        <f t="shared" si="54"/>
        <v>0</v>
      </c>
      <c r="AC59">
        <f t="shared" si="54"/>
        <v>0</v>
      </c>
      <c r="AD59">
        <f t="shared" si="54"/>
        <v>0</v>
      </c>
      <c r="AE59">
        <f t="shared" si="54"/>
        <v>0</v>
      </c>
    </row>
    <row r="60" spans="1:31">
      <c r="A60">
        <v>51</v>
      </c>
      <c r="B60">
        <f t="shared" si="19"/>
        <v>0</v>
      </c>
      <c r="C60">
        <f t="shared" ref="C60:AE60" si="55">IF(AND($A60&gt;C$5,$A60&lt;=C$6),C$2,0)</f>
        <v>0</v>
      </c>
      <c r="D60">
        <f t="shared" si="55"/>
        <v>0</v>
      </c>
      <c r="E60">
        <f t="shared" si="55"/>
        <v>0</v>
      </c>
      <c r="F60">
        <f t="shared" si="55"/>
        <v>0.735643676425112</v>
      </c>
      <c r="G60">
        <f t="shared" si="55"/>
        <v>0</v>
      </c>
      <c r="H60">
        <f t="shared" si="55"/>
        <v>0</v>
      </c>
      <c r="I60">
        <f t="shared" si="55"/>
        <v>0</v>
      </c>
      <c r="J60">
        <f t="shared" si="55"/>
        <v>0</v>
      </c>
      <c r="K60">
        <f t="shared" si="55"/>
        <v>0</v>
      </c>
      <c r="L60">
        <f t="shared" si="55"/>
        <v>0</v>
      </c>
      <c r="M60">
        <f t="shared" si="55"/>
        <v>0</v>
      </c>
      <c r="N60">
        <f t="shared" si="55"/>
        <v>0</v>
      </c>
      <c r="O60">
        <f t="shared" si="55"/>
        <v>0</v>
      </c>
      <c r="P60">
        <f t="shared" si="55"/>
        <v>0</v>
      </c>
      <c r="Q60">
        <f t="shared" si="55"/>
        <v>0</v>
      </c>
      <c r="R60">
        <f t="shared" si="55"/>
        <v>0</v>
      </c>
      <c r="S60">
        <f t="shared" si="55"/>
        <v>0</v>
      </c>
      <c r="T60">
        <f t="shared" si="55"/>
        <v>0</v>
      </c>
      <c r="U60">
        <f t="shared" si="55"/>
        <v>0</v>
      </c>
      <c r="V60">
        <f t="shared" si="55"/>
        <v>0</v>
      </c>
      <c r="W60">
        <f t="shared" si="55"/>
        <v>0</v>
      </c>
      <c r="X60">
        <f t="shared" si="55"/>
        <v>0</v>
      </c>
      <c r="Y60">
        <f t="shared" si="55"/>
        <v>0</v>
      </c>
      <c r="Z60">
        <f t="shared" si="55"/>
        <v>0</v>
      </c>
      <c r="AA60">
        <f t="shared" si="55"/>
        <v>0</v>
      </c>
      <c r="AB60">
        <f t="shared" si="55"/>
        <v>0</v>
      </c>
      <c r="AC60">
        <f t="shared" si="55"/>
        <v>0</v>
      </c>
      <c r="AD60">
        <f t="shared" si="55"/>
        <v>0</v>
      </c>
      <c r="AE60">
        <f t="shared" si="55"/>
        <v>0</v>
      </c>
    </row>
    <row r="61" spans="1:31">
      <c r="A61">
        <v>52</v>
      </c>
      <c r="B61">
        <f t="shared" si="19"/>
        <v>0</v>
      </c>
      <c r="C61">
        <f t="shared" ref="C61:AE61" si="56">IF(AND($A61&gt;C$5,$A61&lt;=C$6),C$2,0)</f>
        <v>0</v>
      </c>
      <c r="D61">
        <f t="shared" si="56"/>
        <v>0</v>
      </c>
      <c r="E61">
        <f t="shared" si="56"/>
        <v>0</v>
      </c>
      <c r="F61">
        <f t="shared" si="56"/>
        <v>0.735643676425112</v>
      </c>
      <c r="G61">
        <f t="shared" si="56"/>
        <v>0</v>
      </c>
      <c r="H61">
        <f t="shared" si="56"/>
        <v>0</v>
      </c>
      <c r="I61">
        <f t="shared" si="56"/>
        <v>0</v>
      </c>
      <c r="J61">
        <f t="shared" si="56"/>
        <v>0</v>
      </c>
      <c r="K61">
        <f t="shared" si="56"/>
        <v>0</v>
      </c>
      <c r="L61">
        <f t="shared" si="56"/>
        <v>0</v>
      </c>
      <c r="M61">
        <f t="shared" si="56"/>
        <v>0</v>
      </c>
      <c r="N61">
        <f t="shared" si="56"/>
        <v>0</v>
      </c>
      <c r="O61">
        <f t="shared" si="56"/>
        <v>0</v>
      </c>
      <c r="P61">
        <f t="shared" si="56"/>
        <v>0</v>
      </c>
      <c r="Q61">
        <f t="shared" si="56"/>
        <v>0</v>
      </c>
      <c r="R61">
        <f t="shared" si="56"/>
        <v>0</v>
      </c>
      <c r="S61">
        <f t="shared" si="56"/>
        <v>0</v>
      </c>
      <c r="T61">
        <f t="shared" si="56"/>
        <v>0</v>
      </c>
      <c r="U61">
        <f t="shared" si="56"/>
        <v>0</v>
      </c>
      <c r="V61">
        <f t="shared" si="56"/>
        <v>0</v>
      </c>
      <c r="W61">
        <f t="shared" si="56"/>
        <v>0</v>
      </c>
      <c r="X61">
        <f t="shared" si="56"/>
        <v>0</v>
      </c>
      <c r="Y61">
        <f t="shared" si="56"/>
        <v>0</v>
      </c>
      <c r="Z61">
        <f t="shared" si="56"/>
        <v>0</v>
      </c>
      <c r="AA61">
        <f t="shared" si="56"/>
        <v>0</v>
      </c>
      <c r="AB61">
        <f t="shared" si="56"/>
        <v>0</v>
      </c>
      <c r="AC61">
        <f t="shared" si="56"/>
        <v>0</v>
      </c>
      <c r="AD61">
        <f t="shared" si="56"/>
        <v>0</v>
      </c>
      <c r="AE61">
        <f t="shared" si="56"/>
        <v>0</v>
      </c>
    </row>
    <row r="62" spans="1:31">
      <c r="A62">
        <v>53</v>
      </c>
      <c r="B62">
        <f t="shared" si="19"/>
        <v>0</v>
      </c>
      <c r="C62">
        <f t="shared" ref="C62:AE62" si="57">IF(AND($A62&gt;C$5,$A62&lt;=C$6),C$2,0)</f>
        <v>0</v>
      </c>
      <c r="D62">
        <f t="shared" si="57"/>
        <v>0</v>
      </c>
      <c r="E62">
        <f t="shared" si="57"/>
        <v>0</v>
      </c>
      <c r="F62">
        <f t="shared" si="57"/>
        <v>0.735643676425112</v>
      </c>
      <c r="G62">
        <f t="shared" si="57"/>
        <v>0</v>
      </c>
      <c r="H62">
        <f t="shared" si="57"/>
        <v>0</v>
      </c>
      <c r="I62">
        <f t="shared" si="57"/>
        <v>0</v>
      </c>
      <c r="J62">
        <f t="shared" si="57"/>
        <v>0</v>
      </c>
      <c r="K62">
        <f t="shared" si="57"/>
        <v>0</v>
      </c>
      <c r="L62">
        <f t="shared" si="57"/>
        <v>0</v>
      </c>
      <c r="M62">
        <f t="shared" si="57"/>
        <v>0</v>
      </c>
      <c r="N62">
        <f t="shared" si="57"/>
        <v>0</v>
      </c>
      <c r="O62">
        <f t="shared" si="57"/>
        <v>0</v>
      </c>
      <c r="P62">
        <f t="shared" si="57"/>
        <v>0</v>
      </c>
      <c r="Q62">
        <f t="shared" si="57"/>
        <v>0</v>
      </c>
      <c r="R62">
        <f t="shared" si="57"/>
        <v>0</v>
      </c>
      <c r="S62">
        <f t="shared" si="57"/>
        <v>0</v>
      </c>
      <c r="T62">
        <f t="shared" si="57"/>
        <v>0</v>
      </c>
      <c r="U62">
        <f t="shared" si="57"/>
        <v>0</v>
      </c>
      <c r="V62">
        <f t="shared" si="57"/>
        <v>0</v>
      </c>
      <c r="W62">
        <f t="shared" si="57"/>
        <v>0</v>
      </c>
      <c r="X62">
        <f t="shared" si="57"/>
        <v>0</v>
      </c>
      <c r="Y62">
        <f t="shared" si="57"/>
        <v>0</v>
      </c>
      <c r="Z62">
        <f t="shared" si="57"/>
        <v>0</v>
      </c>
      <c r="AA62">
        <f t="shared" si="57"/>
        <v>0</v>
      </c>
      <c r="AB62">
        <f t="shared" si="57"/>
        <v>0</v>
      </c>
      <c r="AC62">
        <f t="shared" si="57"/>
        <v>0</v>
      </c>
      <c r="AD62">
        <f t="shared" si="57"/>
        <v>0</v>
      </c>
      <c r="AE62">
        <f t="shared" si="57"/>
        <v>0</v>
      </c>
    </row>
    <row r="63" spans="1:31">
      <c r="A63">
        <v>54</v>
      </c>
      <c r="B63">
        <f t="shared" si="19"/>
        <v>0</v>
      </c>
      <c r="C63">
        <f t="shared" ref="C63:AE63" si="58">IF(AND($A63&gt;C$5,$A63&lt;=C$6),C$2,0)</f>
        <v>0</v>
      </c>
      <c r="D63">
        <f t="shared" si="58"/>
        <v>0</v>
      </c>
      <c r="E63">
        <f t="shared" si="58"/>
        <v>0</v>
      </c>
      <c r="F63">
        <f t="shared" si="58"/>
        <v>0.735643676425112</v>
      </c>
      <c r="G63">
        <f t="shared" si="58"/>
        <v>0</v>
      </c>
      <c r="H63">
        <f t="shared" si="58"/>
        <v>0</v>
      </c>
      <c r="I63">
        <f t="shared" si="58"/>
        <v>0</v>
      </c>
      <c r="J63">
        <f t="shared" si="58"/>
        <v>0</v>
      </c>
      <c r="K63">
        <f t="shared" si="58"/>
        <v>0</v>
      </c>
      <c r="L63">
        <f t="shared" si="58"/>
        <v>0</v>
      </c>
      <c r="M63">
        <f t="shared" si="58"/>
        <v>0</v>
      </c>
      <c r="N63">
        <f t="shared" si="58"/>
        <v>0</v>
      </c>
      <c r="O63">
        <f t="shared" si="58"/>
        <v>0</v>
      </c>
      <c r="P63">
        <f t="shared" si="58"/>
        <v>0</v>
      </c>
      <c r="Q63">
        <f t="shared" si="58"/>
        <v>0</v>
      </c>
      <c r="R63">
        <f t="shared" si="58"/>
        <v>0</v>
      </c>
      <c r="S63">
        <f t="shared" si="58"/>
        <v>0</v>
      </c>
      <c r="T63">
        <f t="shared" si="58"/>
        <v>0</v>
      </c>
      <c r="U63">
        <f t="shared" si="58"/>
        <v>0</v>
      </c>
      <c r="V63">
        <f t="shared" si="58"/>
        <v>0</v>
      </c>
      <c r="W63">
        <f t="shared" si="58"/>
        <v>0</v>
      </c>
      <c r="X63">
        <f t="shared" si="58"/>
        <v>0</v>
      </c>
      <c r="Y63">
        <f t="shared" si="58"/>
        <v>0</v>
      </c>
      <c r="Z63">
        <f t="shared" si="58"/>
        <v>0</v>
      </c>
      <c r="AA63">
        <f t="shared" si="58"/>
        <v>0</v>
      </c>
      <c r="AB63">
        <f t="shared" si="58"/>
        <v>0</v>
      </c>
      <c r="AC63">
        <f t="shared" si="58"/>
        <v>0</v>
      </c>
      <c r="AD63">
        <f t="shared" si="58"/>
        <v>0</v>
      </c>
      <c r="AE63">
        <f t="shared" si="58"/>
        <v>0</v>
      </c>
    </row>
    <row r="64" spans="1:31">
      <c r="A64">
        <v>55</v>
      </c>
      <c r="B64">
        <f t="shared" si="19"/>
        <v>0</v>
      </c>
      <c r="C64">
        <f t="shared" ref="C64:AE64" si="59">IF(AND($A64&gt;C$5,$A64&lt;=C$6),C$2,0)</f>
        <v>0</v>
      </c>
      <c r="D64">
        <f t="shared" si="59"/>
        <v>0</v>
      </c>
      <c r="E64">
        <f t="shared" si="59"/>
        <v>0</v>
      </c>
      <c r="F64">
        <f t="shared" si="59"/>
        <v>0.735643676425112</v>
      </c>
      <c r="G64">
        <f t="shared" si="59"/>
        <v>0</v>
      </c>
      <c r="H64">
        <f t="shared" si="59"/>
        <v>0</v>
      </c>
      <c r="I64">
        <f t="shared" si="59"/>
        <v>0</v>
      </c>
      <c r="J64">
        <f t="shared" si="59"/>
        <v>0</v>
      </c>
      <c r="K64">
        <f t="shared" si="59"/>
        <v>0</v>
      </c>
      <c r="L64">
        <f t="shared" si="59"/>
        <v>0</v>
      </c>
      <c r="M64">
        <f t="shared" si="59"/>
        <v>0</v>
      </c>
      <c r="N64">
        <f t="shared" si="59"/>
        <v>0</v>
      </c>
      <c r="O64">
        <f t="shared" si="59"/>
        <v>0</v>
      </c>
      <c r="P64">
        <f t="shared" si="59"/>
        <v>0</v>
      </c>
      <c r="Q64">
        <f t="shared" si="59"/>
        <v>0</v>
      </c>
      <c r="R64">
        <f t="shared" si="59"/>
        <v>0</v>
      </c>
      <c r="S64">
        <f t="shared" si="59"/>
        <v>0</v>
      </c>
      <c r="T64">
        <f t="shared" si="59"/>
        <v>0</v>
      </c>
      <c r="U64">
        <f t="shared" si="59"/>
        <v>0</v>
      </c>
      <c r="V64">
        <f t="shared" si="59"/>
        <v>0</v>
      </c>
      <c r="W64">
        <f t="shared" si="59"/>
        <v>0</v>
      </c>
      <c r="X64">
        <f t="shared" si="59"/>
        <v>0</v>
      </c>
      <c r="Y64">
        <f t="shared" si="59"/>
        <v>0</v>
      </c>
      <c r="Z64">
        <f t="shared" si="59"/>
        <v>0</v>
      </c>
      <c r="AA64">
        <f t="shared" si="59"/>
        <v>0</v>
      </c>
      <c r="AB64">
        <f t="shared" si="59"/>
        <v>0</v>
      </c>
      <c r="AC64">
        <f t="shared" si="59"/>
        <v>0</v>
      </c>
      <c r="AD64">
        <f t="shared" si="59"/>
        <v>0</v>
      </c>
      <c r="AE64">
        <f t="shared" si="59"/>
        <v>0</v>
      </c>
    </row>
    <row r="65" spans="1:31">
      <c r="A65">
        <v>56</v>
      </c>
      <c r="B65">
        <f t="shared" si="19"/>
        <v>0</v>
      </c>
      <c r="C65">
        <f t="shared" ref="C65:AE65" si="60">IF(AND($A65&gt;C$5,$A65&lt;=C$6),C$2,0)</f>
        <v>0</v>
      </c>
      <c r="D65">
        <f t="shared" si="60"/>
        <v>0</v>
      </c>
      <c r="E65">
        <f t="shared" si="60"/>
        <v>0</v>
      </c>
      <c r="F65">
        <f t="shared" si="60"/>
        <v>0.735643676425112</v>
      </c>
      <c r="G65">
        <f t="shared" si="60"/>
        <v>0</v>
      </c>
      <c r="H65">
        <f t="shared" si="60"/>
        <v>0</v>
      </c>
      <c r="I65">
        <f t="shared" si="60"/>
        <v>0</v>
      </c>
      <c r="J65">
        <f t="shared" si="60"/>
        <v>0</v>
      </c>
      <c r="K65">
        <f t="shared" si="60"/>
        <v>0</v>
      </c>
      <c r="L65">
        <f t="shared" si="60"/>
        <v>0</v>
      </c>
      <c r="M65">
        <f t="shared" si="60"/>
        <v>0</v>
      </c>
      <c r="N65">
        <f t="shared" si="60"/>
        <v>0</v>
      </c>
      <c r="O65">
        <f t="shared" si="60"/>
        <v>0</v>
      </c>
      <c r="P65">
        <f t="shared" si="60"/>
        <v>0</v>
      </c>
      <c r="Q65">
        <f t="shared" si="60"/>
        <v>0</v>
      </c>
      <c r="R65">
        <f t="shared" si="60"/>
        <v>0</v>
      </c>
      <c r="S65">
        <f t="shared" si="60"/>
        <v>0</v>
      </c>
      <c r="T65">
        <f t="shared" si="60"/>
        <v>0</v>
      </c>
      <c r="U65">
        <f t="shared" si="60"/>
        <v>0</v>
      </c>
      <c r="V65">
        <f t="shared" si="60"/>
        <v>0</v>
      </c>
      <c r="W65">
        <f t="shared" si="60"/>
        <v>0</v>
      </c>
      <c r="X65">
        <f t="shared" si="60"/>
        <v>0</v>
      </c>
      <c r="Y65">
        <f t="shared" si="60"/>
        <v>0</v>
      </c>
      <c r="Z65">
        <f t="shared" si="60"/>
        <v>0</v>
      </c>
      <c r="AA65">
        <f t="shared" si="60"/>
        <v>0</v>
      </c>
      <c r="AB65">
        <f t="shared" si="60"/>
        <v>0</v>
      </c>
      <c r="AC65">
        <f t="shared" si="60"/>
        <v>0</v>
      </c>
      <c r="AD65">
        <f t="shared" si="60"/>
        <v>0</v>
      </c>
      <c r="AE65">
        <f t="shared" si="60"/>
        <v>0</v>
      </c>
    </row>
    <row r="66" spans="1:31">
      <c r="A66">
        <v>57</v>
      </c>
      <c r="B66">
        <f t="shared" si="19"/>
        <v>0</v>
      </c>
      <c r="C66">
        <f t="shared" ref="C66:AE66" si="61">IF(AND($A66&gt;C$5,$A66&lt;=C$6),C$2,0)</f>
        <v>0</v>
      </c>
      <c r="D66">
        <f t="shared" si="61"/>
        <v>0</v>
      </c>
      <c r="E66">
        <f t="shared" si="61"/>
        <v>0</v>
      </c>
      <c r="F66">
        <f t="shared" si="61"/>
        <v>0.735643676425112</v>
      </c>
      <c r="G66">
        <f t="shared" si="61"/>
        <v>0</v>
      </c>
      <c r="H66">
        <f t="shared" si="61"/>
        <v>0</v>
      </c>
      <c r="I66">
        <f t="shared" si="61"/>
        <v>0</v>
      </c>
      <c r="J66">
        <f t="shared" si="61"/>
        <v>0</v>
      </c>
      <c r="K66">
        <f t="shared" si="61"/>
        <v>0</v>
      </c>
      <c r="L66">
        <f t="shared" si="61"/>
        <v>0</v>
      </c>
      <c r="M66">
        <f t="shared" si="61"/>
        <v>0</v>
      </c>
      <c r="N66">
        <f t="shared" si="61"/>
        <v>0</v>
      </c>
      <c r="O66">
        <f t="shared" si="61"/>
        <v>0</v>
      </c>
      <c r="P66">
        <f t="shared" si="61"/>
        <v>0</v>
      </c>
      <c r="Q66">
        <f t="shared" si="61"/>
        <v>0</v>
      </c>
      <c r="R66">
        <f t="shared" si="61"/>
        <v>0</v>
      </c>
      <c r="S66">
        <f t="shared" si="61"/>
        <v>0</v>
      </c>
      <c r="T66">
        <f t="shared" si="61"/>
        <v>0</v>
      </c>
      <c r="U66">
        <f t="shared" si="61"/>
        <v>0</v>
      </c>
      <c r="V66">
        <f t="shared" si="61"/>
        <v>0</v>
      </c>
      <c r="W66">
        <f t="shared" si="61"/>
        <v>0</v>
      </c>
      <c r="X66">
        <f t="shared" si="61"/>
        <v>0</v>
      </c>
      <c r="Y66">
        <f t="shared" si="61"/>
        <v>0</v>
      </c>
      <c r="Z66">
        <f t="shared" si="61"/>
        <v>0</v>
      </c>
      <c r="AA66">
        <f t="shared" si="61"/>
        <v>0</v>
      </c>
      <c r="AB66">
        <f t="shared" si="61"/>
        <v>0</v>
      </c>
      <c r="AC66">
        <f t="shared" si="61"/>
        <v>0</v>
      </c>
      <c r="AD66">
        <f t="shared" si="61"/>
        <v>0</v>
      </c>
      <c r="AE66">
        <f t="shared" si="61"/>
        <v>0</v>
      </c>
    </row>
    <row r="67" spans="1:31">
      <c r="A67">
        <v>58</v>
      </c>
      <c r="B67">
        <f t="shared" si="19"/>
        <v>0</v>
      </c>
      <c r="C67">
        <f t="shared" ref="C67:AE67" si="62">IF(AND($A67&gt;C$5,$A67&lt;=C$6),C$2,0)</f>
        <v>0</v>
      </c>
      <c r="D67">
        <f t="shared" si="62"/>
        <v>0</v>
      </c>
      <c r="E67">
        <f t="shared" si="62"/>
        <v>0</v>
      </c>
      <c r="F67">
        <f t="shared" si="62"/>
        <v>0.735643676425112</v>
      </c>
      <c r="G67">
        <f t="shared" si="62"/>
        <v>0</v>
      </c>
      <c r="H67">
        <f t="shared" si="62"/>
        <v>0</v>
      </c>
      <c r="I67">
        <f t="shared" si="62"/>
        <v>0</v>
      </c>
      <c r="J67">
        <f t="shared" si="62"/>
        <v>0</v>
      </c>
      <c r="K67">
        <f t="shared" si="62"/>
        <v>0</v>
      </c>
      <c r="L67">
        <f t="shared" si="62"/>
        <v>0</v>
      </c>
      <c r="M67">
        <f t="shared" si="62"/>
        <v>0</v>
      </c>
      <c r="N67">
        <f t="shared" si="62"/>
        <v>0</v>
      </c>
      <c r="O67">
        <f t="shared" si="62"/>
        <v>0</v>
      </c>
      <c r="P67">
        <f t="shared" si="62"/>
        <v>0</v>
      </c>
      <c r="Q67">
        <f t="shared" si="62"/>
        <v>0</v>
      </c>
      <c r="R67">
        <f t="shared" si="62"/>
        <v>0</v>
      </c>
      <c r="S67">
        <f t="shared" si="62"/>
        <v>0</v>
      </c>
      <c r="T67">
        <f t="shared" si="62"/>
        <v>0</v>
      </c>
      <c r="U67">
        <f t="shared" si="62"/>
        <v>0</v>
      </c>
      <c r="V67">
        <f t="shared" si="62"/>
        <v>0</v>
      </c>
      <c r="W67">
        <f t="shared" si="62"/>
        <v>0</v>
      </c>
      <c r="X67">
        <f t="shared" si="62"/>
        <v>0</v>
      </c>
      <c r="Y67">
        <f t="shared" si="62"/>
        <v>0</v>
      </c>
      <c r="Z67">
        <f t="shared" si="62"/>
        <v>0</v>
      </c>
      <c r="AA67">
        <f t="shared" si="62"/>
        <v>0</v>
      </c>
      <c r="AB67">
        <f t="shared" si="62"/>
        <v>0</v>
      </c>
      <c r="AC67">
        <f t="shared" si="62"/>
        <v>0</v>
      </c>
      <c r="AD67">
        <f t="shared" si="62"/>
        <v>0</v>
      </c>
      <c r="AE67">
        <f t="shared" si="62"/>
        <v>0</v>
      </c>
    </row>
    <row r="68" spans="1:31">
      <c r="A68">
        <v>59</v>
      </c>
      <c r="B68">
        <f t="shared" si="19"/>
        <v>0</v>
      </c>
      <c r="C68">
        <f t="shared" ref="C68:AE68" si="63">IF(AND($A68&gt;C$5,$A68&lt;=C$6),C$2,0)</f>
        <v>0</v>
      </c>
      <c r="D68">
        <f t="shared" si="63"/>
        <v>0</v>
      </c>
      <c r="E68">
        <f t="shared" si="63"/>
        <v>0</v>
      </c>
      <c r="F68">
        <f t="shared" si="63"/>
        <v>0.735643676425112</v>
      </c>
      <c r="G68">
        <f t="shared" si="63"/>
        <v>0</v>
      </c>
      <c r="H68">
        <f t="shared" si="63"/>
        <v>0</v>
      </c>
      <c r="I68">
        <f t="shared" si="63"/>
        <v>0</v>
      </c>
      <c r="J68">
        <f t="shared" si="63"/>
        <v>0</v>
      </c>
      <c r="K68">
        <f t="shared" si="63"/>
        <v>0</v>
      </c>
      <c r="L68">
        <f t="shared" si="63"/>
        <v>0</v>
      </c>
      <c r="M68">
        <f t="shared" si="63"/>
        <v>0</v>
      </c>
      <c r="N68">
        <f t="shared" si="63"/>
        <v>0</v>
      </c>
      <c r="O68">
        <f t="shared" si="63"/>
        <v>0</v>
      </c>
      <c r="P68">
        <f t="shared" si="63"/>
        <v>0</v>
      </c>
      <c r="Q68">
        <f t="shared" si="63"/>
        <v>0</v>
      </c>
      <c r="R68">
        <f t="shared" si="63"/>
        <v>0</v>
      </c>
      <c r="S68">
        <f t="shared" si="63"/>
        <v>0</v>
      </c>
      <c r="T68">
        <f t="shared" si="63"/>
        <v>0</v>
      </c>
      <c r="U68">
        <f t="shared" si="63"/>
        <v>0</v>
      </c>
      <c r="V68">
        <f t="shared" si="63"/>
        <v>0</v>
      </c>
      <c r="W68">
        <f t="shared" si="63"/>
        <v>0</v>
      </c>
      <c r="X68">
        <f t="shared" si="63"/>
        <v>0</v>
      </c>
      <c r="Y68">
        <f t="shared" si="63"/>
        <v>0</v>
      </c>
      <c r="Z68">
        <f t="shared" si="63"/>
        <v>0</v>
      </c>
      <c r="AA68">
        <f t="shared" si="63"/>
        <v>0</v>
      </c>
      <c r="AB68">
        <f t="shared" si="63"/>
        <v>0</v>
      </c>
      <c r="AC68">
        <f t="shared" si="63"/>
        <v>0</v>
      </c>
      <c r="AD68">
        <f t="shared" si="63"/>
        <v>0</v>
      </c>
      <c r="AE68">
        <f t="shared" si="63"/>
        <v>0</v>
      </c>
    </row>
    <row r="69" spans="1:31">
      <c r="A69">
        <v>60</v>
      </c>
      <c r="B69">
        <f t="shared" si="19"/>
        <v>0</v>
      </c>
      <c r="C69">
        <f t="shared" ref="C69:AE69" si="64">IF(AND($A69&gt;C$5,$A69&lt;=C$6),C$2,0)</f>
        <v>0</v>
      </c>
      <c r="D69">
        <f t="shared" si="64"/>
        <v>0</v>
      </c>
      <c r="E69">
        <f t="shared" si="64"/>
        <v>0</v>
      </c>
      <c r="F69">
        <f t="shared" si="64"/>
        <v>0.735643676425112</v>
      </c>
      <c r="G69">
        <f t="shared" si="64"/>
        <v>0</v>
      </c>
      <c r="H69">
        <f t="shared" si="64"/>
        <v>0</v>
      </c>
      <c r="I69">
        <f t="shared" si="64"/>
        <v>0</v>
      </c>
      <c r="J69">
        <f t="shared" si="64"/>
        <v>0</v>
      </c>
      <c r="K69">
        <f t="shared" si="64"/>
        <v>0</v>
      </c>
      <c r="L69">
        <f t="shared" si="64"/>
        <v>0</v>
      </c>
      <c r="M69">
        <f t="shared" si="64"/>
        <v>0</v>
      </c>
      <c r="N69">
        <f t="shared" si="64"/>
        <v>0</v>
      </c>
      <c r="O69">
        <f t="shared" si="64"/>
        <v>0</v>
      </c>
      <c r="P69">
        <f t="shared" si="64"/>
        <v>0</v>
      </c>
      <c r="Q69">
        <f t="shared" si="64"/>
        <v>0</v>
      </c>
      <c r="R69">
        <f t="shared" si="64"/>
        <v>0</v>
      </c>
      <c r="S69">
        <f t="shared" si="64"/>
        <v>0</v>
      </c>
      <c r="T69">
        <f t="shared" si="64"/>
        <v>0</v>
      </c>
      <c r="U69">
        <f t="shared" si="64"/>
        <v>0</v>
      </c>
      <c r="V69">
        <f t="shared" si="64"/>
        <v>0</v>
      </c>
      <c r="W69">
        <f t="shared" si="64"/>
        <v>0</v>
      </c>
      <c r="X69">
        <f t="shared" si="64"/>
        <v>0</v>
      </c>
      <c r="Y69">
        <f t="shared" si="64"/>
        <v>0</v>
      </c>
      <c r="Z69">
        <f t="shared" si="64"/>
        <v>0</v>
      </c>
      <c r="AA69">
        <f t="shared" si="64"/>
        <v>0</v>
      </c>
      <c r="AB69">
        <f t="shared" si="64"/>
        <v>0</v>
      </c>
      <c r="AC69">
        <f t="shared" si="64"/>
        <v>0</v>
      </c>
      <c r="AD69">
        <f t="shared" si="64"/>
        <v>0</v>
      </c>
      <c r="AE69">
        <f t="shared" si="64"/>
        <v>0</v>
      </c>
    </row>
    <row r="70" spans="1:31">
      <c r="A70">
        <v>61</v>
      </c>
      <c r="B70">
        <f t="shared" si="19"/>
        <v>0</v>
      </c>
      <c r="C70">
        <f t="shared" ref="C70:AE70" si="65">IF(AND($A70&gt;C$5,$A70&lt;=C$6),C$2,0)</f>
        <v>0</v>
      </c>
      <c r="D70">
        <f t="shared" si="65"/>
        <v>0</v>
      </c>
      <c r="E70">
        <f t="shared" si="65"/>
        <v>0</v>
      </c>
      <c r="F70">
        <f t="shared" si="65"/>
        <v>0</v>
      </c>
      <c r="G70">
        <f t="shared" si="65"/>
        <v>0.732907009445918</v>
      </c>
      <c r="H70">
        <f t="shared" si="65"/>
        <v>0</v>
      </c>
      <c r="I70">
        <f t="shared" si="65"/>
        <v>0</v>
      </c>
      <c r="J70">
        <f t="shared" si="65"/>
        <v>0</v>
      </c>
      <c r="K70">
        <f t="shared" si="65"/>
        <v>0</v>
      </c>
      <c r="L70">
        <f t="shared" si="65"/>
        <v>0</v>
      </c>
      <c r="M70">
        <f t="shared" si="65"/>
        <v>0</v>
      </c>
      <c r="N70">
        <f t="shared" si="65"/>
        <v>0</v>
      </c>
      <c r="O70">
        <f t="shared" si="65"/>
        <v>0</v>
      </c>
      <c r="P70">
        <f t="shared" si="65"/>
        <v>0</v>
      </c>
      <c r="Q70">
        <f t="shared" si="65"/>
        <v>0</v>
      </c>
      <c r="R70">
        <f t="shared" si="65"/>
        <v>0</v>
      </c>
      <c r="S70">
        <f t="shared" si="65"/>
        <v>0</v>
      </c>
      <c r="T70">
        <f t="shared" si="65"/>
        <v>0</v>
      </c>
      <c r="U70">
        <f t="shared" si="65"/>
        <v>0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  <c r="AC70">
        <f t="shared" si="65"/>
        <v>0</v>
      </c>
      <c r="AD70">
        <f t="shared" si="65"/>
        <v>0</v>
      </c>
      <c r="AE70">
        <f t="shared" si="65"/>
        <v>0</v>
      </c>
    </row>
    <row r="71" spans="1:31">
      <c r="A71">
        <v>62</v>
      </c>
      <c r="B71">
        <f t="shared" si="19"/>
        <v>0</v>
      </c>
      <c r="C71">
        <f t="shared" ref="C71:AE71" si="66">IF(AND($A71&gt;C$5,$A71&lt;=C$6),C$2,0)</f>
        <v>0</v>
      </c>
      <c r="D71">
        <f t="shared" si="66"/>
        <v>0</v>
      </c>
      <c r="E71">
        <f t="shared" si="66"/>
        <v>0</v>
      </c>
      <c r="F71">
        <f t="shared" si="66"/>
        <v>0</v>
      </c>
      <c r="G71">
        <f t="shared" si="66"/>
        <v>0.732907009445918</v>
      </c>
      <c r="H71">
        <f t="shared" si="66"/>
        <v>0</v>
      </c>
      <c r="I71">
        <f t="shared" si="66"/>
        <v>0</v>
      </c>
      <c r="J71">
        <f t="shared" si="66"/>
        <v>0</v>
      </c>
      <c r="K71">
        <f t="shared" si="66"/>
        <v>0</v>
      </c>
      <c r="L71">
        <f t="shared" si="66"/>
        <v>0</v>
      </c>
      <c r="M71">
        <f t="shared" si="66"/>
        <v>0</v>
      </c>
      <c r="N71">
        <f t="shared" si="66"/>
        <v>0</v>
      </c>
      <c r="O71">
        <f t="shared" si="66"/>
        <v>0</v>
      </c>
      <c r="P71">
        <f t="shared" si="66"/>
        <v>0</v>
      </c>
      <c r="Q71">
        <f t="shared" si="66"/>
        <v>0</v>
      </c>
      <c r="R71">
        <f t="shared" si="66"/>
        <v>0</v>
      </c>
      <c r="S71">
        <f t="shared" si="66"/>
        <v>0</v>
      </c>
      <c r="T71">
        <f t="shared" si="66"/>
        <v>0</v>
      </c>
      <c r="U71">
        <f t="shared" si="66"/>
        <v>0</v>
      </c>
      <c r="V71">
        <f t="shared" si="66"/>
        <v>0</v>
      </c>
      <c r="W71">
        <f t="shared" si="66"/>
        <v>0</v>
      </c>
      <c r="X71">
        <f t="shared" si="66"/>
        <v>0</v>
      </c>
      <c r="Y71">
        <f t="shared" si="66"/>
        <v>0</v>
      </c>
      <c r="Z71">
        <f t="shared" si="66"/>
        <v>0</v>
      </c>
      <c r="AA71">
        <f t="shared" si="66"/>
        <v>0</v>
      </c>
      <c r="AB71">
        <f t="shared" si="66"/>
        <v>0</v>
      </c>
      <c r="AC71">
        <f t="shared" si="66"/>
        <v>0</v>
      </c>
      <c r="AD71">
        <f t="shared" si="66"/>
        <v>0</v>
      </c>
      <c r="AE71">
        <f t="shared" si="66"/>
        <v>0</v>
      </c>
    </row>
    <row r="72" spans="1:31">
      <c r="A72">
        <v>63</v>
      </c>
      <c r="B72">
        <f t="shared" si="19"/>
        <v>0</v>
      </c>
      <c r="C72">
        <f t="shared" ref="C72:AE72" si="67">IF(AND($A72&gt;C$5,$A72&lt;=C$6),C$2,0)</f>
        <v>0</v>
      </c>
      <c r="D72">
        <f t="shared" si="67"/>
        <v>0</v>
      </c>
      <c r="E72">
        <f t="shared" si="67"/>
        <v>0</v>
      </c>
      <c r="F72">
        <f t="shared" si="67"/>
        <v>0</v>
      </c>
      <c r="G72">
        <f t="shared" si="67"/>
        <v>0.732907009445918</v>
      </c>
      <c r="H72">
        <f t="shared" si="67"/>
        <v>0</v>
      </c>
      <c r="I72">
        <f t="shared" si="67"/>
        <v>0</v>
      </c>
      <c r="J72">
        <f t="shared" si="67"/>
        <v>0</v>
      </c>
      <c r="K72">
        <f t="shared" si="67"/>
        <v>0</v>
      </c>
      <c r="L72">
        <f t="shared" si="67"/>
        <v>0</v>
      </c>
      <c r="M72">
        <f t="shared" si="67"/>
        <v>0</v>
      </c>
      <c r="N72">
        <f t="shared" si="67"/>
        <v>0</v>
      </c>
      <c r="O72">
        <f t="shared" si="67"/>
        <v>0</v>
      </c>
      <c r="P72">
        <f t="shared" si="67"/>
        <v>0</v>
      </c>
      <c r="Q72">
        <f t="shared" si="67"/>
        <v>0</v>
      </c>
      <c r="R72">
        <f t="shared" si="67"/>
        <v>0</v>
      </c>
      <c r="S72">
        <f t="shared" si="67"/>
        <v>0</v>
      </c>
      <c r="T72">
        <f t="shared" si="67"/>
        <v>0</v>
      </c>
      <c r="U72">
        <f t="shared" si="67"/>
        <v>0</v>
      </c>
      <c r="V72">
        <f t="shared" si="67"/>
        <v>0</v>
      </c>
      <c r="W72">
        <f t="shared" si="67"/>
        <v>0</v>
      </c>
      <c r="X72">
        <f t="shared" si="67"/>
        <v>0</v>
      </c>
      <c r="Y72">
        <f t="shared" si="67"/>
        <v>0</v>
      </c>
      <c r="Z72">
        <f t="shared" si="67"/>
        <v>0</v>
      </c>
      <c r="AA72">
        <f t="shared" si="67"/>
        <v>0</v>
      </c>
      <c r="AB72">
        <f t="shared" si="67"/>
        <v>0</v>
      </c>
      <c r="AC72">
        <f t="shared" si="67"/>
        <v>0</v>
      </c>
      <c r="AD72">
        <f t="shared" si="67"/>
        <v>0</v>
      </c>
      <c r="AE72">
        <f t="shared" si="67"/>
        <v>0</v>
      </c>
    </row>
    <row r="73" spans="1:31">
      <c r="A73">
        <v>64</v>
      </c>
      <c r="B73">
        <f t="shared" si="19"/>
        <v>0</v>
      </c>
      <c r="C73">
        <f t="shared" ref="C73:AE73" si="68">IF(AND($A73&gt;C$5,$A73&lt;=C$6),C$2,0)</f>
        <v>0</v>
      </c>
      <c r="D73">
        <f t="shared" si="68"/>
        <v>0</v>
      </c>
      <c r="E73">
        <f t="shared" si="68"/>
        <v>0</v>
      </c>
      <c r="F73">
        <f t="shared" si="68"/>
        <v>0</v>
      </c>
      <c r="G73">
        <f t="shared" si="68"/>
        <v>0.732907009445918</v>
      </c>
      <c r="H73">
        <f t="shared" si="68"/>
        <v>0</v>
      </c>
      <c r="I73">
        <f t="shared" si="68"/>
        <v>0</v>
      </c>
      <c r="J73">
        <f t="shared" si="68"/>
        <v>0</v>
      </c>
      <c r="K73">
        <f t="shared" si="68"/>
        <v>0</v>
      </c>
      <c r="L73">
        <f t="shared" si="68"/>
        <v>0</v>
      </c>
      <c r="M73">
        <f t="shared" si="68"/>
        <v>0</v>
      </c>
      <c r="N73">
        <f t="shared" si="68"/>
        <v>0</v>
      </c>
      <c r="O73">
        <f t="shared" si="68"/>
        <v>0</v>
      </c>
      <c r="P73">
        <f t="shared" si="68"/>
        <v>0</v>
      </c>
      <c r="Q73">
        <f t="shared" si="68"/>
        <v>0</v>
      </c>
      <c r="R73">
        <f t="shared" si="68"/>
        <v>0</v>
      </c>
      <c r="S73">
        <f t="shared" si="68"/>
        <v>0</v>
      </c>
      <c r="T73">
        <f t="shared" si="68"/>
        <v>0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  <c r="AC73">
        <f t="shared" si="68"/>
        <v>0</v>
      </c>
      <c r="AD73">
        <f t="shared" si="68"/>
        <v>0</v>
      </c>
      <c r="AE73">
        <f t="shared" si="68"/>
        <v>0</v>
      </c>
    </row>
    <row r="74" spans="1:31">
      <c r="A74">
        <v>65</v>
      </c>
      <c r="B74">
        <f t="shared" si="19"/>
        <v>0</v>
      </c>
      <c r="C74">
        <f t="shared" ref="C74:AE74" si="69">IF(AND($A74&gt;C$5,$A74&lt;=C$6),C$2,0)</f>
        <v>0</v>
      </c>
      <c r="D74">
        <f t="shared" si="69"/>
        <v>0</v>
      </c>
      <c r="E74">
        <f t="shared" si="69"/>
        <v>0</v>
      </c>
      <c r="F74">
        <f t="shared" si="69"/>
        <v>0</v>
      </c>
      <c r="G74">
        <f t="shared" si="69"/>
        <v>0.732907009445918</v>
      </c>
      <c r="H74">
        <f t="shared" si="69"/>
        <v>0</v>
      </c>
      <c r="I74">
        <f t="shared" si="69"/>
        <v>0</v>
      </c>
      <c r="J74">
        <f t="shared" si="69"/>
        <v>0</v>
      </c>
      <c r="K74">
        <f t="shared" si="69"/>
        <v>0</v>
      </c>
      <c r="L74">
        <f t="shared" si="69"/>
        <v>0</v>
      </c>
      <c r="M74">
        <f t="shared" si="69"/>
        <v>0</v>
      </c>
      <c r="N74">
        <f t="shared" si="69"/>
        <v>0</v>
      </c>
      <c r="O74">
        <f t="shared" si="69"/>
        <v>0</v>
      </c>
      <c r="P74">
        <f t="shared" si="69"/>
        <v>0</v>
      </c>
      <c r="Q74">
        <f t="shared" si="69"/>
        <v>0</v>
      </c>
      <c r="R74">
        <f t="shared" si="69"/>
        <v>0</v>
      </c>
      <c r="S74">
        <f t="shared" si="69"/>
        <v>0</v>
      </c>
      <c r="T74">
        <f t="shared" si="69"/>
        <v>0</v>
      </c>
      <c r="U74">
        <f t="shared" si="69"/>
        <v>0</v>
      </c>
      <c r="V74">
        <f t="shared" si="69"/>
        <v>0</v>
      </c>
      <c r="W74">
        <f t="shared" si="69"/>
        <v>0</v>
      </c>
      <c r="X74">
        <f t="shared" si="69"/>
        <v>0</v>
      </c>
      <c r="Y74">
        <f t="shared" si="69"/>
        <v>0</v>
      </c>
      <c r="Z74">
        <f t="shared" si="69"/>
        <v>0</v>
      </c>
      <c r="AA74">
        <f t="shared" si="69"/>
        <v>0</v>
      </c>
      <c r="AB74">
        <f t="shared" si="69"/>
        <v>0</v>
      </c>
      <c r="AC74">
        <f t="shared" si="69"/>
        <v>0</v>
      </c>
      <c r="AD74">
        <f t="shared" si="69"/>
        <v>0</v>
      </c>
      <c r="AE74">
        <f t="shared" si="69"/>
        <v>0</v>
      </c>
    </row>
    <row r="75" spans="1:31">
      <c r="A75">
        <v>66</v>
      </c>
      <c r="B75">
        <f t="shared" si="19"/>
        <v>0</v>
      </c>
      <c r="C75">
        <f t="shared" ref="C75:AE75" si="70">IF(AND($A75&gt;C$5,$A75&lt;=C$6),C$2,0)</f>
        <v>0</v>
      </c>
      <c r="D75">
        <f t="shared" si="70"/>
        <v>0</v>
      </c>
      <c r="E75">
        <f t="shared" si="70"/>
        <v>0</v>
      </c>
      <c r="F75">
        <f t="shared" si="70"/>
        <v>0</v>
      </c>
      <c r="G75">
        <f t="shared" si="70"/>
        <v>0.732907009445918</v>
      </c>
      <c r="H75">
        <f t="shared" si="70"/>
        <v>0</v>
      </c>
      <c r="I75">
        <f t="shared" si="70"/>
        <v>0</v>
      </c>
      <c r="J75">
        <f t="shared" si="70"/>
        <v>0</v>
      </c>
      <c r="K75">
        <f t="shared" si="70"/>
        <v>0</v>
      </c>
      <c r="L75">
        <f t="shared" si="70"/>
        <v>0</v>
      </c>
      <c r="M75">
        <f t="shared" si="70"/>
        <v>0</v>
      </c>
      <c r="N75">
        <f t="shared" si="70"/>
        <v>0</v>
      </c>
      <c r="O75">
        <f t="shared" si="70"/>
        <v>0</v>
      </c>
      <c r="P75">
        <f t="shared" si="70"/>
        <v>0</v>
      </c>
      <c r="Q75">
        <f t="shared" si="70"/>
        <v>0</v>
      </c>
      <c r="R75">
        <f t="shared" si="70"/>
        <v>0</v>
      </c>
      <c r="S75">
        <f t="shared" si="70"/>
        <v>0</v>
      </c>
      <c r="T75">
        <f t="shared" si="70"/>
        <v>0</v>
      </c>
      <c r="U75">
        <f t="shared" si="70"/>
        <v>0</v>
      </c>
      <c r="V75">
        <f t="shared" si="70"/>
        <v>0</v>
      </c>
      <c r="W75">
        <f t="shared" si="70"/>
        <v>0</v>
      </c>
      <c r="X75">
        <f t="shared" si="70"/>
        <v>0</v>
      </c>
      <c r="Y75">
        <f t="shared" si="70"/>
        <v>0</v>
      </c>
      <c r="Z75">
        <f t="shared" si="70"/>
        <v>0</v>
      </c>
      <c r="AA75">
        <f t="shared" si="70"/>
        <v>0</v>
      </c>
      <c r="AB75">
        <f t="shared" si="70"/>
        <v>0</v>
      </c>
      <c r="AC75">
        <f t="shared" si="70"/>
        <v>0</v>
      </c>
      <c r="AD75">
        <f t="shared" si="70"/>
        <v>0</v>
      </c>
      <c r="AE75">
        <f t="shared" si="70"/>
        <v>0</v>
      </c>
    </row>
    <row r="76" spans="1:31">
      <c r="A76">
        <v>67</v>
      </c>
      <c r="B76">
        <f t="shared" si="19"/>
        <v>0</v>
      </c>
      <c r="C76">
        <f t="shared" ref="C76:AE76" si="71">IF(AND($A76&gt;C$5,$A76&lt;=C$6),C$2,0)</f>
        <v>0</v>
      </c>
      <c r="D76">
        <f t="shared" si="71"/>
        <v>0</v>
      </c>
      <c r="E76">
        <f t="shared" si="71"/>
        <v>0</v>
      </c>
      <c r="F76">
        <f t="shared" si="71"/>
        <v>0</v>
      </c>
      <c r="G76">
        <f t="shared" si="71"/>
        <v>0.732907009445918</v>
      </c>
      <c r="H76">
        <f t="shared" si="71"/>
        <v>0</v>
      </c>
      <c r="I76">
        <f t="shared" si="71"/>
        <v>0</v>
      </c>
      <c r="J76">
        <f t="shared" si="71"/>
        <v>0</v>
      </c>
      <c r="K76">
        <f t="shared" si="71"/>
        <v>0</v>
      </c>
      <c r="L76">
        <f t="shared" si="71"/>
        <v>0</v>
      </c>
      <c r="M76">
        <f t="shared" si="71"/>
        <v>0</v>
      </c>
      <c r="N76">
        <f t="shared" si="71"/>
        <v>0</v>
      </c>
      <c r="O76">
        <f t="shared" si="71"/>
        <v>0</v>
      </c>
      <c r="P76">
        <f t="shared" si="71"/>
        <v>0</v>
      </c>
      <c r="Q76">
        <f t="shared" si="71"/>
        <v>0</v>
      </c>
      <c r="R76">
        <f t="shared" si="71"/>
        <v>0</v>
      </c>
      <c r="S76">
        <f t="shared" si="71"/>
        <v>0</v>
      </c>
      <c r="T76">
        <f t="shared" si="71"/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0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  <c r="AC76">
        <f t="shared" si="71"/>
        <v>0</v>
      </c>
      <c r="AD76">
        <f t="shared" si="71"/>
        <v>0</v>
      </c>
      <c r="AE76">
        <f t="shared" si="71"/>
        <v>0</v>
      </c>
    </row>
    <row r="77" spans="1:31">
      <c r="A77">
        <v>68</v>
      </c>
      <c r="B77">
        <f t="shared" si="19"/>
        <v>0</v>
      </c>
      <c r="C77">
        <f t="shared" ref="C77:AE77" si="72">IF(AND($A77&gt;C$5,$A77&lt;=C$6),C$2,0)</f>
        <v>0</v>
      </c>
      <c r="D77">
        <f t="shared" si="72"/>
        <v>0</v>
      </c>
      <c r="E77">
        <f t="shared" si="72"/>
        <v>0</v>
      </c>
      <c r="F77">
        <f t="shared" si="72"/>
        <v>0</v>
      </c>
      <c r="G77">
        <f t="shared" si="72"/>
        <v>0.732907009445918</v>
      </c>
      <c r="H77">
        <f t="shared" si="72"/>
        <v>0</v>
      </c>
      <c r="I77">
        <f t="shared" si="72"/>
        <v>0</v>
      </c>
      <c r="J77">
        <f t="shared" si="72"/>
        <v>0</v>
      </c>
      <c r="K77">
        <f t="shared" si="72"/>
        <v>0</v>
      </c>
      <c r="L77">
        <f t="shared" si="72"/>
        <v>0</v>
      </c>
      <c r="M77">
        <f t="shared" si="72"/>
        <v>0</v>
      </c>
      <c r="N77">
        <f t="shared" si="72"/>
        <v>0</v>
      </c>
      <c r="O77">
        <f t="shared" si="72"/>
        <v>0</v>
      </c>
      <c r="P77">
        <f t="shared" si="72"/>
        <v>0</v>
      </c>
      <c r="Q77">
        <f t="shared" si="72"/>
        <v>0</v>
      </c>
      <c r="R77">
        <f t="shared" si="72"/>
        <v>0</v>
      </c>
      <c r="S77">
        <f t="shared" si="72"/>
        <v>0</v>
      </c>
      <c r="T77">
        <f t="shared" si="72"/>
        <v>0</v>
      </c>
      <c r="U77">
        <f t="shared" si="72"/>
        <v>0</v>
      </c>
      <c r="V77">
        <f t="shared" si="72"/>
        <v>0</v>
      </c>
      <c r="W77">
        <f t="shared" si="72"/>
        <v>0</v>
      </c>
      <c r="X77">
        <f t="shared" si="72"/>
        <v>0</v>
      </c>
      <c r="Y77">
        <f t="shared" si="72"/>
        <v>0</v>
      </c>
      <c r="Z77">
        <f t="shared" si="72"/>
        <v>0</v>
      </c>
      <c r="AA77">
        <f t="shared" si="72"/>
        <v>0</v>
      </c>
      <c r="AB77">
        <f t="shared" si="72"/>
        <v>0</v>
      </c>
      <c r="AC77">
        <f t="shared" si="72"/>
        <v>0</v>
      </c>
      <c r="AD77">
        <f t="shared" si="72"/>
        <v>0</v>
      </c>
      <c r="AE77">
        <f t="shared" si="72"/>
        <v>0</v>
      </c>
    </row>
    <row r="78" spans="1:31">
      <c r="A78">
        <v>69</v>
      </c>
      <c r="B78">
        <f t="shared" si="19"/>
        <v>0</v>
      </c>
      <c r="C78">
        <f t="shared" ref="C78:AE78" si="73">IF(AND($A78&gt;C$5,$A78&lt;=C$6),C$2,0)</f>
        <v>0</v>
      </c>
      <c r="D78">
        <f t="shared" si="73"/>
        <v>0</v>
      </c>
      <c r="E78">
        <f t="shared" si="73"/>
        <v>0</v>
      </c>
      <c r="F78">
        <f t="shared" si="73"/>
        <v>0</v>
      </c>
      <c r="G78">
        <f t="shared" si="73"/>
        <v>0.732907009445918</v>
      </c>
      <c r="H78">
        <f t="shared" si="73"/>
        <v>0</v>
      </c>
      <c r="I78">
        <f t="shared" si="73"/>
        <v>0</v>
      </c>
      <c r="J78">
        <f t="shared" si="73"/>
        <v>0</v>
      </c>
      <c r="K78">
        <f t="shared" si="73"/>
        <v>0</v>
      </c>
      <c r="L78">
        <f t="shared" si="73"/>
        <v>0</v>
      </c>
      <c r="M78">
        <f t="shared" si="73"/>
        <v>0</v>
      </c>
      <c r="N78">
        <f t="shared" si="73"/>
        <v>0</v>
      </c>
      <c r="O78">
        <f t="shared" si="73"/>
        <v>0</v>
      </c>
      <c r="P78">
        <f t="shared" si="73"/>
        <v>0</v>
      </c>
      <c r="Q78">
        <f t="shared" si="73"/>
        <v>0</v>
      </c>
      <c r="R78">
        <f t="shared" si="73"/>
        <v>0</v>
      </c>
      <c r="S78">
        <f t="shared" si="73"/>
        <v>0</v>
      </c>
      <c r="T78">
        <f t="shared" si="73"/>
        <v>0</v>
      </c>
      <c r="U78">
        <f t="shared" si="73"/>
        <v>0</v>
      </c>
      <c r="V78">
        <f t="shared" si="73"/>
        <v>0</v>
      </c>
      <c r="W78">
        <f t="shared" si="73"/>
        <v>0</v>
      </c>
      <c r="X78">
        <f t="shared" si="73"/>
        <v>0</v>
      </c>
      <c r="Y78">
        <f t="shared" si="73"/>
        <v>0</v>
      </c>
      <c r="Z78">
        <f t="shared" si="73"/>
        <v>0</v>
      </c>
      <c r="AA78">
        <f t="shared" si="73"/>
        <v>0</v>
      </c>
      <c r="AB78">
        <f t="shared" si="73"/>
        <v>0</v>
      </c>
      <c r="AC78">
        <f t="shared" si="73"/>
        <v>0</v>
      </c>
      <c r="AD78">
        <f t="shared" si="73"/>
        <v>0</v>
      </c>
      <c r="AE78">
        <f t="shared" si="73"/>
        <v>0</v>
      </c>
    </row>
    <row r="79" spans="1:31">
      <c r="A79">
        <v>70</v>
      </c>
      <c r="B79">
        <f t="shared" si="19"/>
        <v>0</v>
      </c>
      <c r="C79">
        <f t="shared" ref="C79:AE79" si="74">IF(AND($A79&gt;C$5,$A79&lt;=C$6),C$2,0)</f>
        <v>0</v>
      </c>
      <c r="D79">
        <f t="shared" si="74"/>
        <v>0</v>
      </c>
      <c r="E79">
        <f t="shared" si="74"/>
        <v>0</v>
      </c>
      <c r="F79">
        <f t="shared" si="74"/>
        <v>0</v>
      </c>
      <c r="G79">
        <f t="shared" si="74"/>
        <v>0.732907009445918</v>
      </c>
      <c r="H79">
        <f t="shared" si="74"/>
        <v>0</v>
      </c>
      <c r="I79">
        <f t="shared" si="74"/>
        <v>0</v>
      </c>
      <c r="J79">
        <f t="shared" si="74"/>
        <v>0</v>
      </c>
      <c r="K79">
        <f t="shared" si="74"/>
        <v>0</v>
      </c>
      <c r="L79">
        <f t="shared" si="74"/>
        <v>0</v>
      </c>
      <c r="M79">
        <f t="shared" si="74"/>
        <v>0</v>
      </c>
      <c r="N79">
        <f t="shared" si="74"/>
        <v>0</v>
      </c>
      <c r="O79">
        <f t="shared" si="74"/>
        <v>0</v>
      </c>
      <c r="P79">
        <f t="shared" si="74"/>
        <v>0</v>
      </c>
      <c r="Q79">
        <f t="shared" si="74"/>
        <v>0</v>
      </c>
      <c r="R79">
        <f t="shared" si="74"/>
        <v>0</v>
      </c>
      <c r="S79">
        <f t="shared" si="74"/>
        <v>0</v>
      </c>
      <c r="T79">
        <f t="shared" si="74"/>
        <v>0</v>
      </c>
      <c r="U79">
        <f t="shared" si="74"/>
        <v>0</v>
      </c>
      <c r="V79">
        <f t="shared" si="74"/>
        <v>0</v>
      </c>
      <c r="W79">
        <f t="shared" si="74"/>
        <v>0</v>
      </c>
      <c r="X79">
        <f t="shared" si="74"/>
        <v>0</v>
      </c>
      <c r="Y79">
        <f t="shared" si="74"/>
        <v>0</v>
      </c>
      <c r="Z79">
        <f t="shared" si="74"/>
        <v>0</v>
      </c>
      <c r="AA79">
        <f t="shared" si="74"/>
        <v>0</v>
      </c>
      <c r="AB79">
        <f t="shared" si="74"/>
        <v>0</v>
      </c>
      <c r="AC79">
        <f t="shared" si="74"/>
        <v>0</v>
      </c>
      <c r="AD79">
        <f t="shared" si="74"/>
        <v>0</v>
      </c>
      <c r="AE79">
        <f t="shared" si="74"/>
        <v>0</v>
      </c>
    </row>
    <row r="80" spans="1:31">
      <c r="A80">
        <v>71</v>
      </c>
      <c r="B80">
        <f t="shared" si="19"/>
        <v>0</v>
      </c>
      <c r="C80">
        <f t="shared" ref="C80:AE80" si="75">IF(AND($A80&gt;C$5,$A80&lt;=C$6),C$2,0)</f>
        <v>0</v>
      </c>
      <c r="D80">
        <f t="shared" si="75"/>
        <v>0</v>
      </c>
      <c r="E80">
        <f t="shared" si="75"/>
        <v>0</v>
      </c>
      <c r="F80">
        <f t="shared" si="75"/>
        <v>0</v>
      </c>
      <c r="G80">
        <f t="shared" si="75"/>
        <v>0.732907009445918</v>
      </c>
      <c r="H80">
        <f t="shared" si="75"/>
        <v>0</v>
      </c>
      <c r="I80">
        <f t="shared" si="75"/>
        <v>0</v>
      </c>
      <c r="J80">
        <f t="shared" si="75"/>
        <v>0</v>
      </c>
      <c r="K80">
        <f t="shared" si="75"/>
        <v>0</v>
      </c>
      <c r="L80">
        <f t="shared" si="75"/>
        <v>0</v>
      </c>
      <c r="M80">
        <f t="shared" si="75"/>
        <v>0</v>
      </c>
      <c r="N80">
        <f t="shared" si="75"/>
        <v>0</v>
      </c>
      <c r="O80">
        <f t="shared" si="75"/>
        <v>0</v>
      </c>
      <c r="P80">
        <f t="shared" si="75"/>
        <v>0</v>
      </c>
      <c r="Q80">
        <f t="shared" si="75"/>
        <v>0</v>
      </c>
      <c r="R80">
        <f t="shared" si="75"/>
        <v>0</v>
      </c>
      <c r="S80">
        <f t="shared" si="75"/>
        <v>0</v>
      </c>
      <c r="T80">
        <f t="shared" si="75"/>
        <v>0</v>
      </c>
      <c r="U80">
        <f t="shared" si="75"/>
        <v>0</v>
      </c>
      <c r="V80">
        <f t="shared" si="75"/>
        <v>0</v>
      </c>
      <c r="W80">
        <f t="shared" si="75"/>
        <v>0</v>
      </c>
      <c r="X80">
        <f t="shared" si="75"/>
        <v>0</v>
      </c>
      <c r="Y80">
        <f t="shared" si="75"/>
        <v>0</v>
      </c>
      <c r="Z80">
        <f t="shared" si="75"/>
        <v>0</v>
      </c>
      <c r="AA80">
        <f t="shared" si="75"/>
        <v>0</v>
      </c>
      <c r="AB80">
        <f t="shared" si="75"/>
        <v>0</v>
      </c>
      <c r="AC80">
        <f t="shared" si="75"/>
        <v>0</v>
      </c>
      <c r="AD80">
        <f t="shared" si="75"/>
        <v>0</v>
      </c>
      <c r="AE80">
        <f t="shared" si="75"/>
        <v>0</v>
      </c>
    </row>
    <row r="81" spans="1:31">
      <c r="A81">
        <v>72</v>
      </c>
      <c r="B81">
        <f t="shared" si="19"/>
        <v>0</v>
      </c>
      <c r="C81">
        <f t="shared" ref="C81:AE81" si="76">IF(AND($A81&gt;C$5,$A81&lt;=C$6),C$2,0)</f>
        <v>0</v>
      </c>
      <c r="D81">
        <f t="shared" si="76"/>
        <v>0</v>
      </c>
      <c r="E81">
        <f t="shared" si="76"/>
        <v>0</v>
      </c>
      <c r="F81">
        <f t="shared" si="76"/>
        <v>0</v>
      </c>
      <c r="G81">
        <f t="shared" si="76"/>
        <v>0.732907009445918</v>
      </c>
      <c r="H81">
        <f t="shared" si="76"/>
        <v>0</v>
      </c>
      <c r="I81">
        <f t="shared" si="76"/>
        <v>0</v>
      </c>
      <c r="J81">
        <f t="shared" si="76"/>
        <v>0</v>
      </c>
      <c r="K81">
        <f t="shared" si="76"/>
        <v>0</v>
      </c>
      <c r="L81">
        <f t="shared" si="76"/>
        <v>0</v>
      </c>
      <c r="M81">
        <f t="shared" si="76"/>
        <v>0</v>
      </c>
      <c r="N81">
        <f t="shared" si="76"/>
        <v>0</v>
      </c>
      <c r="O81">
        <f t="shared" si="76"/>
        <v>0</v>
      </c>
      <c r="P81">
        <f t="shared" si="76"/>
        <v>0</v>
      </c>
      <c r="Q81">
        <f t="shared" si="76"/>
        <v>0</v>
      </c>
      <c r="R81">
        <f t="shared" si="76"/>
        <v>0</v>
      </c>
      <c r="S81">
        <f t="shared" si="76"/>
        <v>0</v>
      </c>
      <c r="T81">
        <f t="shared" si="76"/>
        <v>0</v>
      </c>
      <c r="U81">
        <f t="shared" si="76"/>
        <v>0</v>
      </c>
      <c r="V81">
        <f t="shared" si="76"/>
        <v>0</v>
      </c>
      <c r="W81">
        <f t="shared" si="76"/>
        <v>0</v>
      </c>
      <c r="X81">
        <f t="shared" si="76"/>
        <v>0</v>
      </c>
      <c r="Y81">
        <f t="shared" si="76"/>
        <v>0</v>
      </c>
      <c r="Z81">
        <f t="shared" si="76"/>
        <v>0</v>
      </c>
      <c r="AA81">
        <f t="shared" si="76"/>
        <v>0</v>
      </c>
      <c r="AB81">
        <f t="shared" si="76"/>
        <v>0</v>
      </c>
      <c r="AC81">
        <f t="shared" si="76"/>
        <v>0</v>
      </c>
      <c r="AD81">
        <f t="shared" si="76"/>
        <v>0</v>
      </c>
      <c r="AE81">
        <f t="shared" si="76"/>
        <v>0</v>
      </c>
    </row>
    <row r="82" spans="1:31">
      <c r="A82">
        <v>73</v>
      </c>
      <c r="B82">
        <f t="shared" si="19"/>
        <v>0</v>
      </c>
      <c r="C82">
        <f t="shared" ref="C82:AE82" si="77">IF(AND($A82&gt;C$5,$A82&lt;=C$6),C$2,0)</f>
        <v>0</v>
      </c>
      <c r="D82">
        <f t="shared" si="77"/>
        <v>0</v>
      </c>
      <c r="E82">
        <f t="shared" si="77"/>
        <v>0</v>
      </c>
      <c r="F82">
        <f t="shared" si="77"/>
        <v>0</v>
      </c>
      <c r="G82">
        <f t="shared" si="77"/>
        <v>0</v>
      </c>
      <c r="H82">
        <f t="shared" si="77"/>
        <v>0.722909532249419</v>
      </c>
      <c r="I82">
        <f t="shared" si="77"/>
        <v>0</v>
      </c>
      <c r="J82">
        <f t="shared" si="77"/>
        <v>0</v>
      </c>
      <c r="K82">
        <f t="shared" si="77"/>
        <v>0</v>
      </c>
      <c r="L82">
        <f t="shared" si="77"/>
        <v>0</v>
      </c>
      <c r="M82">
        <f t="shared" si="77"/>
        <v>0</v>
      </c>
      <c r="N82">
        <f t="shared" si="77"/>
        <v>0</v>
      </c>
      <c r="O82">
        <f t="shared" si="77"/>
        <v>0</v>
      </c>
      <c r="P82">
        <f t="shared" si="77"/>
        <v>0</v>
      </c>
      <c r="Q82">
        <f t="shared" si="77"/>
        <v>0</v>
      </c>
      <c r="R82">
        <f t="shared" si="77"/>
        <v>0</v>
      </c>
      <c r="S82">
        <f t="shared" si="77"/>
        <v>0</v>
      </c>
      <c r="T82">
        <f t="shared" si="77"/>
        <v>0</v>
      </c>
      <c r="U82">
        <f t="shared" si="77"/>
        <v>0</v>
      </c>
      <c r="V82">
        <f t="shared" si="77"/>
        <v>0</v>
      </c>
      <c r="W82">
        <f t="shared" si="77"/>
        <v>0</v>
      </c>
      <c r="X82">
        <f t="shared" si="77"/>
        <v>0</v>
      </c>
      <c r="Y82">
        <f t="shared" si="77"/>
        <v>0</v>
      </c>
      <c r="Z82">
        <f t="shared" si="77"/>
        <v>0</v>
      </c>
      <c r="AA82">
        <f t="shared" si="77"/>
        <v>0</v>
      </c>
      <c r="AB82">
        <f t="shared" si="77"/>
        <v>0</v>
      </c>
      <c r="AC82">
        <f t="shared" si="77"/>
        <v>0</v>
      </c>
      <c r="AD82">
        <f t="shared" si="77"/>
        <v>0</v>
      </c>
      <c r="AE82">
        <f t="shared" si="77"/>
        <v>0</v>
      </c>
    </row>
    <row r="83" spans="1:31">
      <c r="A83">
        <v>74</v>
      </c>
      <c r="B83">
        <f t="shared" si="19"/>
        <v>0</v>
      </c>
      <c r="C83">
        <f t="shared" ref="C83:AE83" si="78">IF(AND($A83&gt;C$5,$A83&lt;=C$6),C$2,0)</f>
        <v>0</v>
      </c>
      <c r="D83">
        <f t="shared" si="78"/>
        <v>0</v>
      </c>
      <c r="E83">
        <f t="shared" si="78"/>
        <v>0</v>
      </c>
      <c r="F83">
        <f t="shared" si="78"/>
        <v>0</v>
      </c>
      <c r="G83">
        <f t="shared" si="78"/>
        <v>0</v>
      </c>
      <c r="H83">
        <f t="shared" si="78"/>
        <v>0.722909532249419</v>
      </c>
      <c r="I83">
        <f t="shared" si="78"/>
        <v>0</v>
      </c>
      <c r="J83">
        <f t="shared" si="78"/>
        <v>0</v>
      </c>
      <c r="K83">
        <f t="shared" si="78"/>
        <v>0</v>
      </c>
      <c r="L83">
        <f t="shared" si="78"/>
        <v>0</v>
      </c>
      <c r="M83">
        <f t="shared" si="78"/>
        <v>0</v>
      </c>
      <c r="N83">
        <f t="shared" si="78"/>
        <v>0</v>
      </c>
      <c r="O83">
        <f t="shared" si="78"/>
        <v>0</v>
      </c>
      <c r="P83">
        <f t="shared" si="78"/>
        <v>0</v>
      </c>
      <c r="Q83">
        <f t="shared" si="78"/>
        <v>0</v>
      </c>
      <c r="R83">
        <f t="shared" si="78"/>
        <v>0</v>
      </c>
      <c r="S83">
        <f t="shared" si="78"/>
        <v>0</v>
      </c>
      <c r="T83">
        <f t="shared" si="78"/>
        <v>0</v>
      </c>
      <c r="U83">
        <f t="shared" si="78"/>
        <v>0</v>
      </c>
      <c r="V83">
        <f t="shared" si="78"/>
        <v>0</v>
      </c>
      <c r="W83">
        <f t="shared" si="78"/>
        <v>0</v>
      </c>
      <c r="X83">
        <f t="shared" si="78"/>
        <v>0</v>
      </c>
      <c r="Y83">
        <f t="shared" si="78"/>
        <v>0</v>
      </c>
      <c r="Z83">
        <f t="shared" si="78"/>
        <v>0</v>
      </c>
      <c r="AA83">
        <f t="shared" si="78"/>
        <v>0</v>
      </c>
      <c r="AB83">
        <f t="shared" si="78"/>
        <v>0</v>
      </c>
      <c r="AC83">
        <f t="shared" si="78"/>
        <v>0</v>
      </c>
      <c r="AD83">
        <f t="shared" si="78"/>
        <v>0</v>
      </c>
      <c r="AE83">
        <f t="shared" si="78"/>
        <v>0</v>
      </c>
    </row>
    <row r="84" spans="1:31">
      <c r="A84">
        <v>75</v>
      </c>
      <c r="B84">
        <f t="shared" si="19"/>
        <v>0</v>
      </c>
      <c r="C84">
        <f t="shared" ref="C84:AE84" si="79">IF(AND($A84&gt;C$5,$A84&lt;=C$6),C$2,0)</f>
        <v>0</v>
      </c>
      <c r="D84">
        <f t="shared" si="79"/>
        <v>0</v>
      </c>
      <c r="E84">
        <f t="shared" si="79"/>
        <v>0</v>
      </c>
      <c r="F84">
        <f t="shared" si="79"/>
        <v>0</v>
      </c>
      <c r="G84">
        <f t="shared" si="79"/>
        <v>0</v>
      </c>
      <c r="H84">
        <f t="shared" si="79"/>
        <v>0.722909532249419</v>
      </c>
      <c r="I84">
        <f t="shared" si="79"/>
        <v>0</v>
      </c>
      <c r="J84">
        <f t="shared" si="79"/>
        <v>0</v>
      </c>
      <c r="K84">
        <f t="shared" si="79"/>
        <v>0</v>
      </c>
      <c r="L84">
        <f t="shared" si="79"/>
        <v>0</v>
      </c>
      <c r="M84">
        <f t="shared" si="79"/>
        <v>0</v>
      </c>
      <c r="N84">
        <f t="shared" si="79"/>
        <v>0</v>
      </c>
      <c r="O84">
        <f t="shared" si="79"/>
        <v>0</v>
      </c>
      <c r="P84">
        <f t="shared" si="79"/>
        <v>0</v>
      </c>
      <c r="Q84">
        <f t="shared" si="79"/>
        <v>0</v>
      </c>
      <c r="R84">
        <f t="shared" si="79"/>
        <v>0</v>
      </c>
      <c r="S84">
        <f t="shared" si="79"/>
        <v>0</v>
      </c>
      <c r="T84">
        <f t="shared" si="79"/>
        <v>0</v>
      </c>
      <c r="U84">
        <f t="shared" si="79"/>
        <v>0</v>
      </c>
      <c r="V84">
        <f t="shared" si="79"/>
        <v>0</v>
      </c>
      <c r="W84">
        <f t="shared" si="79"/>
        <v>0</v>
      </c>
      <c r="X84">
        <f t="shared" si="79"/>
        <v>0</v>
      </c>
      <c r="Y84">
        <f t="shared" si="79"/>
        <v>0</v>
      </c>
      <c r="Z84">
        <f t="shared" si="79"/>
        <v>0</v>
      </c>
      <c r="AA84">
        <f t="shared" si="79"/>
        <v>0</v>
      </c>
      <c r="AB84">
        <f t="shared" si="79"/>
        <v>0</v>
      </c>
      <c r="AC84">
        <f t="shared" si="79"/>
        <v>0</v>
      </c>
      <c r="AD84">
        <f t="shared" si="79"/>
        <v>0</v>
      </c>
      <c r="AE84">
        <f t="shared" si="79"/>
        <v>0</v>
      </c>
    </row>
    <row r="85" spans="1:31">
      <c r="A85">
        <v>76</v>
      </c>
      <c r="B85">
        <f t="shared" si="19"/>
        <v>0</v>
      </c>
      <c r="C85">
        <f t="shared" ref="C85:AE85" si="80">IF(AND($A85&gt;C$5,$A85&lt;=C$6),C$2,0)</f>
        <v>0</v>
      </c>
      <c r="D85">
        <f t="shared" si="80"/>
        <v>0</v>
      </c>
      <c r="E85">
        <f t="shared" si="80"/>
        <v>0</v>
      </c>
      <c r="F85">
        <f t="shared" si="80"/>
        <v>0</v>
      </c>
      <c r="G85">
        <f t="shared" si="80"/>
        <v>0</v>
      </c>
      <c r="H85">
        <f t="shared" si="80"/>
        <v>0.722909532249419</v>
      </c>
      <c r="I85">
        <f t="shared" si="80"/>
        <v>0</v>
      </c>
      <c r="J85">
        <f t="shared" si="80"/>
        <v>0</v>
      </c>
      <c r="K85">
        <f t="shared" si="80"/>
        <v>0</v>
      </c>
      <c r="L85">
        <f t="shared" si="80"/>
        <v>0</v>
      </c>
      <c r="M85">
        <f t="shared" si="80"/>
        <v>0</v>
      </c>
      <c r="N85">
        <f t="shared" si="80"/>
        <v>0</v>
      </c>
      <c r="O85">
        <f t="shared" si="80"/>
        <v>0</v>
      </c>
      <c r="P85">
        <f t="shared" si="80"/>
        <v>0</v>
      </c>
      <c r="Q85">
        <f t="shared" si="80"/>
        <v>0</v>
      </c>
      <c r="R85">
        <f t="shared" si="80"/>
        <v>0</v>
      </c>
      <c r="S85">
        <f t="shared" si="80"/>
        <v>0</v>
      </c>
      <c r="T85">
        <f t="shared" si="80"/>
        <v>0</v>
      </c>
      <c r="U85">
        <f t="shared" si="80"/>
        <v>0</v>
      </c>
      <c r="V85">
        <f t="shared" si="80"/>
        <v>0</v>
      </c>
      <c r="W85">
        <f t="shared" si="80"/>
        <v>0</v>
      </c>
      <c r="X85">
        <f t="shared" si="80"/>
        <v>0</v>
      </c>
      <c r="Y85">
        <f t="shared" si="80"/>
        <v>0</v>
      </c>
      <c r="Z85">
        <f t="shared" si="80"/>
        <v>0</v>
      </c>
      <c r="AA85">
        <f t="shared" si="80"/>
        <v>0</v>
      </c>
      <c r="AB85">
        <f t="shared" si="80"/>
        <v>0</v>
      </c>
      <c r="AC85">
        <f t="shared" si="80"/>
        <v>0</v>
      </c>
      <c r="AD85">
        <f t="shared" si="80"/>
        <v>0</v>
      </c>
      <c r="AE85">
        <f t="shared" si="80"/>
        <v>0</v>
      </c>
    </row>
    <row r="86" spans="1:31">
      <c r="A86">
        <v>77</v>
      </c>
      <c r="B86">
        <f t="shared" si="19"/>
        <v>0</v>
      </c>
      <c r="C86">
        <f t="shared" ref="C86:AE86" si="81">IF(AND($A86&gt;C$5,$A86&lt;=C$6),C$2,0)</f>
        <v>0</v>
      </c>
      <c r="D86">
        <f t="shared" si="81"/>
        <v>0</v>
      </c>
      <c r="E86">
        <f t="shared" si="81"/>
        <v>0</v>
      </c>
      <c r="F86">
        <f t="shared" si="81"/>
        <v>0</v>
      </c>
      <c r="G86">
        <f t="shared" si="81"/>
        <v>0</v>
      </c>
      <c r="H86">
        <f t="shared" si="81"/>
        <v>0.722909532249419</v>
      </c>
      <c r="I86">
        <f t="shared" si="81"/>
        <v>0</v>
      </c>
      <c r="J86">
        <f t="shared" si="81"/>
        <v>0</v>
      </c>
      <c r="K86">
        <f t="shared" si="81"/>
        <v>0</v>
      </c>
      <c r="L86">
        <f t="shared" si="81"/>
        <v>0</v>
      </c>
      <c r="M86">
        <f t="shared" si="81"/>
        <v>0</v>
      </c>
      <c r="N86">
        <f t="shared" si="81"/>
        <v>0</v>
      </c>
      <c r="O86">
        <f t="shared" si="81"/>
        <v>0</v>
      </c>
      <c r="P86">
        <f t="shared" si="81"/>
        <v>0</v>
      </c>
      <c r="Q86">
        <f t="shared" si="81"/>
        <v>0</v>
      </c>
      <c r="R86">
        <f t="shared" si="81"/>
        <v>0</v>
      </c>
      <c r="S86">
        <f t="shared" si="81"/>
        <v>0</v>
      </c>
      <c r="T86">
        <f t="shared" si="81"/>
        <v>0</v>
      </c>
      <c r="U86">
        <f t="shared" si="81"/>
        <v>0</v>
      </c>
      <c r="V86">
        <f t="shared" si="81"/>
        <v>0</v>
      </c>
      <c r="W86">
        <f t="shared" si="81"/>
        <v>0</v>
      </c>
      <c r="X86">
        <f t="shared" si="81"/>
        <v>0</v>
      </c>
      <c r="Y86">
        <f t="shared" si="81"/>
        <v>0</v>
      </c>
      <c r="Z86">
        <f t="shared" si="81"/>
        <v>0</v>
      </c>
      <c r="AA86">
        <f t="shared" si="81"/>
        <v>0</v>
      </c>
      <c r="AB86">
        <f t="shared" si="81"/>
        <v>0</v>
      </c>
      <c r="AC86">
        <f t="shared" si="81"/>
        <v>0</v>
      </c>
      <c r="AD86">
        <f t="shared" si="81"/>
        <v>0</v>
      </c>
      <c r="AE86">
        <f t="shared" si="81"/>
        <v>0</v>
      </c>
    </row>
    <row r="87" spans="1:31">
      <c r="A87">
        <v>78</v>
      </c>
      <c r="B87">
        <f t="shared" si="19"/>
        <v>0</v>
      </c>
      <c r="C87">
        <f t="shared" ref="C87:AE87" si="82">IF(AND($A87&gt;C$5,$A87&lt;=C$6),C$2,0)</f>
        <v>0</v>
      </c>
      <c r="D87">
        <f t="shared" si="82"/>
        <v>0</v>
      </c>
      <c r="E87">
        <f t="shared" si="82"/>
        <v>0</v>
      </c>
      <c r="F87">
        <f t="shared" si="82"/>
        <v>0</v>
      </c>
      <c r="G87">
        <f t="shared" si="82"/>
        <v>0</v>
      </c>
      <c r="H87">
        <f t="shared" si="82"/>
        <v>0.722909532249419</v>
      </c>
      <c r="I87">
        <f t="shared" si="82"/>
        <v>0</v>
      </c>
      <c r="J87">
        <f t="shared" si="82"/>
        <v>0</v>
      </c>
      <c r="K87">
        <f t="shared" si="82"/>
        <v>0</v>
      </c>
      <c r="L87">
        <f t="shared" si="82"/>
        <v>0</v>
      </c>
      <c r="M87">
        <f t="shared" si="82"/>
        <v>0</v>
      </c>
      <c r="N87">
        <f t="shared" si="82"/>
        <v>0</v>
      </c>
      <c r="O87">
        <f t="shared" si="82"/>
        <v>0</v>
      </c>
      <c r="P87">
        <f t="shared" si="82"/>
        <v>0</v>
      </c>
      <c r="Q87">
        <f t="shared" si="82"/>
        <v>0</v>
      </c>
      <c r="R87">
        <f t="shared" si="82"/>
        <v>0</v>
      </c>
      <c r="S87">
        <f t="shared" si="82"/>
        <v>0</v>
      </c>
      <c r="T87">
        <f t="shared" si="82"/>
        <v>0</v>
      </c>
      <c r="U87">
        <f t="shared" si="82"/>
        <v>0</v>
      </c>
      <c r="V87">
        <f t="shared" si="82"/>
        <v>0</v>
      </c>
      <c r="W87">
        <f t="shared" si="82"/>
        <v>0</v>
      </c>
      <c r="X87">
        <f t="shared" si="82"/>
        <v>0</v>
      </c>
      <c r="Y87">
        <f t="shared" si="82"/>
        <v>0</v>
      </c>
      <c r="Z87">
        <f t="shared" si="82"/>
        <v>0</v>
      </c>
      <c r="AA87">
        <f t="shared" si="82"/>
        <v>0</v>
      </c>
      <c r="AB87">
        <f t="shared" si="82"/>
        <v>0</v>
      </c>
      <c r="AC87">
        <f t="shared" si="82"/>
        <v>0</v>
      </c>
      <c r="AD87">
        <f t="shared" si="82"/>
        <v>0</v>
      </c>
      <c r="AE87">
        <f t="shared" si="82"/>
        <v>0</v>
      </c>
    </row>
    <row r="88" spans="1:31">
      <c r="A88">
        <v>79</v>
      </c>
      <c r="B88">
        <f t="shared" si="19"/>
        <v>0</v>
      </c>
      <c r="C88">
        <f t="shared" ref="C88:AE88" si="83">IF(AND($A88&gt;C$5,$A88&lt;=C$6),C$2,0)</f>
        <v>0</v>
      </c>
      <c r="D88">
        <f t="shared" si="83"/>
        <v>0</v>
      </c>
      <c r="E88">
        <f t="shared" si="83"/>
        <v>0</v>
      </c>
      <c r="F88">
        <f t="shared" si="83"/>
        <v>0</v>
      </c>
      <c r="G88">
        <f t="shared" si="83"/>
        <v>0</v>
      </c>
      <c r="H88">
        <f t="shared" si="83"/>
        <v>0.722909532249419</v>
      </c>
      <c r="I88">
        <f t="shared" si="83"/>
        <v>0</v>
      </c>
      <c r="J88">
        <f t="shared" si="83"/>
        <v>0</v>
      </c>
      <c r="K88">
        <f t="shared" si="83"/>
        <v>0</v>
      </c>
      <c r="L88">
        <f t="shared" si="83"/>
        <v>0</v>
      </c>
      <c r="M88">
        <f t="shared" si="83"/>
        <v>0</v>
      </c>
      <c r="N88">
        <f t="shared" si="83"/>
        <v>0</v>
      </c>
      <c r="O88">
        <f t="shared" si="83"/>
        <v>0</v>
      </c>
      <c r="P88">
        <f t="shared" si="83"/>
        <v>0</v>
      </c>
      <c r="Q88">
        <f t="shared" si="83"/>
        <v>0</v>
      </c>
      <c r="R88">
        <f t="shared" si="83"/>
        <v>0</v>
      </c>
      <c r="S88">
        <f t="shared" si="83"/>
        <v>0</v>
      </c>
      <c r="T88">
        <f t="shared" si="83"/>
        <v>0</v>
      </c>
      <c r="U88">
        <f t="shared" si="83"/>
        <v>0</v>
      </c>
      <c r="V88">
        <f t="shared" si="83"/>
        <v>0</v>
      </c>
      <c r="W88">
        <f t="shared" si="83"/>
        <v>0</v>
      </c>
      <c r="X88">
        <f t="shared" si="83"/>
        <v>0</v>
      </c>
      <c r="Y88">
        <f t="shared" si="83"/>
        <v>0</v>
      </c>
      <c r="Z88">
        <f t="shared" si="83"/>
        <v>0</v>
      </c>
      <c r="AA88">
        <f t="shared" si="83"/>
        <v>0</v>
      </c>
      <c r="AB88">
        <f t="shared" si="83"/>
        <v>0</v>
      </c>
      <c r="AC88">
        <f t="shared" si="83"/>
        <v>0</v>
      </c>
      <c r="AD88">
        <f t="shared" si="83"/>
        <v>0</v>
      </c>
      <c r="AE88">
        <f t="shared" si="83"/>
        <v>0</v>
      </c>
    </row>
    <row r="89" spans="1:31">
      <c r="A89">
        <v>80</v>
      </c>
      <c r="B89">
        <f t="shared" ref="B89:B152" si="84">IF(AND($A89&gt;B$5,$A89&lt;=B$6),B$2,0)</f>
        <v>0</v>
      </c>
      <c r="C89">
        <f t="shared" ref="C89:AE89" si="85">IF(AND($A89&gt;C$5,$A89&lt;=C$6),C$2,0)</f>
        <v>0</v>
      </c>
      <c r="D89">
        <f t="shared" si="85"/>
        <v>0</v>
      </c>
      <c r="E89">
        <f t="shared" si="85"/>
        <v>0</v>
      </c>
      <c r="F89">
        <f t="shared" si="85"/>
        <v>0</v>
      </c>
      <c r="G89">
        <f t="shared" si="85"/>
        <v>0</v>
      </c>
      <c r="H89">
        <f t="shared" si="85"/>
        <v>0.722909532249419</v>
      </c>
      <c r="I89">
        <f t="shared" si="85"/>
        <v>0</v>
      </c>
      <c r="J89">
        <f t="shared" si="85"/>
        <v>0</v>
      </c>
      <c r="K89">
        <f t="shared" si="85"/>
        <v>0</v>
      </c>
      <c r="L89">
        <f t="shared" si="85"/>
        <v>0</v>
      </c>
      <c r="M89">
        <f t="shared" si="85"/>
        <v>0</v>
      </c>
      <c r="N89">
        <f t="shared" si="85"/>
        <v>0</v>
      </c>
      <c r="O89">
        <f t="shared" si="85"/>
        <v>0</v>
      </c>
      <c r="P89">
        <f t="shared" si="85"/>
        <v>0</v>
      </c>
      <c r="Q89">
        <f t="shared" si="85"/>
        <v>0</v>
      </c>
      <c r="R89">
        <f t="shared" si="85"/>
        <v>0</v>
      </c>
      <c r="S89">
        <f t="shared" si="85"/>
        <v>0</v>
      </c>
      <c r="T89">
        <f t="shared" si="85"/>
        <v>0</v>
      </c>
      <c r="U89">
        <f t="shared" si="85"/>
        <v>0</v>
      </c>
      <c r="V89">
        <f t="shared" si="85"/>
        <v>0</v>
      </c>
      <c r="W89">
        <f t="shared" si="85"/>
        <v>0</v>
      </c>
      <c r="X89">
        <f t="shared" si="85"/>
        <v>0</v>
      </c>
      <c r="Y89">
        <f t="shared" si="85"/>
        <v>0</v>
      </c>
      <c r="Z89">
        <f t="shared" si="85"/>
        <v>0</v>
      </c>
      <c r="AA89">
        <f t="shared" si="85"/>
        <v>0</v>
      </c>
      <c r="AB89">
        <f t="shared" si="85"/>
        <v>0</v>
      </c>
      <c r="AC89">
        <f t="shared" si="85"/>
        <v>0</v>
      </c>
      <c r="AD89">
        <f t="shared" si="85"/>
        <v>0</v>
      </c>
      <c r="AE89">
        <f t="shared" si="85"/>
        <v>0</v>
      </c>
    </row>
    <row r="90" spans="1:31">
      <c r="A90">
        <v>81</v>
      </c>
      <c r="B90">
        <f t="shared" si="84"/>
        <v>0</v>
      </c>
      <c r="C90">
        <f t="shared" ref="C90:AE90" si="86">IF(AND($A90&gt;C$5,$A90&lt;=C$6),C$2,0)</f>
        <v>0</v>
      </c>
      <c r="D90">
        <f t="shared" si="86"/>
        <v>0</v>
      </c>
      <c r="E90">
        <f t="shared" si="86"/>
        <v>0</v>
      </c>
      <c r="F90">
        <f t="shared" si="86"/>
        <v>0</v>
      </c>
      <c r="G90">
        <f t="shared" si="86"/>
        <v>0</v>
      </c>
      <c r="H90">
        <f t="shared" si="86"/>
        <v>0.722909532249419</v>
      </c>
      <c r="I90">
        <f t="shared" si="86"/>
        <v>0</v>
      </c>
      <c r="J90">
        <f t="shared" si="86"/>
        <v>0</v>
      </c>
      <c r="K90">
        <f t="shared" si="86"/>
        <v>0</v>
      </c>
      <c r="L90">
        <f t="shared" si="86"/>
        <v>0</v>
      </c>
      <c r="M90">
        <f t="shared" si="86"/>
        <v>0</v>
      </c>
      <c r="N90">
        <f t="shared" si="86"/>
        <v>0</v>
      </c>
      <c r="O90">
        <f t="shared" si="86"/>
        <v>0</v>
      </c>
      <c r="P90">
        <f t="shared" si="86"/>
        <v>0</v>
      </c>
      <c r="Q90">
        <f t="shared" si="86"/>
        <v>0</v>
      </c>
      <c r="R90">
        <f t="shared" si="86"/>
        <v>0</v>
      </c>
      <c r="S90">
        <f t="shared" si="86"/>
        <v>0</v>
      </c>
      <c r="T90">
        <f t="shared" si="86"/>
        <v>0</v>
      </c>
      <c r="U90">
        <f t="shared" si="86"/>
        <v>0</v>
      </c>
      <c r="V90">
        <f t="shared" si="86"/>
        <v>0</v>
      </c>
      <c r="W90">
        <f t="shared" si="86"/>
        <v>0</v>
      </c>
      <c r="X90">
        <f t="shared" si="86"/>
        <v>0</v>
      </c>
      <c r="Y90">
        <f t="shared" si="86"/>
        <v>0</v>
      </c>
      <c r="Z90">
        <f t="shared" si="86"/>
        <v>0</v>
      </c>
      <c r="AA90">
        <f t="shared" si="86"/>
        <v>0</v>
      </c>
      <c r="AB90">
        <f t="shared" si="86"/>
        <v>0</v>
      </c>
      <c r="AC90">
        <f t="shared" si="86"/>
        <v>0</v>
      </c>
      <c r="AD90">
        <f t="shared" si="86"/>
        <v>0</v>
      </c>
      <c r="AE90">
        <f t="shared" si="86"/>
        <v>0</v>
      </c>
    </row>
    <row r="91" spans="1:31">
      <c r="A91">
        <v>82</v>
      </c>
      <c r="B91">
        <f t="shared" si="84"/>
        <v>0</v>
      </c>
      <c r="C91">
        <f t="shared" ref="C91:AE91" si="87">IF(AND($A91&gt;C$5,$A91&lt;=C$6),C$2,0)</f>
        <v>0</v>
      </c>
      <c r="D91">
        <f t="shared" si="87"/>
        <v>0</v>
      </c>
      <c r="E91">
        <f t="shared" si="87"/>
        <v>0</v>
      </c>
      <c r="F91">
        <f t="shared" si="87"/>
        <v>0</v>
      </c>
      <c r="G91">
        <f t="shared" si="87"/>
        <v>0</v>
      </c>
      <c r="H91">
        <f t="shared" si="87"/>
        <v>0.722909532249419</v>
      </c>
      <c r="I91">
        <f t="shared" si="87"/>
        <v>0</v>
      </c>
      <c r="J91">
        <f t="shared" si="87"/>
        <v>0</v>
      </c>
      <c r="K91">
        <f t="shared" si="87"/>
        <v>0</v>
      </c>
      <c r="L91">
        <f t="shared" si="87"/>
        <v>0</v>
      </c>
      <c r="M91">
        <f t="shared" si="87"/>
        <v>0</v>
      </c>
      <c r="N91">
        <f t="shared" si="87"/>
        <v>0</v>
      </c>
      <c r="O91">
        <f t="shared" si="87"/>
        <v>0</v>
      </c>
      <c r="P91">
        <f t="shared" si="87"/>
        <v>0</v>
      </c>
      <c r="Q91">
        <f t="shared" si="87"/>
        <v>0</v>
      </c>
      <c r="R91">
        <f t="shared" si="87"/>
        <v>0</v>
      </c>
      <c r="S91">
        <f t="shared" si="87"/>
        <v>0</v>
      </c>
      <c r="T91">
        <f t="shared" si="87"/>
        <v>0</v>
      </c>
      <c r="U91">
        <f t="shared" si="87"/>
        <v>0</v>
      </c>
      <c r="V91">
        <f t="shared" si="87"/>
        <v>0</v>
      </c>
      <c r="W91">
        <f t="shared" si="87"/>
        <v>0</v>
      </c>
      <c r="X91">
        <f t="shared" si="87"/>
        <v>0</v>
      </c>
      <c r="Y91">
        <f t="shared" si="87"/>
        <v>0</v>
      </c>
      <c r="Z91">
        <f t="shared" si="87"/>
        <v>0</v>
      </c>
      <c r="AA91">
        <f t="shared" si="87"/>
        <v>0</v>
      </c>
      <c r="AB91">
        <f t="shared" si="87"/>
        <v>0</v>
      </c>
      <c r="AC91">
        <f t="shared" si="87"/>
        <v>0</v>
      </c>
      <c r="AD91">
        <f t="shared" si="87"/>
        <v>0</v>
      </c>
      <c r="AE91">
        <f t="shared" si="87"/>
        <v>0</v>
      </c>
    </row>
    <row r="92" spans="1:31">
      <c r="A92">
        <v>83</v>
      </c>
      <c r="B92">
        <f t="shared" si="84"/>
        <v>0</v>
      </c>
      <c r="C92">
        <f t="shared" ref="C92:AE92" si="88">IF(AND($A92&gt;C$5,$A92&lt;=C$6),C$2,0)</f>
        <v>0</v>
      </c>
      <c r="D92">
        <f t="shared" si="88"/>
        <v>0</v>
      </c>
      <c r="E92">
        <f t="shared" si="88"/>
        <v>0</v>
      </c>
      <c r="F92">
        <f t="shared" si="88"/>
        <v>0</v>
      </c>
      <c r="G92">
        <f t="shared" si="88"/>
        <v>0</v>
      </c>
      <c r="H92">
        <f t="shared" si="88"/>
        <v>0.722909532249419</v>
      </c>
      <c r="I92">
        <f t="shared" si="88"/>
        <v>0</v>
      </c>
      <c r="J92">
        <f t="shared" si="88"/>
        <v>0</v>
      </c>
      <c r="K92">
        <f t="shared" si="88"/>
        <v>0</v>
      </c>
      <c r="L92">
        <f t="shared" si="88"/>
        <v>0</v>
      </c>
      <c r="M92">
        <f t="shared" si="88"/>
        <v>0</v>
      </c>
      <c r="N92">
        <f t="shared" si="88"/>
        <v>0</v>
      </c>
      <c r="O92">
        <f t="shared" si="88"/>
        <v>0</v>
      </c>
      <c r="P92">
        <f t="shared" si="88"/>
        <v>0</v>
      </c>
      <c r="Q92">
        <f t="shared" si="88"/>
        <v>0</v>
      </c>
      <c r="R92">
        <f t="shared" si="88"/>
        <v>0</v>
      </c>
      <c r="S92">
        <f t="shared" si="88"/>
        <v>0</v>
      </c>
      <c r="T92">
        <f t="shared" si="88"/>
        <v>0</v>
      </c>
      <c r="U92">
        <f t="shared" si="88"/>
        <v>0</v>
      </c>
      <c r="V92">
        <f t="shared" si="88"/>
        <v>0</v>
      </c>
      <c r="W92">
        <f t="shared" si="88"/>
        <v>0</v>
      </c>
      <c r="X92">
        <f t="shared" si="88"/>
        <v>0</v>
      </c>
      <c r="Y92">
        <f t="shared" si="88"/>
        <v>0</v>
      </c>
      <c r="Z92">
        <f t="shared" si="88"/>
        <v>0</v>
      </c>
      <c r="AA92">
        <f t="shared" si="88"/>
        <v>0</v>
      </c>
      <c r="AB92">
        <f t="shared" si="88"/>
        <v>0</v>
      </c>
      <c r="AC92">
        <f t="shared" si="88"/>
        <v>0</v>
      </c>
      <c r="AD92">
        <f t="shared" si="88"/>
        <v>0</v>
      </c>
      <c r="AE92">
        <f t="shared" si="88"/>
        <v>0</v>
      </c>
    </row>
    <row r="93" spans="1:31">
      <c r="A93">
        <v>84</v>
      </c>
      <c r="B93">
        <f t="shared" si="84"/>
        <v>0</v>
      </c>
      <c r="C93">
        <f t="shared" ref="C93:AE93" si="89">IF(AND($A93&gt;C$5,$A93&lt;=C$6),C$2,0)</f>
        <v>0</v>
      </c>
      <c r="D93">
        <f t="shared" si="89"/>
        <v>0</v>
      </c>
      <c r="E93">
        <f t="shared" si="89"/>
        <v>0</v>
      </c>
      <c r="F93">
        <f t="shared" si="89"/>
        <v>0</v>
      </c>
      <c r="G93">
        <f t="shared" si="89"/>
        <v>0</v>
      </c>
      <c r="H93">
        <f t="shared" si="89"/>
        <v>0.722909532249419</v>
      </c>
      <c r="I93">
        <f t="shared" si="89"/>
        <v>0</v>
      </c>
      <c r="J93">
        <f t="shared" si="89"/>
        <v>0</v>
      </c>
      <c r="K93">
        <f t="shared" si="89"/>
        <v>0</v>
      </c>
      <c r="L93">
        <f t="shared" si="89"/>
        <v>0</v>
      </c>
      <c r="M93">
        <f t="shared" si="89"/>
        <v>0</v>
      </c>
      <c r="N93">
        <f t="shared" si="89"/>
        <v>0</v>
      </c>
      <c r="O93">
        <f t="shared" si="89"/>
        <v>0</v>
      </c>
      <c r="P93">
        <f t="shared" si="89"/>
        <v>0</v>
      </c>
      <c r="Q93">
        <f t="shared" si="89"/>
        <v>0</v>
      </c>
      <c r="R93">
        <f t="shared" si="89"/>
        <v>0</v>
      </c>
      <c r="S93">
        <f t="shared" si="89"/>
        <v>0</v>
      </c>
      <c r="T93">
        <f t="shared" si="89"/>
        <v>0</v>
      </c>
      <c r="U93">
        <f t="shared" si="89"/>
        <v>0</v>
      </c>
      <c r="V93">
        <f t="shared" si="89"/>
        <v>0</v>
      </c>
      <c r="W93">
        <f t="shared" si="89"/>
        <v>0</v>
      </c>
      <c r="X93">
        <f t="shared" si="89"/>
        <v>0</v>
      </c>
      <c r="Y93">
        <f t="shared" si="89"/>
        <v>0</v>
      </c>
      <c r="Z93">
        <f t="shared" si="89"/>
        <v>0</v>
      </c>
      <c r="AA93">
        <f t="shared" si="89"/>
        <v>0</v>
      </c>
      <c r="AB93">
        <f t="shared" si="89"/>
        <v>0</v>
      </c>
      <c r="AC93">
        <f t="shared" si="89"/>
        <v>0</v>
      </c>
      <c r="AD93">
        <f t="shared" si="89"/>
        <v>0</v>
      </c>
      <c r="AE93">
        <f t="shared" si="89"/>
        <v>0</v>
      </c>
    </row>
    <row r="94" spans="1:31">
      <c r="A94">
        <v>85</v>
      </c>
      <c r="B94">
        <f t="shared" si="84"/>
        <v>0</v>
      </c>
      <c r="C94">
        <f t="shared" ref="C94:AE94" si="90">IF(AND($A94&gt;C$5,$A94&lt;=C$6),C$2,0)</f>
        <v>0</v>
      </c>
      <c r="D94">
        <f t="shared" si="90"/>
        <v>0</v>
      </c>
      <c r="E94">
        <f t="shared" si="90"/>
        <v>0</v>
      </c>
      <c r="F94">
        <f t="shared" si="90"/>
        <v>0</v>
      </c>
      <c r="G94">
        <f t="shared" si="90"/>
        <v>0</v>
      </c>
      <c r="H94">
        <f t="shared" si="90"/>
        <v>0</v>
      </c>
      <c r="I94">
        <f t="shared" si="90"/>
        <v>0.699383908460748</v>
      </c>
      <c r="J94">
        <f t="shared" si="90"/>
        <v>0</v>
      </c>
      <c r="K94">
        <f t="shared" si="90"/>
        <v>0</v>
      </c>
      <c r="L94">
        <f t="shared" si="90"/>
        <v>0</v>
      </c>
      <c r="M94">
        <f t="shared" si="90"/>
        <v>0</v>
      </c>
      <c r="N94">
        <f t="shared" si="90"/>
        <v>0</v>
      </c>
      <c r="O94">
        <f t="shared" si="90"/>
        <v>0</v>
      </c>
      <c r="P94">
        <f t="shared" si="90"/>
        <v>0</v>
      </c>
      <c r="Q94">
        <f t="shared" si="90"/>
        <v>0</v>
      </c>
      <c r="R94">
        <f t="shared" si="90"/>
        <v>0</v>
      </c>
      <c r="S94">
        <f t="shared" si="90"/>
        <v>0</v>
      </c>
      <c r="T94">
        <f t="shared" si="90"/>
        <v>0</v>
      </c>
      <c r="U94">
        <f t="shared" si="90"/>
        <v>0</v>
      </c>
      <c r="V94">
        <f t="shared" si="90"/>
        <v>0</v>
      </c>
      <c r="W94">
        <f t="shared" si="90"/>
        <v>0</v>
      </c>
      <c r="X94">
        <f t="shared" si="90"/>
        <v>0</v>
      </c>
      <c r="Y94">
        <f t="shared" si="90"/>
        <v>0</v>
      </c>
      <c r="Z94">
        <f t="shared" si="90"/>
        <v>0</v>
      </c>
      <c r="AA94">
        <f t="shared" si="90"/>
        <v>0</v>
      </c>
      <c r="AB94">
        <f t="shared" si="90"/>
        <v>0</v>
      </c>
      <c r="AC94">
        <f t="shared" si="90"/>
        <v>0</v>
      </c>
      <c r="AD94">
        <f t="shared" si="90"/>
        <v>0</v>
      </c>
      <c r="AE94">
        <f t="shared" si="90"/>
        <v>0</v>
      </c>
    </row>
    <row r="95" spans="1:31">
      <c r="A95">
        <v>86</v>
      </c>
      <c r="B95">
        <f t="shared" si="84"/>
        <v>0</v>
      </c>
      <c r="C95">
        <f t="shared" ref="C95:AE95" si="91">IF(AND($A95&gt;C$5,$A95&lt;=C$6),C$2,0)</f>
        <v>0</v>
      </c>
      <c r="D95">
        <f t="shared" si="91"/>
        <v>0</v>
      </c>
      <c r="E95">
        <f t="shared" si="91"/>
        <v>0</v>
      </c>
      <c r="F95">
        <f t="shared" si="91"/>
        <v>0</v>
      </c>
      <c r="G95">
        <f t="shared" si="91"/>
        <v>0</v>
      </c>
      <c r="H95">
        <f t="shared" si="91"/>
        <v>0</v>
      </c>
      <c r="I95">
        <f t="shared" si="91"/>
        <v>0.699383908460748</v>
      </c>
      <c r="J95">
        <f t="shared" si="91"/>
        <v>0</v>
      </c>
      <c r="K95">
        <f t="shared" si="91"/>
        <v>0</v>
      </c>
      <c r="L95">
        <f t="shared" si="91"/>
        <v>0</v>
      </c>
      <c r="M95">
        <f t="shared" si="91"/>
        <v>0</v>
      </c>
      <c r="N95">
        <f t="shared" si="91"/>
        <v>0</v>
      </c>
      <c r="O95">
        <f t="shared" si="91"/>
        <v>0</v>
      </c>
      <c r="P95">
        <f t="shared" si="91"/>
        <v>0</v>
      </c>
      <c r="Q95">
        <f t="shared" si="91"/>
        <v>0</v>
      </c>
      <c r="R95">
        <f t="shared" si="91"/>
        <v>0</v>
      </c>
      <c r="S95">
        <f t="shared" si="91"/>
        <v>0</v>
      </c>
      <c r="T95">
        <f t="shared" si="91"/>
        <v>0</v>
      </c>
      <c r="U95">
        <f t="shared" si="91"/>
        <v>0</v>
      </c>
      <c r="V95">
        <f t="shared" si="91"/>
        <v>0</v>
      </c>
      <c r="W95">
        <f t="shared" si="91"/>
        <v>0</v>
      </c>
      <c r="X95">
        <f t="shared" si="91"/>
        <v>0</v>
      </c>
      <c r="Y95">
        <f t="shared" si="91"/>
        <v>0</v>
      </c>
      <c r="Z95">
        <f t="shared" si="91"/>
        <v>0</v>
      </c>
      <c r="AA95">
        <f t="shared" si="91"/>
        <v>0</v>
      </c>
      <c r="AB95">
        <f t="shared" si="91"/>
        <v>0</v>
      </c>
      <c r="AC95">
        <f t="shared" si="91"/>
        <v>0</v>
      </c>
      <c r="AD95">
        <f t="shared" si="91"/>
        <v>0</v>
      </c>
      <c r="AE95">
        <f t="shared" si="91"/>
        <v>0</v>
      </c>
    </row>
    <row r="96" spans="1:31">
      <c r="A96">
        <v>87</v>
      </c>
      <c r="B96">
        <f t="shared" si="84"/>
        <v>0</v>
      </c>
      <c r="C96">
        <f t="shared" ref="C96:AE96" si="92">IF(AND($A96&gt;C$5,$A96&lt;=C$6),C$2,0)</f>
        <v>0</v>
      </c>
      <c r="D96">
        <f t="shared" si="92"/>
        <v>0</v>
      </c>
      <c r="E96">
        <f t="shared" si="92"/>
        <v>0</v>
      </c>
      <c r="F96">
        <f t="shared" si="92"/>
        <v>0</v>
      </c>
      <c r="G96">
        <f t="shared" si="92"/>
        <v>0</v>
      </c>
      <c r="H96">
        <f t="shared" si="92"/>
        <v>0</v>
      </c>
      <c r="I96">
        <f t="shared" si="92"/>
        <v>0.699383908460748</v>
      </c>
      <c r="J96">
        <f t="shared" si="92"/>
        <v>0</v>
      </c>
      <c r="K96">
        <f t="shared" si="92"/>
        <v>0</v>
      </c>
      <c r="L96">
        <f t="shared" si="92"/>
        <v>0</v>
      </c>
      <c r="M96">
        <f t="shared" si="92"/>
        <v>0</v>
      </c>
      <c r="N96">
        <f t="shared" si="92"/>
        <v>0</v>
      </c>
      <c r="O96">
        <f t="shared" si="92"/>
        <v>0</v>
      </c>
      <c r="P96">
        <f t="shared" si="92"/>
        <v>0</v>
      </c>
      <c r="Q96">
        <f t="shared" si="92"/>
        <v>0</v>
      </c>
      <c r="R96">
        <f t="shared" si="92"/>
        <v>0</v>
      </c>
      <c r="S96">
        <f t="shared" si="92"/>
        <v>0</v>
      </c>
      <c r="T96">
        <f t="shared" si="92"/>
        <v>0</v>
      </c>
      <c r="U96">
        <f t="shared" si="92"/>
        <v>0</v>
      </c>
      <c r="V96">
        <f t="shared" si="92"/>
        <v>0</v>
      </c>
      <c r="W96">
        <f t="shared" si="92"/>
        <v>0</v>
      </c>
      <c r="X96">
        <f t="shared" si="92"/>
        <v>0</v>
      </c>
      <c r="Y96">
        <f t="shared" si="92"/>
        <v>0</v>
      </c>
      <c r="Z96">
        <f t="shared" si="92"/>
        <v>0</v>
      </c>
      <c r="AA96">
        <f t="shared" si="92"/>
        <v>0</v>
      </c>
      <c r="AB96">
        <f t="shared" si="92"/>
        <v>0</v>
      </c>
      <c r="AC96">
        <f t="shared" si="92"/>
        <v>0</v>
      </c>
      <c r="AD96">
        <f t="shared" si="92"/>
        <v>0</v>
      </c>
      <c r="AE96">
        <f t="shared" si="92"/>
        <v>0</v>
      </c>
    </row>
    <row r="97" spans="1:31">
      <c r="A97">
        <v>88</v>
      </c>
      <c r="B97">
        <f t="shared" si="84"/>
        <v>0</v>
      </c>
      <c r="C97">
        <f t="shared" ref="C97:AE97" si="93">IF(AND($A97&gt;C$5,$A97&lt;=C$6),C$2,0)</f>
        <v>0</v>
      </c>
      <c r="D97">
        <f t="shared" si="93"/>
        <v>0</v>
      </c>
      <c r="E97">
        <f t="shared" si="93"/>
        <v>0</v>
      </c>
      <c r="F97">
        <f t="shared" si="93"/>
        <v>0</v>
      </c>
      <c r="G97">
        <f t="shared" si="93"/>
        <v>0</v>
      </c>
      <c r="H97">
        <f t="shared" si="93"/>
        <v>0</v>
      </c>
      <c r="I97">
        <f t="shared" si="93"/>
        <v>0.699383908460748</v>
      </c>
      <c r="J97">
        <f t="shared" si="93"/>
        <v>0</v>
      </c>
      <c r="K97">
        <f t="shared" si="93"/>
        <v>0</v>
      </c>
      <c r="L97">
        <f t="shared" si="93"/>
        <v>0</v>
      </c>
      <c r="M97">
        <f t="shared" si="93"/>
        <v>0</v>
      </c>
      <c r="N97">
        <f t="shared" si="93"/>
        <v>0</v>
      </c>
      <c r="O97">
        <f t="shared" si="93"/>
        <v>0</v>
      </c>
      <c r="P97">
        <f t="shared" si="93"/>
        <v>0</v>
      </c>
      <c r="Q97">
        <f t="shared" si="93"/>
        <v>0</v>
      </c>
      <c r="R97">
        <f t="shared" si="93"/>
        <v>0</v>
      </c>
      <c r="S97">
        <f t="shared" si="93"/>
        <v>0</v>
      </c>
      <c r="T97">
        <f t="shared" si="93"/>
        <v>0</v>
      </c>
      <c r="U97">
        <f t="shared" si="93"/>
        <v>0</v>
      </c>
      <c r="V97">
        <f t="shared" si="93"/>
        <v>0</v>
      </c>
      <c r="W97">
        <f t="shared" si="93"/>
        <v>0</v>
      </c>
      <c r="X97">
        <f t="shared" si="93"/>
        <v>0</v>
      </c>
      <c r="Y97">
        <f t="shared" si="93"/>
        <v>0</v>
      </c>
      <c r="Z97">
        <f t="shared" si="93"/>
        <v>0</v>
      </c>
      <c r="AA97">
        <f t="shared" si="93"/>
        <v>0</v>
      </c>
      <c r="AB97">
        <f t="shared" si="93"/>
        <v>0</v>
      </c>
      <c r="AC97">
        <f t="shared" si="93"/>
        <v>0</v>
      </c>
      <c r="AD97">
        <f t="shared" si="93"/>
        <v>0</v>
      </c>
      <c r="AE97">
        <f t="shared" si="93"/>
        <v>0</v>
      </c>
    </row>
    <row r="98" spans="1:31">
      <c r="A98">
        <v>89</v>
      </c>
      <c r="B98">
        <f t="shared" si="84"/>
        <v>0</v>
      </c>
      <c r="C98">
        <f t="shared" ref="C98:AE98" si="94">IF(AND($A98&gt;C$5,$A98&lt;=C$6),C$2,0)</f>
        <v>0</v>
      </c>
      <c r="D98">
        <f t="shared" si="94"/>
        <v>0</v>
      </c>
      <c r="E98">
        <f t="shared" si="94"/>
        <v>0</v>
      </c>
      <c r="F98">
        <f t="shared" si="94"/>
        <v>0</v>
      </c>
      <c r="G98">
        <f t="shared" si="94"/>
        <v>0</v>
      </c>
      <c r="H98">
        <f t="shared" si="94"/>
        <v>0</v>
      </c>
      <c r="I98">
        <f t="shared" si="94"/>
        <v>0.699383908460748</v>
      </c>
      <c r="J98">
        <f t="shared" si="94"/>
        <v>0</v>
      </c>
      <c r="K98">
        <f t="shared" si="94"/>
        <v>0</v>
      </c>
      <c r="L98">
        <f t="shared" si="94"/>
        <v>0</v>
      </c>
      <c r="M98">
        <f t="shared" si="94"/>
        <v>0</v>
      </c>
      <c r="N98">
        <f t="shared" si="94"/>
        <v>0</v>
      </c>
      <c r="O98">
        <f t="shared" si="94"/>
        <v>0</v>
      </c>
      <c r="P98">
        <f t="shared" si="94"/>
        <v>0</v>
      </c>
      <c r="Q98">
        <f t="shared" si="94"/>
        <v>0</v>
      </c>
      <c r="R98">
        <f t="shared" si="94"/>
        <v>0</v>
      </c>
      <c r="S98">
        <f t="shared" si="94"/>
        <v>0</v>
      </c>
      <c r="T98">
        <f t="shared" si="94"/>
        <v>0</v>
      </c>
      <c r="U98">
        <f t="shared" si="94"/>
        <v>0</v>
      </c>
      <c r="V98">
        <f t="shared" si="94"/>
        <v>0</v>
      </c>
      <c r="W98">
        <f t="shared" si="94"/>
        <v>0</v>
      </c>
      <c r="X98">
        <f t="shared" si="94"/>
        <v>0</v>
      </c>
      <c r="Y98">
        <f t="shared" si="94"/>
        <v>0</v>
      </c>
      <c r="Z98">
        <f t="shared" si="94"/>
        <v>0</v>
      </c>
      <c r="AA98">
        <f t="shared" si="94"/>
        <v>0</v>
      </c>
      <c r="AB98">
        <f t="shared" si="94"/>
        <v>0</v>
      </c>
      <c r="AC98">
        <f t="shared" si="94"/>
        <v>0</v>
      </c>
      <c r="AD98">
        <f t="shared" si="94"/>
        <v>0</v>
      </c>
      <c r="AE98">
        <f t="shared" si="94"/>
        <v>0</v>
      </c>
    </row>
    <row r="99" spans="1:31">
      <c r="A99">
        <v>90</v>
      </c>
      <c r="B99">
        <f t="shared" si="84"/>
        <v>0</v>
      </c>
      <c r="C99">
        <f t="shared" ref="C99:AE99" si="95">IF(AND($A99&gt;C$5,$A99&lt;=C$6),C$2,0)</f>
        <v>0</v>
      </c>
      <c r="D99">
        <f t="shared" si="95"/>
        <v>0</v>
      </c>
      <c r="E99">
        <f t="shared" si="95"/>
        <v>0</v>
      </c>
      <c r="F99">
        <f t="shared" si="95"/>
        <v>0</v>
      </c>
      <c r="G99">
        <f t="shared" si="95"/>
        <v>0</v>
      </c>
      <c r="H99">
        <f t="shared" si="95"/>
        <v>0</v>
      </c>
      <c r="I99">
        <f t="shared" si="95"/>
        <v>0.699383908460748</v>
      </c>
      <c r="J99">
        <f t="shared" si="95"/>
        <v>0</v>
      </c>
      <c r="K99">
        <f t="shared" si="95"/>
        <v>0</v>
      </c>
      <c r="L99">
        <f t="shared" si="95"/>
        <v>0</v>
      </c>
      <c r="M99">
        <f t="shared" si="95"/>
        <v>0</v>
      </c>
      <c r="N99">
        <f t="shared" si="95"/>
        <v>0</v>
      </c>
      <c r="O99">
        <f t="shared" si="95"/>
        <v>0</v>
      </c>
      <c r="P99">
        <f t="shared" si="95"/>
        <v>0</v>
      </c>
      <c r="Q99">
        <f t="shared" si="95"/>
        <v>0</v>
      </c>
      <c r="R99">
        <f t="shared" si="95"/>
        <v>0</v>
      </c>
      <c r="S99">
        <f t="shared" si="95"/>
        <v>0</v>
      </c>
      <c r="T99">
        <f t="shared" si="95"/>
        <v>0</v>
      </c>
      <c r="U99">
        <f t="shared" si="95"/>
        <v>0</v>
      </c>
      <c r="V99">
        <f t="shared" si="95"/>
        <v>0</v>
      </c>
      <c r="W99">
        <f t="shared" si="95"/>
        <v>0</v>
      </c>
      <c r="X99">
        <f t="shared" si="95"/>
        <v>0</v>
      </c>
      <c r="Y99">
        <f t="shared" si="95"/>
        <v>0</v>
      </c>
      <c r="Z99">
        <f t="shared" si="95"/>
        <v>0</v>
      </c>
      <c r="AA99">
        <f t="shared" si="95"/>
        <v>0</v>
      </c>
      <c r="AB99">
        <f t="shared" si="95"/>
        <v>0</v>
      </c>
      <c r="AC99">
        <f t="shared" si="95"/>
        <v>0</v>
      </c>
      <c r="AD99">
        <f t="shared" si="95"/>
        <v>0</v>
      </c>
      <c r="AE99">
        <f t="shared" si="95"/>
        <v>0</v>
      </c>
    </row>
    <row r="100" spans="1:31">
      <c r="A100">
        <v>91</v>
      </c>
      <c r="B100">
        <f t="shared" si="84"/>
        <v>0</v>
      </c>
      <c r="C100">
        <f t="shared" ref="C100:AE100" si="96">IF(AND($A100&gt;C$5,$A100&lt;=C$6),C$2,0)</f>
        <v>0</v>
      </c>
      <c r="D100">
        <f t="shared" si="96"/>
        <v>0</v>
      </c>
      <c r="E100">
        <f t="shared" si="96"/>
        <v>0</v>
      </c>
      <c r="F100">
        <f t="shared" si="96"/>
        <v>0</v>
      </c>
      <c r="G100">
        <f t="shared" si="96"/>
        <v>0</v>
      </c>
      <c r="H100">
        <f t="shared" si="96"/>
        <v>0</v>
      </c>
      <c r="I100">
        <f t="shared" si="96"/>
        <v>0.699383908460748</v>
      </c>
      <c r="J100">
        <f t="shared" si="96"/>
        <v>0</v>
      </c>
      <c r="K100">
        <f t="shared" si="96"/>
        <v>0</v>
      </c>
      <c r="L100">
        <f t="shared" si="96"/>
        <v>0</v>
      </c>
      <c r="M100">
        <f t="shared" si="96"/>
        <v>0</v>
      </c>
      <c r="N100">
        <f t="shared" si="96"/>
        <v>0</v>
      </c>
      <c r="O100">
        <f t="shared" si="96"/>
        <v>0</v>
      </c>
      <c r="P100">
        <f t="shared" si="96"/>
        <v>0</v>
      </c>
      <c r="Q100">
        <f t="shared" si="96"/>
        <v>0</v>
      </c>
      <c r="R100">
        <f t="shared" si="96"/>
        <v>0</v>
      </c>
      <c r="S100">
        <f t="shared" si="96"/>
        <v>0</v>
      </c>
      <c r="T100">
        <f t="shared" si="96"/>
        <v>0</v>
      </c>
      <c r="U100">
        <f t="shared" si="96"/>
        <v>0</v>
      </c>
      <c r="V100">
        <f t="shared" si="96"/>
        <v>0</v>
      </c>
      <c r="W100">
        <f t="shared" si="96"/>
        <v>0</v>
      </c>
      <c r="X100">
        <f t="shared" si="96"/>
        <v>0</v>
      </c>
      <c r="Y100">
        <f t="shared" si="96"/>
        <v>0</v>
      </c>
      <c r="Z100">
        <f t="shared" si="96"/>
        <v>0</v>
      </c>
      <c r="AA100">
        <f t="shared" si="96"/>
        <v>0</v>
      </c>
      <c r="AB100">
        <f t="shared" si="96"/>
        <v>0</v>
      </c>
      <c r="AC100">
        <f t="shared" si="96"/>
        <v>0</v>
      </c>
      <c r="AD100">
        <f t="shared" si="96"/>
        <v>0</v>
      </c>
      <c r="AE100">
        <f t="shared" si="96"/>
        <v>0</v>
      </c>
    </row>
    <row r="101" spans="1:31">
      <c r="A101">
        <v>92</v>
      </c>
      <c r="B101">
        <f t="shared" si="84"/>
        <v>0</v>
      </c>
      <c r="C101">
        <f t="shared" ref="C101:AE101" si="97">IF(AND($A101&gt;C$5,$A101&lt;=C$6),C$2,0)</f>
        <v>0</v>
      </c>
      <c r="D101">
        <f t="shared" si="97"/>
        <v>0</v>
      </c>
      <c r="E101">
        <f t="shared" si="97"/>
        <v>0</v>
      </c>
      <c r="F101">
        <f t="shared" si="97"/>
        <v>0</v>
      </c>
      <c r="G101">
        <f t="shared" si="97"/>
        <v>0</v>
      </c>
      <c r="H101">
        <f t="shared" si="97"/>
        <v>0</v>
      </c>
      <c r="I101">
        <f t="shared" si="97"/>
        <v>0.699383908460748</v>
      </c>
      <c r="J101">
        <f t="shared" si="97"/>
        <v>0</v>
      </c>
      <c r="K101">
        <f t="shared" si="97"/>
        <v>0</v>
      </c>
      <c r="L101">
        <f t="shared" si="97"/>
        <v>0</v>
      </c>
      <c r="M101">
        <f t="shared" si="97"/>
        <v>0</v>
      </c>
      <c r="N101">
        <f t="shared" si="97"/>
        <v>0</v>
      </c>
      <c r="O101">
        <f t="shared" si="97"/>
        <v>0</v>
      </c>
      <c r="P101">
        <f t="shared" si="97"/>
        <v>0</v>
      </c>
      <c r="Q101">
        <f t="shared" si="97"/>
        <v>0</v>
      </c>
      <c r="R101">
        <f t="shared" si="97"/>
        <v>0</v>
      </c>
      <c r="S101">
        <f t="shared" si="97"/>
        <v>0</v>
      </c>
      <c r="T101">
        <f t="shared" si="97"/>
        <v>0</v>
      </c>
      <c r="U101">
        <f t="shared" si="97"/>
        <v>0</v>
      </c>
      <c r="V101">
        <f t="shared" si="97"/>
        <v>0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  <c r="AC101">
        <f t="shared" si="97"/>
        <v>0</v>
      </c>
      <c r="AD101">
        <f t="shared" si="97"/>
        <v>0</v>
      </c>
      <c r="AE101">
        <f t="shared" si="97"/>
        <v>0</v>
      </c>
    </row>
    <row r="102" spans="1:31">
      <c r="A102">
        <v>93</v>
      </c>
      <c r="B102">
        <f t="shared" si="84"/>
        <v>0</v>
      </c>
      <c r="C102">
        <f t="shared" ref="C102:AE102" si="98">IF(AND($A102&gt;C$5,$A102&lt;=C$6),C$2,0)</f>
        <v>0</v>
      </c>
      <c r="D102">
        <f t="shared" si="98"/>
        <v>0</v>
      </c>
      <c r="E102">
        <f t="shared" si="98"/>
        <v>0</v>
      </c>
      <c r="F102">
        <f t="shared" si="98"/>
        <v>0</v>
      </c>
      <c r="G102">
        <f t="shared" si="98"/>
        <v>0</v>
      </c>
      <c r="H102">
        <f t="shared" si="98"/>
        <v>0</v>
      </c>
      <c r="I102">
        <f t="shared" si="98"/>
        <v>0.699383908460748</v>
      </c>
      <c r="J102">
        <f t="shared" si="98"/>
        <v>0</v>
      </c>
      <c r="K102">
        <f t="shared" si="98"/>
        <v>0</v>
      </c>
      <c r="L102">
        <f t="shared" si="98"/>
        <v>0</v>
      </c>
      <c r="M102">
        <f t="shared" si="98"/>
        <v>0</v>
      </c>
      <c r="N102">
        <f t="shared" si="98"/>
        <v>0</v>
      </c>
      <c r="O102">
        <f t="shared" si="98"/>
        <v>0</v>
      </c>
      <c r="P102">
        <f t="shared" si="98"/>
        <v>0</v>
      </c>
      <c r="Q102">
        <f t="shared" si="98"/>
        <v>0</v>
      </c>
      <c r="R102">
        <f t="shared" si="98"/>
        <v>0</v>
      </c>
      <c r="S102">
        <f t="shared" si="98"/>
        <v>0</v>
      </c>
      <c r="T102">
        <f t="shared" si="98"/>
        <v>0</v>
      </c>
      <c r="U102">
        <f t="shared" si="98"/>
        <v>0</v>
      </c>
      <c r="V102">
        <f t="shared" si="98"/>
        <v>0</v>
      </c>
      <c r="W102">
        <f t="shared" si="98"/>
        <v>0</v>
      </c>
      <c r="X102">
        <f t="shared" si="98"/>
        <v>0</v>
      </c>
      <c r="Y102">
        <f t="shared" si="98"/>
        <v>0</v>
      </c>
      <c r="Z102">
        <f t="shared" si="98"/>
        <v>0</v>
      </c>
      <c r="AA102">
        <f t="shared" si="98"/>
        <v>0</v>
      </c>
      <c r="AB102">
        <f t="shared" si="98"/>
        <v>0</v>
      </c>
      <c r="AC102">
        <f t="shared" si="98"/>
        <v>0</v>
      </c>
      <c r="AD102">
        <f t="shared" si="98"/>
        <v>0</v>
      </c>
      <c r="AE102">
        <f t="shared" si="98"/>
        <v>0</v>
      </c>
    </row>
    <row r="103" spans="1:31">
      <c r="A103">
        <v>94</v>
      </c>
      <c r="B103">
        <f t="shared" si="84"/>
        <v>0</v>
      </c>
      <c r="C103">
        <f t="shared" ref="C103:AE103" si="99">IF(AND($A103&gt;C$5,$A103&lt;=C$6),C$2,0)</f>
        <v>0</v>
      </c>
      <c r="D103">
        <f t="shared" si="99"/>
        <v>0</v>
      </c>
      <c r="E103">
        <f t="shared" si="99"/>
        <v>0</v>
      </c>
      <c r="F103">
        <f t="shared" si="99"/>
        <v>0</v>
      </c>
      <c r="G103">
        <f t="shared" si="99"/>
        <v>0</v>
      </c>
      <c r="H103">
        <f t="shared" si="99"/>
        <v>0</v>
      </c>
      <c r="I103">
        <f t="shared" si="99"/>
        <v>0.699383908460748</v>
      </c>
      <c r="J103">
        <f t="shared" si="99"/>
        <v>0</v>
      </c>
      <c r="K103">
        <f t="shared" si="99"/>
        <v>0</v>
      </c>
      <c r="L103">
        <f t="shared" si="99"/>
        <v>0</v>
      </c>
      <c r="M103">
        <f t="shared" si="99"/>
        <v>0</v>
      </c>
      <c r="N103">
        <f t="shared" si="99"/>
        <v>0</v>
      </c>
      <c r="O103">
        <f t="shared" si="99"/>
        <v>0</v>
      </c>
      <c r="P103">
        <f t="shared" si="99"/>
        <v>0</v>
      </c>
      <c r="Q103">
        <f t="shared" si="99"/>
        <v>0</v>
      </c>
      <c r="R103">
        <f t="shared" si="99"/>
        <v>0</v>
      </c>
      <c r="S103">
        <f t="shared" si="99"/>
        <v>0</v>
      </c>
      <c r="T103">
        <f t="shared" si="99"/>
        <v>0</v>
      </c>
      <c r="U103">
        <f t="shared" si="99"/>
        <v>0</v>
      </c>
      <c r="V103">
        <f t="shared" si="99"/>
        <v>0</v>
      </c>
      <c r="W103">
        <f t="shared" si="99"/>
        <v>0</v>
      </c>
      <c r="X103">
        <f t="shared" si="99"/>
        <v>0</v>
      </c>
      <c r="Y103">
        <f t="shared" si="99"/>
        <v>0</v>
      </c>
      <c r="Z103">
        <f t="shared" si="99"/>
        <v>0</v>
      </c>
      <c r="AA103">
        <f t="shared" si="99"/>
        <v>0</v>
      </c>
      <c r="AB103">
        <f t="shared" si="99"/>
        <v>0</v>
      </c>
      <c r="AC103">
        <f t="shared" si="99"/>
        <v>0</v>
      </c>
      <c r="AD103">
        <f t="shared" si="99"/>
        <v>0</v>
      </c>
      <c r="AE103">
        <f t="shared" si="99"/>
        <v>0</v>
      </c>
    </row>
    <row r="104" spans="1:31">
      <c r="A104">
        <v>95</v>
      </c>
      <c r="B104">
        <f t="shared" si="84"/>
        <v>0</v>
      </c>
      <c r="C104">
        <f t="shared" ref="C104:AE104" si="100">IF(AND($A104&gt;C$5,$A104&lt;=C$6),C$2,0)</f>
        <v>0</v>
      </c>
      <c r="D104">
        <f t="shared" si="100"/>
        <v>0</v>
      </c>
      <c r="E104">
        <f t="shared" si="100"/>
        <v>0</v>
      </c>
      <c r="F104">
        <f t="shared" si="100"/>
        <v>0</v>
      </c>
      <c r="G104">
        <f t="shared" si="100"/>
        <v>0</v>
      </c>
      <c r="H104">
        <f t="shared" si="100"/>
        <v>0</v>
      </c>
      <c r="I104">
        <f t="shared" si="100"/>
        <v>0.699383908460748</v>
      </c>
      <c r="J104">
        <f t="shared" si="100"/>
        <v>0</v>
      </c>
      <c r="K104">
        <f t="shared" si="100"/>
        <v>0</v>
      </c>
      <c r="L104">
        <f t="shared" si="100"/>
        <v>0</v>
      </c>
      <c r="M104">
        <f t="shared" si="100"/>
        <v>0</v>
      </c>
      <c r="N104">
        <f t="shared" si="100"/>
        <v>0</v>
      </c>
      <c r="O104">
        <f t="shared" si="100"/>
        <v>0</v>
      </c>
      <c r="P104">
        <f t="shared" si="100"/>
        <v>0</v>
      </c>
      <c r="Q104">
        <f t="shared" si="100"/>
        <v>0</v>
      </c>
      <c r="R104">
        <f t="shared" si="100"/>
        <v>0</v>
      </c>
      <c r="S104">
        <f t="shared" si="100"/>
        <v>0</v>
      </c>
      <c r="T104">
        <f t="shared" si="100"/>
        <v>0</v>
      </c>
      <c r="U104">
        <f t="shared" si="100"/>
        <v>0</v>
      </c>
      <c r="V104">
        <f t="shared" si="100"/>
        <v>0</v>
      </c>
      <c r="W104">
        <f t="shared" si="100"/>
        <v>0</v>
      </c>
      <c r="X104">
        <f t="shared" si="100"/>
        <v>0</v>
      </c>
      <c r="Y104">
        <f t="shared" si="100"/>
        <v>0</v>
      </c>
      <c r="Z104">
        <f t="shared" si="100"/>
        <v>0</v>
      </c>
      <c r="AA104">
        <f t="shared" si="100"/>
        <v>0</v>
      </c>
      <c r="AB104">
        <f t="shared" si="100"/>
        <v>0</v>
      </c>
      <c r="AC104">
        <f t="shared" si="100"/>
        <v>0</v>
      </c>
      <c r="AD104">
        <f t="shared" si="100"/>
        <v>0</v>
      </c>
      <c r="AE104">
        <f t="shared" si="100"/>
        <v>0</v>
      </c>
    </row>
    <row r="105" spans="1:31">
      <c r="A105">
        <v>96</v>
      </c>
      <c r="B105">
        <f t="shared" si="84"/>
        <v>0</v>
      </c>
      <c r="C105">
        <f t="shared" ref="C105:AE105" si="101">IF(AND($A105&gt;C$5,$A105&lt;=C$6),C$2,0)</f>
        <v>0</v>
      </c>
      <c r="D105">
        <f t="shared" si="101"/>
        <v>0</v>
      </c>
      <c r="E105">
        <f t="shared" si="101"/>
        <v>0</v>
      </c>
      <c r="F105">
        <f t="shared" si="101"/>
        <v>0</v>
      </c>
      <c r="G105">
        <f t="shared" si="101"/>
        <v>0</v>
      </c>
      <c r="H105">
        <f t="shared" si="101"/>
        <v>0</v>
      </c>
      <c r="I105">
        <f t="shared" si="101"/>
        <v>0.699383908460748</v>
      </c>
      <c r="J105">
        <f t="shared" si="101"/>
        <v>0</v>
      </c>
      <c r="K105">
        <f t="shared" si="101"/>
        <v>0</v>
      </c>
      <c r="L105">
        <f t="shared" si="101"/>
        <v>0</v>
      </c>
      <c r="M105">
        <f t="shared" si="101"/>
        <v>0</v>
      </c>
      <c r="N105">
        <f t="shared" si="101"/>
        <v>0</v>
      </c>
      <c r="O105">
        <f t="shared" si="101"/>
        <v>0</v>
      </c>
      <c r="P105">
        <f t="shared" si="101"/>
        <v>0</v>
      </c>
      <c r="Q105">
        <f t="shared" si="101"/>
        <v>0</v>
      </c>
      <c r="R105">
        <f t="shared" si="101"/>
        <v>0</v>
      </c>
      <c r="S105">
        <f t="shared" si="101"/>
        <v>0</v>
      </c>
      <c r="T105">
        <f t="shared" si="101"/>
        <v>0</v>
      </c>
      <c r="U105">
        <f t="shared" si="101"/>
        <v>0</v>
      </c>
      <c r="V105">
        <f t="shared" si="101"/>
        <v>0</v>
      </c>
      <c r="W105">
        <f t="shared" si="101"/>
        <v>0</v>
      </c>
      <c r="X105">
        <f t="shared" si="101"/>
        <v>0</v>
      </c>
      <c r="Y105">
        <f t="shared" si="101"/>
        <v>0</v>
      </c>
      <c r="Z105">
        <f t="shared" si="101"/>
        <v>0</v>
      </c>
      <c r="AA105">
        <f t="shared" si="101"/>
        <v>0</v>
      </c>
      <c r="AB105">
        <f t="shared" si="101"/>
        <v>0</v>
      </c>
      <c r="AC105">
        <f t="shared" si="101"/>
        <v>0</v>
      </c>
      <c r="AD105">
        <f t="shared" si="101"/>
        <v>0</v>
      </c>
      <c r="AE105">
        <f t="shared" si="101"/>
        <v>0</v>
      </c>
    </row>
    <row r="106" spans="1:31">
      <c r="A106">
        <v>97</v>
      </c>
      <c r="B106">
        <f t="shared" si="84"/>
        <v>0</v>
      </c>
      <c r="C106">
        <f t="shared" ref="C106:AE106" si="102">IF(AND($A106&gt;C$5,$A106&lt;=C$6),C$2,0)</f>
        <v>0</v>
      </c>
      <c r="D106">
        <f t="shared" si="102"/>
        <v>0</v>
      </c>
      <c r="E106">
        <f t="shared" si="102"/>
        <v>0</v>
      </c>
      <c r="F106">
        <f t="shared" si="102"/>
        <v>0</v>
      </c>
      <c r="G106">
        <f t="shared" si="102"/>
        <v>0</v>
      </c>
      <c r="H106">
        <f t="shared" si="102"/>
        <v>0</v>
      </c>
      <c r="I106">
        <f t="shared" si="102"/>
        <v>0</v>
      </c>
      <c r="J106">
        <f t="shared" si="102"/>
        <v>0.694471470805458</v>
      </c>
      <c r="K106">
        <f t="shared" si="102"/>
        <v>0</v>
      </c>
      <c r="L106">
        <f t="shared" si="102"/>
        <v>0</v>
      </c>
      <c r="M106">
        <f t="shared" si="102"/>
        <v>0</v>
      </c>
      <c r="N106">
        <f t="shared" si="102"/>
        <v>0</v>
      </c>
      <c r="O106">
        <f t="shared" si="102"/>
        <v>0</v>
      </c>
      <c r="P106">
        <f t="shared" si="102"/>
        <v>0</v>
      </c>
      <c r="Q106">
        <f t="shared" si="102"/>
        <v>0</v>
      </c>
      <c r="R106">
        <f t="shared" si="102"/>
        <v>0</v>
      </c>
      <c r="S106">
        <f t="shared" si="102"/>
        <v>0</v>
      </c>
      <c r="T106">
        <f t="shared" si="102"/>
        <v>0</v>
      </c>
      <c r="U106">
        <f t="shared" si="102"/>
        <v>0</v>
      </c>
      <c r="V106">
        <f t="shared" si="102"/>
        <v>0</v>
      </c>
      <c r="W106">
        <f t="shared" si="102"/>
        <v>0</v>
      </c>
      <c r="X106">
        <f t="shared" si="102"/>
        <v>0</v>
      </c>
      <c r="Y106">
        <f t="shared" si="102"/>
        <v>0</v>
      </c>
      <c r="Z106">
        <f t="shared" si="102"/>
        <v>0</v>
      </c>
      <c r="AA106">
        <f t="shared" si="102"/>
        <v>0</v>
      </c>
      <c r="AB106">
        <f t="shared" si="102"/>
        <v>0</v>
      </c>
      <c r="AC106">
        <f t="shared" si="102"/>
        <v>0</v>
      </c>
      <c r="AD106">
        <f t="shared" si="102"/>
        <v>0</v>
      </c>
      <c r="AE106">
        <f t="shared" si="102"/>
        <v>0</v>
      </c>
    </row>
    <row r="107" spans="1:31">
      <c r="A107">
        <v>98</v>
      </c>
      <c r="B107">
        <f t="shared" si="84"/>
        <v>0</v>
      </c>
      <c r="C107">
        <f t="shared" ref="C107:AE107" si="103">IF(AND($A107&gt;C$5,$A107&lt;=C$6),C$2,0)</f>
        <v>0</v>
      </c>
      <c r="D107">
        <f t="shared" si="103"/>
        <v>0</v>
      </c>
      <c r="E107">
        <f t="shared" si="103"/>
        <v>0</v>
      </c>
      <c r="F107">
        <f t="shared" si="103"/>
        <v>0</v>
      </c>
      <c r="G107">
        <f t="shared" si="103"/>
        <v>0</v>
      </c>
      <c r="H107">
        <f t="shared" si="103"/>
        <v>0</v>
      </c>
      <c r="I107">
        <f t="shared" si="103"/>
        <v>0</v>
      </c>
      <c r="J107">
        <f t="shared" si="103"/>
        <v>0.694471470805458</v>
      </c>
      <c r="K107">
        <f t="shared" si="103"/>
        <v>0</v>
      </c>
      <c r="L107">
        <f t="shared" si="103"/>
        <v>0</v>
      </c>
      <c r="M107">
        <f t="shared" si="103"/>
        <v>0</v>
      </c>
      <c r="N107">
        <f t="shared" si="103"/>
        <v>0</v>
      </c>
      <c r="O107">
        <f t="shared" si="103"/>
        <v>0</v>
      </c>
      <c r="P107">
        <f t="shared" si="103"/>
        <v>0</v>
      </c>
      <c r="Q107">
        <f t="shared" si="103"/>
        <v>0</v>
      </c>
      <c r="R107">
        <f t="shared" si="103"/>
        <v>0</v>
      </c>
      <c r="S107">
        <f t="shared" si="103"/>
        <v>0</v>
      </c>
      <c r="T107">
        <f t="shared" si="103"/>
        <v>0</v>
      </c>
      <c r="U107">
        <f t="shared" si="103"/>
        <v>0</v>
      </c>
      <c r="V107">
        <f t="shared" si="103"/>
        <v>0</v>
      </c>
      <c r="W107">
        <f t="shared" si="103"/>
        <v>0</v>
      </c>
      <c r="X107">
        <f t="shared" si="103"/>
        <v>0</v>
      </c>
      <c r="Y107">
        <f t="shared" si="103"/>
        <v>0</v>
      </c>
      <c r="Z107">
        <f t="shared" si="103"/>
        <v>0</v>
      </c>
      <c r="AA107">
        <f t="shared" si="103"/>
        <v>0</v>
      </c>
      <c r="AB107">
        <f t="shared" si="103"/>
        <v>0</v>
      </c>
      <c r="AC107">
        <f t="shared" si="103"/>
        <v>0</v>
      </c>
      <c r="AD107">
        <f t="shared" si="103"/>
        <v>0</v>
      </c>
      <c r="AE107">
        <f t="shared" si="103"/>
        <v>0</v>
      </c>
    </row>
    <row r="108" spans="1:31">
      <c r="A108">
        <v>99</v>
      </c>
      <c r="B108">
        <f t="shared" si="84"/>
        <v>0</v>
      </c>
      <c r="C108">
        <f t="shared" ref="C108:AE108" si="104">IF(AND($A108&gt;C$5,$A108&lt;=C$6),C$2,0)</f>
        <v>0</v>
      </c>
      <c r="D108">
        <f t="shared" si="104"/>
        <v>0</v>
      </c>
      <c r="E108">
        <f t="shared" si="104"/>
        <v>0</v>
      </c>
      <c r="F108">
        <f t="shared" si="104"/>
        <v>0</v>
      </c>
      <c r="G108">
        <f t="shared" si="104"/>
        <v>0</v>
      </c>
      <c r="H108">
        <f t="shared" si="104"/>
        <v>0</v>
      </c>
      <c r="I108">
        <f t="shared" si="104"/>
        <v>0</v>
      </c>
      <c r="J108">
        <f t="shared" si="104"/>
        <v>0.694471470805458</v>
      </c>
      <c r="K108">
        <f t="shared" si="104"/>
        <v>0</v>
      </c>
      <c r="L108">
        <f t="shared" si="104"/>
        <v>0</v>
      </c>
      <c r="M108">
        <f t="shared" si="104"/>
        <v>0</v>
      </c>
      <c r="N108">
        <f t="shared" si="104"/>
        <v>0</v>
      </c>
      <c r="O108">
        <f t="shared" si="104"/>
        <v>0</v>
      </c>
      <c r="P108">
        <f t="shared" si="104"/>
        <v>0</v>
      </c>
      <c r="Q108">
        <f t="shared" si="104"/>
        <v>0</v>
      </c>
      <c r="R108">
        <f t="shared" si="104"/>
        <v>0</v>
      </c>
      <c r="S108">
        <f t="shared" si="104"/>
        <v>0</v>
      </c>
      <c r="T108">
        <f t="shared" si="104"/>
        <v>0</v>
      </c>
      <c r="U108">
        <f t="shared" si="104"/>
        <v>0</v>
      </c>
      <c r="V108">
        <f t="shared" si="104"/>
        <v>0</v>
      </c>
      <c r="W108">
        <f t="shared" si="104"/>
        <v>0</v>
      </c>
      <c r="X108">
        <f t="shared" si="104"/>
        <v>0</v>
      </c>
      <c r="Y108">
        <f t="shared" si="104"/>
        <v>0</v>
      </c>
      <c r="Z108">
        <f t="shared" si="104"/>
        <v>0</v>
      </c>
      <c r="AA108">
        <f t="shared" si="104"/>
        <v>0</v>
      </c>
      <c r="AB108">
        <f t="shared" si="104"/>
        <v>0</v>
      </c>
      <c r="AC108">
        <f t="shared" si="104"/>
        <v>0</v>
      </c>
      <c r="AD108">
        <f t="shared" si="104"/>
        <v>0</v>
      </c>
      <c r="AE108">
        <f t="shared" si="104"/>
        <v>0</v>
      </c>
    </row>
    <row r="109" spans="1:31">
      <c r="A109">
        <v>100</v>
      </c>
      <c r="B109">
        <f t="shared" si="84"/>
        <v>0</v>
      </c>
      <c r="C109">
        <f t="shared" ref="C109:AE109" si="105">IF(AND($A109&gt;C$5,$A109&lt;=C$6),C$2,0)</f>
        <v>0</v>
      </c>
      <c r="D109">
        <f t="shared" si="105"/>
        <v>0</v>
      </c>
      <c r="E109">
        <f t="shared" si="105"/>
        <v>0</v>
      </c>
      <c r="F109">
        <f t="shared" si="105"/>
        <v>0</v>
      </c>
      <c r="G109">
        <f t="shared" si="105"/>
        <v>0</v>
      </c>
      <c r="H109">
        <f t="shared" si="105"/>
        <v>0</v>
      </c>
      <c r="I109">
        <f t="shared" si="105"/>
        <v>0</v>
      </c>
      <c r="J109">
        <f t="shared" si="105"/>
        <v>0.694471470805458</v>
      </c>
      <c r="K109">
        <f t="shared" si="105"/>
        <v>0</v>
      </c>
      <c r="L109">
        <f t="shared" si="105"/>
        <v>0</v>
      </c>
      <c r="M109">
        <f t="shared" si="105"/>
        <v>0</v>
      </c>
      <c r="N109">
        <f t="shared" si="105"/>
        <v>0</v>
      </c>
      <c r="O109">
        <f t="shared" si="105"/>
        <v>0</v>
      </c>
      <c r="P109">
        <f t="shared" si="105"/>
        <v>0</v>
      </c>
      <c r="Q109">
        <f t="shared" si="105"/>
        <v>0</v>
      </c>
      <c r="R109">
        <f t="shared" si="105"/>
        <v>0</v>
      </c>
      <c r="S109">
        <f t="shared" si="105"/>
        <v>0</v>
      </c>
      <c r="T109">
        <f t="shared" si="105"/>
        <v>0</v>
      </c>
      <c r="U109">
        <f t="shared" si="105"/>
        <v>0</v>
      </c>
      <c r="V109">
        <f t="shared" si="105"/>
        <v>0</v>
      </c>
      <c r="W109">
        <f t="shared" si="105"/>
        <v>0</v>
      </c>
      <c r="X109">
        <f t="shared" si="105"/>
        <v>0</v>
      </c>
      <c r="Y109">
        <f t="shared" si="105"/>
        <v>0</v>
      </c>
      <c r="Z109">
        <f t="shared" si="105"/>
        <v>0</v>
      </c>
      <c r="AA109">
        <f t="shared" si="105"/>
        <v>0</v>
      </c>
      <c r="AB109">
        <f t="shared" si="105"/>
        <v>0</v>
      </c>
      <c r="AC109">
        <f t="shared" si="105"/>
        <v>0</v>
      </c>
      <c r="AD109">
        <f t="shared" si="105"/>
        <v>0</v>
      </c>
      <c r="AE109">
        <f t="shared" si="105"/>
        <v>0</v>
      </c>
    </row>
    <row r="110" spans="1:31">
      <c r="A110">
        <v>101</v>
      </c>
      <c r="B110">
        <f t="shared" si="84"/>
        <v>0</v>
      </c>
      <c r="C110">
        <f t="shared" ref="C110:AE110" si="106">IF(AND($A110&gt;C$5,$A110&lt;=C$6),C$2,0)</f>
        <v>0</v>
      </c>
      <c r="D110">
        <f t="shared" si="106"/>
        <v>0</v>
      </c>
      <c r="E110">
        <f t="shared" si="106"/>
        <v>0</v>
      </c>
      <c r="F110">
        <f t="shared" si="106"/>
        <v>0</v>
      </c>
      <c r="G110">
        <f t="shared" si="106"/>
        <v>0</v>
      </c>
      <c r="H110">
        <f t="shared" si="106"/>
        <v>0</v>
      </c>
      <c r="I110">
        <f t="shared" si="106"/>
        <v>0</v>
      </c>
      <c r="J110">
        <f t="shared" si="106"/>
        <v>0.694471470805458</v>
      </c>
      <c r="K110">
        <f t="shared" si="106"/>
        <v>0</v>
      </c>
      <c r="L110">
        <f t="shared" si="106"/>
        <v>0</v>
      </c>
      <c r="M110">
        <f t="shared" si="106"/>
        <v>0</v>
      </c>
      <c r="N110">
        <f t="shared" si="106"/>
        <v>0</v>
      </c>
      <c r="O110">
        <f t="shared" si="106"/>
        <v>0</v>
      </c>
      <c r="P110">
        <f t="shared" si="106"/>
        <v>0</v>
      </c>
      <c r="Q110">
        <f t="shared" si="106"/>
        <v>0</v>
      </c>
      <c r="R110">
        <f t="shared" si="106"/>
        <v>0</v>
      </c>
      <c r="S110">
        <f t="shared" si="106"/>
        <v>0</v>
      </c>
      <c r="T110">
        <f t="shared" si="106"/>
        <v>0</v>
      </c>
      <c r="U110">
        <f t="shared" si="106"/>
        <v>0</v>
      </c>
      <c r="V110">
        <f t="shared" si="106"/>
        <v>0</v>
      </c>
      <c r="W110">
        <f t="shared" si="106"/>
        <v>0</v>
      </c>
      <c r="X110">
        <f t="shared" si="106"/>
        <v>0</v>
      </c>
      <c r="Y110">
        <f t="shared" si="106"/>
        <v>0</v>
      </c>
      <c r="Z110">
        <f t="shared" si="106"/>
        <v>0</v>
      </c>
      <c r="AA110">
        <f t="shared" si="106"/>
        <v>0</v>
      </c>
      <c r="AB110">
        <f t="shared" si="106"/>
        <v>0</v>
      </c>
      <c r="AC110">
        <f t="shared" si="106"/>
        <v>0</v>
      </c>
      <c r="AD110">
        <f t="shared" si="106"/>
        <v>0</v>
      </c>
      <c r="AE110">
        <f t="shared" si="106"/>
        <v>0</v>
      </c>
    </row>
    <row r="111" spans="1:31">
      <c r="A111">
        <v>102</v>
      </c>
      <c r="B111">
        <f t="shared" si="84"/>
        <v>0</v>
      </c>
      <c r="C111">
        <f t="shared" ref="C111:AE111" si="107">IF(AND($A111&gt;C$5,$A111&lt;=C$6),C$2,0)</f>
        <v>0</v>
      </c>
      <c r="D111">
        <f t="shared" si="107"/>
        <v>0</v>
      </c>
      <c r="E111">
        <f t="shared" si="107"/>
        <v>0</v>
      </c>
      <c r="F111">
        <f t="shared" si="107"/>
        <v>0</v>
      </c>
      <c r="G111">
        <f t="shared" si="107"/>
        <v>0</v>
      </c>
      <c r="H111">
        <f t="shared" si="107"/>
        <v>0</v>
      </c>
      <c r="I111">
        <f t="shared" si="107"/>
        <v>0</v>
      </c>
      <c r="J111">
        <f t="shared" si="107"/>
        <v>0.694471470805458</v>
      </c>
      <c r="K111">
        <f t="shared" si="107"/>
        <v>0</v>
      </c>
      <c r="L111">
        <f t="shared" si="107"/>
        <v>0</v>
      </c>
      <c r="M111">
        <f t="shared" si="107"/>
        <v>0</v>
      </c>
      <c r="N111">
        <f t="shared" si="107"/>
        <v>0</v>
      </c>
      <c r="O111">
        <f t="shared" si="107"/>
        <v>0</v>
      </c>
      <c r="P111">
        <f t="shared" si="107"/>
        <v>0</v>
      </c>
      <c r="Q111">
        <f t="shared" si="107"/>
        <v>0</v>
      </c>
      <c r="R111">
        <f t="shared" si="107"/>
        <v>0</v>
      </c>
      <c r="S111">
        <f t="shared" si="107"/>
        <v>0</v>
      </c>
      <c r="T111">
        <f t="shared" si="107"/>
        <v>0</v>
      </c>
      <c r="U111">
        <f t="shared" si="107"/>
        <v>0</v>
      </c>
      <c r="V111">
        <f t="shared" si="107"/>
        <v>0</v>
      </c>
      <c r="W111">
        <f t="shared" si="107"/>
        <v>0</v>
      </c>
      <c r="X111">
        <f t="shared" si="107"/>
        <v>0</v>
      </c>
      <c r="Y111">
        <f t="shared" si="107"/>
        <v>0</v>
      </c>
      <c r="Z111">
        <f t="shared" si="107"/>
        <v>0</v>
      </c>
      <c r="AA111">
        <f t="shared" si="107"/>
        <v>0</v>
      </c>
      <c r="AB111">
        <f t="shared" si="107"/>
        <v>0</v>
      </c>
      <c r="AC111">
        <f t="shared" si="107"/>
        <v>0</v>
      </c>
      <c r="AD111">
        <f t="shared" si="107"/>
        <v>0</v>
      </c>
      <c r="AE111">
        <f t="shared" si="107"/>
        <v>0</v>
      </c>
    </row>
    <row r="112" spans="1:31">
      <c r="A112">
        <v>103</v>
      </c>
      <c r="B112">
        <f t="shared" si="84"/>
        <v>0</v>
      </c>
      <c r="C112">
        <f t="shared" ref="C112:AE112" si="108">IF(AND($A112&gt;C$5,$A112&lt;=C$6),C$2,0)</f>
        <v>0</v>
      </c>
      <c r="D112">
        <f t="shared" si="108"/>
        <v>0</v>
      </c>
      <c r="E112">
        <f t="shared" si="108"/>
        <v>0</v>
      </c>
      <c r="F112">
        <f t="shared" si="108"/>
        <v>0</v>
      </c>
      <c r="G112">
        <f t="shared" si="108"/>
        <v>0</v>
      </c>
      <c r="H112">
        <f t="shared" si="108"/>
        <v>0</v>
      </c>
      <c r="I112">
        <f t="shared" si="108"/>
        <v>0</v>
      </c>
      <c r="J112">
        <f t="shared" si="108"/>
        <v>0.694471470805458</v>
      </c>
      <c r="K112">
        <f t="shared" si="108"/>
        <v>0</v>
      </c>
      <c r="L112">
        <f t="shared" si="108"/>
        <v>0</v>
      </c>
      <c r="M112">
        <f t="shared" si="108"/>
        <v>0</v>
      </c>
      <c r="N112">
        <f t="shared" si="108"/>
        <v>0</v>
      </c>
      <c r="O112">
        <f t="shared" si="108"/>
        <v>0</v>
      </c>
      <c r="P112">
        <f t="shared" si="108"/>
        <v>0</v>
      </c>
      <c r="Q112">
        <f t="shared" si="108"/>
        <v>0</v>
      </c>
      <c r="R112">
        <f t="shared" si="108"/>
        <v>0</v>
      </c>
      <c r="S112">
        <f t="shared" si="108"/>
        <v>0</v>
      </c>
      <c r="T112">
        <f t="shared" si="108"/>
        <v>0</v>
      </c>
      <c r="U112">
        <f t="shared" si="108"/>
        <v>0</v>
      </c>
      <c r="V112">
        <f t="shared" si="108"/>
        <v>0</v>
      </c>
      <c r="W112">
        <f t="shared" si="108"/>
        <v>0</v>
      </c>
      <c r="X112">
        <f t="shared" si="108"/>
        <v>0</v>
      </c>
      <c r="Y112">
        <f t="shared" si="108"/>
        <v>0</v>
      </c>
      <c r="Z112">
        <f t="shared" si="108"/>
        <v>0</v>
      </c>
      <c r="AA112">
        <f t="shared" si="108"/>
        <v>0</v>
      </c>
      <c r="AB112">
        <f t="shared" si="108"/>
        <v>0</v>
      </c>
      <c r="AC112">
        <f t="shared" si="108"/>
        <v>0</v>
      </c>
      <c r="AD112">
        <f t="shared" si="108"/>
        <v>0</v>
      </c>
      <c r="AE112">
        <f t="shared" si="108"/>
        <v>0</v>
      </c>
    </row>
    <row r="113" spans="1:31">
      <c r="A113">
        <v>104</v>
      </c>
      <c r="B113">
        <f t="shared" si="84"/>
        <v>0</v>
      </c>
      <c r="C113">
        <f t="shared" ref="C113:AE113" si="109">IF(AND($A113&gt;C$5,$A113&lt;=C$6),C$2,0)</f>
        <v>0</v>
      </c>
      <c r="D113">
        <f t="shared" si="109"/>
        <v>0</v>
      </c>
      <c r="E113">
        <f t="shared" si="109"/>
        <v>0</v>
      </c>
      <c r="F113">
        <f t="shared" si="109"/>
        <v>0</v>
      </c>
      <c r="G113">
        <f t="shared" si="109"/>
        <v>0</v>
      </c>
      <c r="H113">
        <f t="shared" si="109"/>
        <v>0</v>
      </c>
      <c r="I113">
        <f t="shared" si="109"/>
        <v>0</v>
      </c>
      <c r="J113">
        <f t="shared" si="109"/>
        <v>0.694471470805458</v>
      </c>
      <c r="K113">
        <f t="shared" si="109"/>
        <v>0</v>
      </c>
      <c r="L113">
        <f t="shared" si="109"/>
        <v>0</v>
      </c>
      <c r="M113">
        <f t="shared" si="109"/>
        <v>0</v>
      </c>
      <c r="N113">
        <f t="shared" si="109"/>
        <v>0</v>
      </c>
      <c r="O113">
        <f t="shared" si="109"/>
        <v>0</v>
      </c>
      <c r="P113">
        <f t="shared" si="109"/>
        <v>0</v>
      </c>
      <c r="Q113">
        <f t="shared" si="109"/>
        <v>0</v>
      </c>
      <c r="R113">
        <f t="shared" si="109"/>
        <v>0</v>
      </c>
      <c r="S113">
        <f t="shared" si="109"/>
        <v>0</v>
      </c>
      <c r="T113">
        <f t="shared" si="109"/>
        <v>0</v>
      </c>
      <c r="U113">
        <f t="shared" si="109"/>
        <v>0</v>
      </c>
      <c r="V113">
        <f t="shared" si="109"/>
        <v>0</v>
      </c>
      <c r="W113">
        <f t="shared" si="109"/>
        <v>0</v>
      </c>
      <c r="X113">
        <f t="shared" si="109"/>
        <v>0</v>
      </c>
      <c r="Y113">
        <f t="shared" si="109"/>
        <v>0</v>
      </c>
      <c r="Z113">
        <f t="shared" si="109"/>
        <v>0</v>
      </c>
      <c r="AA113">
        <f t="shared" si="109"/>
        <v>0</v>
      </c>
      <c r="AB113">
        <f t="shared" si="109"/>
        <v>0</v>
      </c>
      <c r="AC113">
        <f t="shared" si="109"/>
        <v>0</v>
      </c>
      <c r="AD113">
        <f t="shared" si="109"/>
        <v>0</v>
      </c>
      <c r="AE113">
        <f t="shared" si="109"/>
        <v>0</v>
      </c>
    </row>
    <row r="114" spans="1:31">
      <c r="A114">
        <v>105</v>
      </c>
      <c r="B114">
        <f t="shared" si="84"/>
        <v>0</v>
      </c>
      <c r="C114">
        <f t="shared" ref="C114:AE114" si="110">IF(AND($A114&gt;C$5,$A114&lt;=C$6),C$2,0)</f>
        <v>0</v>
      </c>
      <c r="D114">
        <f t="shared" si="110"/>
        <v>0</v>
      </c>
      <c r="E114">
        <f t="shared" si="110"/>
        <v>0</v>
      </c>
      <c r="F114">
        <f t="shared" si="110"/>
        <v>0</v>
      </c>
      <c r="G114">
        <f t="shared" si="110"/>
        <v>0</v>
      </c>
      <c r="H114">
        <f t="shared" si="110"/>
        <v>0</v>
      </c>
      <c r="I114">
        <f t="shared" si="110"/>
        <v>0</v>
      </c>
      <c r="J114">
        <f t="shared" si="110"/>
        <v>0.694471470805458</v>
      </c>
      <c r="K114">
        <f t="shared" si="110"/>
        <v>0</v>
      </c>
      <c r="L114">
        <f t="shared" si="110"/>
        <v>0</v>
      </c>
      <c r="M114">
        <f t="shared" si="110"/>
        <v>0</v>
      </c>
      <c r="N114">
        <f t="shared" si="110"/>
        <v>0</v>
      </c>
      <c r="O114">
        <f t="shared" si="110"/>
        <v>0</v>
      </c>
      <c r="P114">
        <f t="shared" si="110"/>
        <v>0</v>
      </c>
      <c r="Q114">
        <f t="shared" si="110"/>
        <v>0</v>
      </c>
      <c r="R114">
        <f t="shared" si="110"/>
        <v>0</v>
      </c>
      <c r="S114">
        <f t="shared" si="110"/>
        <v>0</v>
      </c>
      <c r="T114">
        <f t="shared" si="110"/>
        <v>0</v>
      </c>
      <c r="U114">
        <f t="shared" si="110"/>
        <v>0</v>
      </c>
      <c r="V114">
        <f t="shared" si="110"/>
        <v>0</v>
      </c>
      <c r="W114">
        <f t="shared" si="110"/>
        <v>0</v>
      </c>
      <c r="X114">
        <f t="shared" si="110"/>
        <v>0</v>
      </c>
      <c r="Y114">
        <f t="shared" si="110"/>
        <v>0</v>
      </c>
      <c r="Z114">
        <f t="shared" si="110"/>
        <v>0</v>
      </c>
      <c r="AA114">
        <f t="shared" si="110"/>
        <v>0</v>
      </c>
      <c r="AB114">
        <f t="shared" si="110"/>
        <v>0</v>
      </c>
      <c r="AC114">
        <f t="shared" si="110"/>
        <v>0</v>
      </c>
      <c r="AD114">
        <f t="shared" si="110"/>
        <v>0</v>
      </c>
      <c r="AE114">
        <f t="shared" si="110"/>
        <v>0</v>
      </c>
    </row>
    <row r="115" spans="1:31">
      <c r="A115">
        <v>106</v>
      </c>
      <c r="B115">
        <f t="shared" si="84"/>
        <v>0</v>
      </c>
      <c r="C115">
        <f t="shared" ref="C115:AE115" si="111">IF(AND($A115&gt;C$5,$A115&lt;=C$6),C$2,0)</f>
        <v>0</v>
      </c>
      <c r="D115">
        <f t="shared" si="111"/>
        <v>0</v>
      </c>
      <c r="E115">
        <f t="shared" si="111"/>
        <v>0</v>
      </c>
      <c r="F115">
        <f t="shared" si="111"/>
        <v>0</v>
      </c>
      <c r="G115">
        <f t="shared" si="111"/>
        <v>0</v>
      </c>
      <c r="H115">
        <f t="shared" si="111"/>
        <v>0</v>
      </c>
      <c r="I115">
        <f t="shared" si="111"/>
        <v>0</v>
      </c>
      <c r="J115">
        <f t="shared" si="111"/>
        <v>0.694471470805458</v>
      </c>
      <c r="K115">
        <f t="shared" si="111"/>
        <v>0</v>
      </c>
      <c r="L115">
        <f t="shared" si="111"/>
        <v>0</v>
      </c>
      <c r="M115">
        <f t="shared" si="111"/>
        <v>0</v>
      </c>
      <c r="N115">
        <f t="shared" si="111"/>
        <v>0</v>
      </c>
      <c r="O115">
        <f t="shared" si="111"/>
        <v>0</v>
      </c>
      <c r="P115">
        <f t="shared" si="111"/>
        <v>0</v>
      </c>
      <c r="Q115">
        <f t="shared" si="111"/>
        <v>0</v>
      </c>
      <c r="R115">
        <f t="shared" si="111"/>
        <v>0</v>
      </c>
      <c r="S115">
        <f t="shared" si="111"/>
        <v>0</v>
      </c>
      <c r="T115">
        <f t="shared" si="111"/>
        <v>0</v>
      </c>
      <c r="U115">
        <f t="shared" si="111"/>
        <v>0</v>
      </c>
      <c r="V115">
        <f t="shared" si="111"/>
        <v>0</v>
      </c>
      <c r="W115">
        <f t="shared" si="111"/>
        <v>0</v>
      </c>
      <c r="X115">
        <f t="shared" si="111"/>
        <v>0</v>
      </c>
      <c r="Y115">
        <f t="shared" si="111"/>
        <v>0</v>
      </c>
      <c r="Z115">
        <f t="shared" si="111"/>
        <v>0</v>
      </c>
      <c r="AA115">
        <f t="shared" si="111"/>
        <v>0</v>
      </c>
      <c r="AB115">
        <f t="shared" si="111"/>
        <v>0</v>
      </c>
      <c r="AC115">
        <f t="shared" si="111"/>
        <v>0</v>
      </c>
      <c r="AD115">
        <f t="shared" si="111"/>
        <v>0</v>
      </c>
      <c r="AE115">
        <f t="shared" si="111"/>
        <v>0</v>
      </c>
    </row>
    <row r="116" spans="1:31">
      <c r="A116">
        <v>107</v>
      </c>
      <c r="B116">
        <f t="shared" si="84"/>
        <v>0</v>
      </c>
      <c r="C116">
        <f t="shared" ref="C116:AE116" si="112">IF(AND($A116&gt;C$5,$A116&lt;=C$6),C$2,0)</f>
        <v>0</v>
      </c>
      <c r="D116">
        <f t="shared" si="112"/>
        <v>0</v>
      </c>
      <c r="E116">
        <f t="shared" si="112"/>
        <v>0</v>
      </c>
      <c r="F116">
        <f t="shared" si="112"/>
        <v>0</v>
      </c>
      <c r="G116">
        <f t="shared" si="112"/>
        <v>0</v>
      </c>
      <c r="H116">
        <f t="shared" si="112"/>
        <v>0</v>
      </c>
      <c r="I116">
        <f t="shared" si="112"/>
        <v>0</v>
      </c>
      <c r="J116">
        <f t="shared" si="112"/>
        <v>0.694471470805458</v>
      </c>
      <c r="K116">
        <f t="shared" si="112"/>
        <v>0</v>
      </c>
      <c r="L116">
        <f t="shared" si="112"/>
        <v>0</v>
      </c>
      <c r="M116">
        <f t="shared" si="112"/>
        <v>0</v>
      </c>
      <c r="N116">
        <f t="shared" si="112"/>
        <v>0</v>
      </c>
      <c r="O116">
        <f t="shared" si="112"/>
        <v>0</v>
      </c>
      <c r="P116">
        <f t="shared" si="112"/>
        <v>0</v>
      </c>
      <c r="Q116">
        <f t="shared" si="112"/>
        <v>0</v>
      </c>
      <c r="R116">
        <f t="shared" si="112"/>
        <v>0</v>
      </c>
      <c r="S116">
        <f t="shared" si="112"/>
        <v>0</v>
      </c>
      <c r="T116">
        <f t="shared" si="112"/>
        <v>0</v>
      </c>
      <c r="U116">
        <f t="shared" si="112"/>
        <v>0</v>
      </c>
      <c r="V116">
        <f t="shared" si="112"/>
        <v>0</v>
      </c>
      <c r="W116">
        <f t="shared" si="112"/>
        <v>0</v>
      </c>
      <c r="X116">
        <f t="shared" si="112"/>
        <v>0</v>
      </c>
      <c r="Y116">
        <f t="shared" si="112"/>
        <v>0</v>
      </c>
      <c r="Z116">
        <f t="shared" si="112"/>
        <v>0</v>
      </c>
      <c r="AA116">
        <f t="shared" si="112"/>
        <v>0</v>
      </c>
      <c r="AB116">
        <f t="shared" si="112"/>
        <v>0</v>
      </c>
      <c r="AC116">
        <f t="shared" si="112"/>
        <v>0</v>
      </c>
      <c r="AD116">
        <f t="shared" si="112"/>
        <v>0</v>
      </c>
      <c r="AE116">
        <f t="shared" si="112"/>
        <v>0</v>
      </c>
    </row>
    <row r="117" spans="1:31">
      <c r="A117">
        <v>108</v>
      </c>
      <c r="B117">
        <f t="shared" si="84"/>
        <v>0</v>
      </c>
      <c r="C117">
        <f t="shared" ref="C117:AE117" si="113">IF(AND($A117&gt;C$5,$A117&lt;=C$6),C$2,0)</f>
        <v>0</v>
      </c>
      <c r="D117">
        <f t="shared" si="113"/>
        <v>0</v>
      </c>
      <c r="E117">
        <f t="shared" si="113"/>
        <v>0</v>
      </c>
      <c r="F117">
        <f t="shared" si="113"/>
        <v>0</v>
      </c>
      <c r="G117">
        <f t="shared" si="113"/>
        <v>0</v>
      </c>
      <c r="H117">
        <f t="shared" si="113"/>
        <v>0</v>
      </c>
      <c r="I117">
        <f t="shared" si="113"/>
        <v>0</v>
      </c>
      <c r="J117">
        <f t="shared" si="113"/>
        <v>0.694471470805458</v>
      </c>
      <c r="K117">
        <f t="shared" si="113"/>
        <v>0</v>
      </c>
      <c r="L117">
        <f t="shared" si="113"/>
        <v>0</v>
      </c>
      <c r="M117">
        <f t="shared" si="113"/>
        <v>0</v>
      </c>
      <c r="N117">
        <f t="shared" si="113"/>
        <v>0</v>
      </c>
      <c r="O117">
        <f t="shared" si="113"/>
        <v>0</v>
      </c>
      <c r="P117">
        <f t="shared" si="113"/>
        <v>0</v>
      </c>
      <c r="Q117">
        <f t="shared" si="113"/>
        <v>0</v>
      </c>
      <c r="R117">
        <f t="shared" si="113"/>
        <v>0</v>
      </c>
      <c r="S117">
        <f t="shared" si="113"/>
        <v>0</v>
      </c>
      <c r="T117">
        <f t="shared" si="113"/>
        <v>0</v>
      </c>
      <c r="U117">
        <f t="shared" si="113"/>
        <v>0</v>
      </c>
      <c r="V117">
        <f t="shared" si="113"/>
        <v>0</v>
      </c>
      <c r="W117">
        <f t="shared" si="113"/>
        <v>0</v>
      </c>
      <c r="X117">
        <f t="shared" si="113"/>
        <v>0</v>
      </c>
      <c r="Y117">
        <f t="shared" si="113"/>
        <v>0</v>
      </c>
      <c r="Z117">
        <f t="shared" si="113"/>
        <v>0</v>
      </c>
      <c r="AA117">
        <f t="shared" si="113"/>
        <v>0</v>
      </c>
      <c r="AB117">
        <f t="shared" si="113"/>
        <v>0</v>
      </c>
      <c r="AC117">
        <f t="shared" si="113"/>
        <v>0</v>
      </c>
      <c r="AD117">
        <f t="shared" si="113"/>
        <v>0</v>
      </c>
      <c r="AE117">
        <f t="shared" si="113"/>
        <v>0</v>
      </c>
    </row>
    <row r="118" spans="1:31">
      <c r="A118">
        <v>109</v>
      </c>
      <c r="B118">
        <f t="shared" si="84"/>
        <v>0</v>
      </c>
      <c r="C118">
        <f t="shared" ref="C118:AE118" si="114">IF(AND($A118&gt;C$5,$A118&lt;=C$6),C$2,0)</f>
        <v>0</v>
      </c>
      <c r="D118">
        <f t="shared" si="114"/>
        <v>0</v>
      </c>
      <c r="E118">
        <f t="shared" si="114"/>
        <v>0</v>
      </c>
      <c r="F118">
        <f t="shared" si="114"/>
        <v>0</v>
      </c>
      <c r="G118">
        <f t="shared" si="114"/>
        <v>0</v>
      </c>
      <c r="H118">
        <f t="shared" si="114"/>
        <v>0</v>
      </c>
      <c r="I118">
        <f t="shared" si="114"/>
        <v>0</v>
      </c>
      <c r="J118">
        <f t="shared" si="114"/>
        <v>0</v>
      </c>
      <c r="K118">
        <f t="shared" si="114"/>
        <v>0.692743694756763</v>
      </c>
      <c r="L118">
        <f t="shared" si="114"/>
        <v>0</v>
      </c>
      <c r="M118">
        <f t="shared" si="114"/>
        <v>0</v>
      </c>
      <c r="N118">
        <f t="shared" si="114"/>
        <v>0</v>
      </c>
      <c r="O118">
        <f t="shared" si="114"/>
        <v>0</v>
      </c>
      <c r="P118">
        <f t="shared" si="114"/>
        <v>0</v>
      </c>
      <c r="Q118">
        <f t="shared" si="114"/>
        <v>0</v>
      </c>
      <c r="R118">
        <f t="shared" si="114"/>
        <v>0</v>
      </c>
      <c r="S118">
        <f t="shared" si="114"/>
        <v>0</v>
      </c>
      <c r="T118">
        <f t="shared" si="114"/>
        <v>0</v>
      </c>
      <c r="U118">
        <f t="shared" si="114"/>
        <v>0</v>
      </c>
      <c r="V118">
        <f t="shared" si="114"/>
        <v>0</v>
      </c>
      <c r="W118">
        <f t="shared" si="114"/>
        <v>0</v>
      </c>
      <c r="X118">
        <f t="shared" si="114"/>
        <v>0</v>
      </c>
      <c r="Y118">
        <f t="shared" si="114"/>
        <v>0</v>
      </c>
      <c r="Z118">
        <f t="shared" si="114"/>
        <v>0</v>
      </c>
      <c r="AA118">
        <f t="shared" si="114"/>
        <v>0</v>
      </c>
      <c r="AB118">
        <f t="shared" si="114"/>
        <v>0</v>
      </c>
      <c r="AC118">
        <f t="shared" si="114"/>
        <v>0</v>
      </c>
      <c r="AD118">
        <f t="shared" si="114"/>
        <v>0</v>
      </c>
      <c r="AE118">
        <f t="shared" si="114"/>
        <v>0</v>
      </c>
    </row>
    <row r="119" spans="1:31">
      <c r="A119">
        <v>110</v>
      </c>
      <c r="B119">
        <f t="shared" si="84"/>
        <v>0</v>
      </c>
      <c r="C119">
        <f t="shared" ref="C119:AE119" si="115">IF(AND($A119&gt;C$5,$A119&lt;=C$6),C$2,0)</f>
        <v>0</v>
      </c>
      <c r="D119">
        <f t="shared" si="115"/>
        <v>0</v>
      </c>
      <c r="E119">
        <f t="shared" si="115"/>
        <v>0</v>
      </c>
      <c r="F119">
        <f t="shared" si="115"/>
        <v>0</v>
      </c>
      <c r="G119">
        <f t="shared" si="115"/>
        <v>0</v>
      </c>
      <c r="H119">
        <f t="shared" si="115"/>
        <v>0</v>
      </c>
      <c r="I119">
        <f t="shared" si="115"/>
        <v>0</v>
      </c>
      <c r="J119">
        <f t="shared" si="115"/>
        <v>0</v>
      </c>
      <c r="K119">
        <f t="shared" si="115"/>
        <v>0.692743694756763</v>
      </c>
      <c r="L119">
        <f t="shared" si="115"/>
        <v>0</v>
      </c>
      <c r="M119">
        <f t="shared" si="115"/>
        <v>0</v>
      </c>
      <c r="N119">
        <f t="shared" si="115"/>
        <v>0</v>
      </c>
      <c r="O119">
        <f t="shared" si="115"/>
        <v>0</v>
      </c>
      <c r="P119">
        <f t="shared" si="115"/>
        <v>0</v>
      </c>
      <c r="Q119">
        <f t="shared" si="115"/>
        <v>0</v>
      </c>
      <c r="R119">
        <f t="shared" si="115"/>
        <v>0</v>
      </c>
      <c r="S119">
        <f t="shared" si="115"/>
        <v>0</v>
      </c>
      <c r="T119">
        <f t="shared" si="115"/>
        <v>0</v>
      </c>
      <c r="U119">
        <f t="shared" si="115"/>
        <v>0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  <c r="AC119">
        <f t="shared" si="115"/>
        <v>0</v>
      </c>
      <c r="AD119">
        <f t="shared" si="115"/>
        <v>0</v>
      </c>
      <c r="AE119">
        <f t="shared" si="115"/>
        <v>0</v>
      </c>
    </row>
    <row r="120" spans="1:31">
      <c r="A120">
        <v>111</v>
      </c>
      <c r="B120">
        <f t="shared" si="84"/>
        <v>0</v>
      </c>
      <c r="C120">
        <f t="shared" ref="C120:AE120" si="116">IF(AND($A120&gt;C$5,$A120&lt;=C$6),C$2,0)</f>
        <v>0</v>
      </c>
      <c r="D120">
        <f t="shared" si="116"/>
        <v>0</v>
      </c>
      <c r="E120">
        <f t="shared" si="116"/>
        <v>0</v>
      </c>
      <c r="F120">
        <f t="shared" si="116"/>
        <v>0</v>
      </c>
      <c r="G120">
        <f t="shared" si="116"/>
        <v>0</v>
      </c>
      <c r="H120">
        <f t="shared" si="116"/>
        <v>0</v>
      </c>
      <c r="I120">
        <f t="shared" si="116"/>
        <v>0</v>
      </c>
      <c r="J120">
        <f t="shared" si="116"/>
        <v>0</v>
      </c>
      <c r="K120">
        <f t="shared" si="116"/>
        <v>0.692743694756763</v>
      </c>
      <c r="L120">
        <f t="shared" si="116"/>
        <v>0</v>
      </c>
      <c r="M120">
        <f t="shared" si="116"/>
        <v>0</v>
      </c>
      <c r="N120">
        <f t="shared" si="116"/>
        <v>0</v>
      </c>
      <c r="O120">
        <f t="shared" si="116"/>
        <v>0</v>
      </c>
      <c r="P120">
        <f t="shared" si="116"/>
        <v>0</v>
      </c>
      <c r="Q120">
        <f t="shared" si="116"/>
        <v>0</v>
      </c>
      <c r="R120">
        <f t="shared" si="116"/>
        <v>0</v>
      </c>
      <c r="S120">
        <f t="shared" si="116"/>
        <v>0</v>
      </c>
      <c r="T120">
        <f t="shared" si="116"/>
        <v>0</v>
      </c>
      <c r="U120">
        <f t="shared" si="116"/>
        <v>0</v>
      </c>
      <c r="V120">
        <f t="shared" si="116"/>
        <v>0</v>
      </c>
      <c r="W120">
        <f t="shared" si="116"/>
        <v>0</v>
      </c>
      <c r="X120">
        <f t="shared" si="116"/>
        <v>0</v>
      </c>
      <c r="Y120">
        <f t="shared" si="116"/>
        <v>0</v>
      </c>
      <c r="Z120">
        <f t="shared" si="116"/>
        <v>0</v>
      </c>
      <c r="AA120">
        <f t="shared" si="116"/>
        <v>0</v>
      </c>
      <c r="AB120">
        <f t="shared" si="116"/>
        <v>0</v>
      </c>
      <c r="AC120">
        <f t="shared" si="116"/>
        <v>0</v>
      </c>
      <c r="AD120">
        <f t="shared" si="116"/>
        <v>0</v>
      </c>
      <c r="AE120">
        <f t="shared" si="116"/>
        <v>0</v>
      </c>
    </row>
    <row r="121" spans="1:31">
      <c r="A121">
        <v>112</v>
      </c>
      <c r="B121">
        <f t="shared" si="84"/>
        <v>0</v>
      </c>
      <c r="C121">
        <f t="shared" ref="C121:AE121" si="117">IF(AND($A121&gt;C$5,$A121&lt;=C$6),C$2,0)</f>
        <v>0</v>
      </c>
      <c r="D121">
        <f t="shared" si="117"/>
        <v>0</v>
      </c>
      <c r="E121">
        <f t="shared" si="117"/>
        <v>0</v>
      </c>
      <c r="F121">
        <f t="shared" si="117"/>
        <v>0</v>
      </c>
      <c r="G121">
        <f t="shared" si="117"/>
        <v>0</v>
      </c>
      <c r="H121">
        <f t="shared" si="117"/>
        <v>0</v>
      </c>
      <c r="I121">
        <f t="shared" si="117"/>
        <v>0</v>
      </c>
      <c r="J121">
        <f t="shared" si="117"/>
        <v>0</v>
      </c>
      <c r="K121">
        <f t="shared" si="117"/>
        <v>0.692743694756763</v>
      </c>
      <c r="L121">
        <f t="shared" si="117"/>
        <v>0</v>
      </c>
      <c r="M121">
        <f t="shared" si="117"/>
        <v>0</v>
      </c>
      <c r="N121">
        <f t="shared" si="117"/>
        <v>0</v>
      </c>
      <c r="O121">
        <f t="shared" si="117"/>
        <v>0</v>
      </c>
      <c r="P121">
        <f t="shared" si="117"/>
        <v>0</v>
      </c>
      <c r="Q121">
        <f t="shared" si="117"/>
        <v>0</v>
      </c>
      <c r="R121">
        <f t="shared" si="117"/>
        <v>0</v>
      </c>
      <c r="S121">
        <f t="shared" si="117"/>
        <v>0</v>
      </c>
      <c r="T121">
        <f t="shared" si="117"/>
        <v>0</v>
      </c>
      <c r="U121">
        <f t="shared" si="117"/>
        <v>0</v>
      </c>
      <c r="V121">
        <f t="shared" si="117"/>
        <v>0</v>
      </c>
      <c r="W121">
        <f t="shared" si="117"/>
        <v>0</v>
      </c>
      <c r="X121">
        <f t="shared" si="117"/>
        <v>0</v>
      </c>
      <c r="Y121">
        <f t="shared" si="117"/>
        <v>0</v>
      </c>
      <c r="Z121">
        <f t="shared" si="117"/>
        <v>0</v>
      </c>
      <c r="AA121">
        <f t="shared" si="117"/>
        <v>0</v>
      </c>
      <c r="AB121">
        <f t="shared" si="117"/>
        <v>0</v>
      </c>
      <c r="AC121">
        <f t="shared" si="117"/>
        <v>0</v>
      </c>
      <c r="AD121">
        <f t="shared" si="117"/>
        <v>0</v>
      </c>
      <c r="AE121">
        <f t="shared" si="117"/>
        <v>0</v>
      </c>
    </row>
    <row r="122" spans="1:31">
      <c r="A122">
        <v>113</v>
      </c>
      <c r="B122">
        <f t="shared" si="84"/>
        <v>0</v>
      </c>
      <c r="C122">
        <f t="shared" ref="C122:AE122" si="118">IF(AND($A122&gt;C$5,$A122&lt;=C$6),C$2,0)</f>
        <v>0</v>
      </c>
      <c r="D122">
        <f t="shared" si="118"/>
        <v>0</v>
      </c>
      <c r="E122">
        <f t="shared" si="118"/>
        <v>0</v>
      </c>
      <c r="F122">
        <f t="shared" si="118"/>
        <v>0</v>
      </c>
      <c r="G122">
        <f t="shared" si="118"/>
        <v>0</v>
      </c>
      <c r="H122">
        <f t="shared" si="118"/>
        <v>0</v>
      </c>
      <c r="I122">
        <f t="shared" si="118"/>
        <v>0</v>
      </c>
      <c r="J122">
        <f t="shared" si="118"/>
        <v>0</v>
      </c>
      <c r="K122">
        <f t="shared" si="118"/>
        <v>0.692743694756763</v>
      </c>
      <c r="L122">
        <f t="shared" si="118"/>
        <v>0</v>
      </c>
      <c r="M122">
        <f t="shared" si="118"/>
        <v>0</v>
      </c>
      <c r="N122">
        <f t="shared" si="118"/>
        <v>0</v>
      </c>
      <c r="O122">
        <f t="shared" si="118"/>
        <v>0</v>
      </c>
      <c r="P122">
        <f t="shared" si="118"/>
        <v>0</v>
      </c>
      <c r="Q122">
        <f t="shared" si="118"/>
        <v>0</v>
      </c>
      <c r="R122">
        <f t="shared" si="118"/>
        <v>0</v>
      </c>
      <c r="S122">
        <f t="shared" si="118"/>
        <v>0</v>
      </c>
      <c r="T122">
        <f t="shared" si="118"/>
        <v>0</v>
      </c>
      <c r="U122">
        <f t="shared" si="118"/>
        <v>0</v>
      </c>
      <c r="V122">
        <f t="shared" si="118"/>
        <v>0</v>
      </c>
      <c r="W122">
        <f t="shared" si="118"/>
        <v>0</v>
      </c>
      <c r="X122">
        <f t="shared" si="118"/>
        <v>0</v>
      </c>
      <c r="Y122">
        <f t="shared" si="118"/>
        <v>0</v>
      </c>
      <c r="Z122">
        <f t="shared" si="118"/>
        <v>0</v>
      </c>
      <c r="AA122">
        <f t="shared" si="118"/>
        <v>0</v>
      </c>
      <c r="AB122">
        <f t="shared" si="118"/>
        <v>0</v>
      </c>
      <c r="AC122">
        <f t="shared" si="118"/>
        <v>0</v>
      </c>
      <c r="AD122">
        <f t="shared" si="118"/>
        <v>0</v>
      </c>
      <c r="AE122">
        <f t="shared" si="118"/>
        <v>0</v>
      </c>
    </row>
    <row r="123" spans="1:31">
      <c r="A123">
        <v>114</v>
      </c>
      <c r="B123">
        <f t="shared" si="84"/>
        <v>0</v>
      </c>
      <c r="C123">
        <f t="shared" ref="C123:AE123" si="119">IF(AND($A123&gt;C$5,$A123&lt;=C$6),C$2,0)</f>
        <v>0</v>
      </c>
      <c r="D123">
        <f t="shared" si="119"/>
        <v>0</v>
      </c>
      <c r="E123">
        <f t="shared" si="119"/>
        <v>0</v>
      </c>
      <c r="F123">
        <f t="shared" si="119"/>
        <v>0</v>
      </c>
      <c r="G123">
        <f t="shared" si="119"/>
        <v>0</v>
      </c>
      <c r="H123">
        <f t="shared" si="119"/>
        <v>0</v>
      </c>
      <c r="I123">
        <f t="shared" si="119"/>
        <v>0</v>
      </c>
      <c r="J123">
        <f t="shared" si="119"/>
        <v>0</v>
      </c>
      <c r="K123">
        <f t="shared" si="119"/>
        <v>0.692743694756763</v>
      </c>
      <c r="L123">
        <f t="shared" si="119"/>
        <v>0</v>
      </c>
      <c r="M123">
        <f t="shared" si="119"/>
        <v>0</v>
      </c>
      <c r="N123">
        <f t="shared" si="119"/>
        <v>0</v>
      </c>
      <c r="O123">
        <f t="shared" si="119"/>
        <v>0</v>
      </c>
      <c r="P123">
        <f t="shared" si="119"/>
        <v>0</v>
      </c>
      <c r="Q123">
        <f t="shared" si="119"/>
        <v>0</v>
      </c>
      <c r="R123">
        <f t="shared" si="119"/>
        <v>0</v>
      </c>
      <c r="S123">
        <f t="shared" si="119"/>
        <v>0</v>
      </c>
      <c r="T123">
        <f t="shared" si="119"/>
        <v>0</v>
      </c>
      <c r="U123">
        <f t="shared" si="119"/>
        <v>0</v>
      </c>
      <c r="V123">
        <f t="shared" si="119"/>
        <v>0</v>
      </c>
      <c r="W123">
        <f t="shared" si="119"/>
        <v>0</v>
      </c>
      <c r="X123">
        <f t="shared" si="119"/>
        <v>0</v>
      </c>
      <c r="Y123">
        <f t="shared" si="119"/>
        <v>0</v>
      </c>
      <c r="Z123">
        <f t="shared" si="119"/>
        <v>0</v>
      </c>
      <c r="AA123">
        <f t="shared" si="119"/>
        <v>0</v>
      </c>
      <c r="AB123">
        <f t="shared" si="119"/>
        <v>0</v>
      </c>
      <c r="AC123">
        <f t="shared" si="119"/>
        <v>0</v>
      </c>
      <c r="AD123">
        <f t="shared" si="119"/>
        <v>0</v>
      </c>
      <c r="AE123">
        <f t="shared" si="119"/>
        <v>0</v>
      </c>
    </row>
    <row r="124" spans="1:31">
      <c r="A124">
        <v>115</v>
      </c>
      <c r="B124">
        <f t="shared" si="84"/>
        <v>0</v>
      </c>
      <c r="C124">
        <f t="shared" ref="C124:AE124" si="120">IF(AND($A124&gt;C$5,$A124&lt;=C$6),C$2,0)</f>
        <v>0</v>
      </c>
      <c r="D124">
        <f t="shared" si="120"/>
        <v>0</v>
      </c>
      <c r="E124">
        <f t="shared" si="120"/>
        <v>0</v>
      </c>
      <c r="F124">
        <f t="shared" si="120"/>
        <v>0</v>
      </c>
      <c r="G124">
        <f t="shared" si="120"/>
        <v>0</v>
      </c>
      <c r="H124">
        <f t="shared" si="120"/>
        <v>0</v>
      </c>
      <c r="I124">
        <f t="shared" si="120"/>
        <v>0</v>
      </c>
      <c r="J124">
        <f t="shared" si="120"/>
        <v>0</v>
      </c>
      <c r="K124">
        <f t="shared" si="120"/>
        <v>0.692743694756763</v>
      </c>
      <c r="L124">
        <f t="shared" si="120"/>
        <v>0</v>
      </c>
      <c r="M124">
        <f t="shared" si="120"/>
        <v>0</v>
      </c>
      <c r="N124">
        <f t="shared" si="120"/>
        <v>0</v>
      </c>
      <c r="O124">
        <f t="shared" si="120"/>
        <v>0</v>
      </c>
      <c r="P124">
        <f t="shared" si="120"/>
        <v>0</v>
      </c>
      <c r="Q124">
        <f t="shared" si="120"/>
        <v>0</v>
      </c>
      <c r="R124">
        <f t="shared" si="120"/>
        <v>0</v>
      </c>
      <c r="S124">
        <f t="shared" si="120"/>
        <v>0</v>
      </c>
      <c r="T124">
        <f t="shared" si="120"/>
        <v>0</v>
      </c>
      <c r="U124">
        <f t="shared" si="120"/>
        <v>0</v>
      </c>
      <c r="V124">
        <f t="shared" si="120"/>
        <v>0</v>
      </c>
      <c r="W124">
        <f t="shared" si="120"/>
        <v>0</v>
      </c>
      <c r="X124">
        <f t="shared" si="120"/>
        <v>0</v>
      </c>
      <c r="Y124">
        <f t="shared" si="120"/>
        <v>0</v>
      </c>
      <c r="Z124">
        <f t="shared" si="120"/>
        <v>0</v>
      </c>
      <c r="AA124">
        <f t="shared" si="120"/>
        <v>0</v>
      </c>
      <c r="AB124">
        <f t="shared" si="120"/>
        <v>0</v>
      </c>
      <c r="AC124">
        <f t="shared" si="120"/>
        <v>0</v>
      </c>
      <c r="AD124">
        <f t="shared" si="120"/>
        <v>0</v>
      </c>
      <c r="AE124">
        <f t="shared" si="120"/>
        <v>0</v>
      </c>
    </row>
    <row r="125" spans="1:31">
      <c r="A125">
        <v>116</v>
      </c>
      <c r="B125">
        <f t="shared" si="84"/>
        <v>0</v>
      </c>
      <c r="C125">
        <f t="shared" ref="C125:AE125" si="121">IF(AND($A125&gt;C$5,$A125&lt;=C$6),C$2,0)</f>
        <v>0</v>
      </c>
      <c r="D125">
        <f t="shared" si="121"/>
        <v>0</v>
      </c>
      <c r="E125">
        <f t="shared" si="121"/>
        <v>0</v>
      </c>
      <c r="F125">
        <f t="shared" si="121"/>
        <v>0</v>
      </c>
      <c r="G125">
        <f t="shared" si="121"/>
        <v>0</v>
      </c>
      <c r="H125">
        <f t="shared" si="121"/>
        <v>0</v>
      </c>
      <c r="I125">
        <f t="shared" si="121"/>
        <v>0</v>
      </c>
      <c r="J125">
        <f t="shared" si="121"/>
        <v>0</v>
      </c>
      <c r="K125">
        <f t="shared" si="121"/>
        <v>0.692743694756763</v>
      </c>
      <c r="L125">
        <f t="shared" si="121"/>
        <v>0</v>
      </c>
      <c r="M125">
        <f t="shared" si="121"/>
        <v>0</v>
      </c>
      <c r="N125">
        <f t="shared" si="121"/>
        <v>0</v>
      </c>
      <c r="O125">
        <f t="shared" si="121"/>
        <v>0</v>
      </c>
      <c r="P125">
        <f t="shared" si="121"/>
        <v>0</v>
      </c>
      <c r="Q125">
        <f t="shared" si="121"/>
        <v>0</v>
      </c>
      <c r="R125">
        <f t="shared" si="121"/>
        <v>0</v>
      </c>
      <c r="S125">
        <f t="shared" si="121"/>
        <v>0</v>
      </c>
      <c r="T125">
        <f t="shared" si="121"/>
        <v>0</v>
      </c>
      <c r="U125">
        <f t="shared" si="121"/>
        <v>0</v>
      </c>
      <c r="V125">
        <f t="shared" si="121"/>
        <v>0</v>
      </c>
      <c r="W125">
        <f t="shared" si="121"/>
        <v>0</v>
      </c>
      <c r="X125">
        <f t="shared" si="121"/>
        <v>0</v>
      </c>
      <c r="Y125">
        <f t="shared" si="121"/>
        <v>0</v>
      </c>
      <c r="Z125">
        <f t="shared" si="121"/>
        <v>0</v>
      </c>
      <c r="AA125">
        <f t="shared" si="121"/>
        <v>0</v>
      </c>
      <c r="AB125">
        <f t="shared" si="121"/>
        <v>0</v>
      </c>
      <c r="AC125">
        <f t="shared" si="121"/>
        <v>0</v>
      </c>
      <c r="AD125">
        <f t="shared" si="121"/>
        <v>0</v>
      </c>
      <c r="AE125">
        <f t="shared" si="121"/>
        <v>0</v>
      </c>
    </row>
    <row r="126" spans="1:31">
      <c r="A126">
        <v>117</v>
      </c>
      <c r="B126">
        <f t="shared" si="84"/>
        <v>0</v>
      </c>
      <c r="C126">
        <f t="shared" ref="C126:AE126" si="122">IF(AND($A126&gt;C$5,$A126&lt;=C$6),C$2,0)</f>
        <v>0</v>
      </c>
      <c r="D126">
        <f t="shared" si="122"/>
        <v>0</v>
      </c>
      <c r="E126">
        <f t="shared" si="122"/>
        <v>0</v>
      </c>
      <c r="F126">
        <f t="shared" si="122"/>
        <v>0</v>
      </c>
      <c r="G126">
        <f t="shared" si="122"/>
        <v>0</v>
      </c>
      <c r="H126">
        <f t="shared" si="122"/>
        <v>0</v>
      </c>
      <c r="I126">
        <f t="shared" si="122"/>
        <v>0</v>
      </c>
      <c r="J126">
        <f t="shared" si="122"/>
        <v>0</v>
      </c>
      <c r="K126">
        <f t="shared" si="122"/>
        <v>0.692743694756763</v>
      </c>
      <c r="L126">
        <f t="shared" si="122"/>
        <v>0</v>
      </c>
      <c r="M126">
        <f t="shared" si="122"/>
        <v>0</v>
      </c>
      <c r="N126">
        <f t="shared" si="122"/>
        <v>0</v>
      </c>
      <c r="O126">
        <f t="shared" si="122"/>
        <v>0</v>
      </c>
      <c r="P126">
        <f t="shared" si="122"/>
        <v>0</v>
      </c>
      <c r="Q126">
        <f t="shared" si="122"/>
        <v>0</v>
      </c>
      <c r="R126">
        <f t="shared" si="122"/>
        <v>0</v>
      </c>
      <c r="S126">
        <f t="shared" si="122"/>
        <v>0</v>
      </c>
      <c r="T126">
        <f t="shared" si="122"/>
        <v>0</v>
      </c>
      <c r="U126">
        <f t="shared" si="122"/>
        <v>0</v>
      </c>
      <c r="V126">
        <f t="shared" si="122"/>
        <v>0</v>
      </c>
      <c r="W126">
        <f t="shared" si="122"/>
        <v>0</v>
      </c>
      <c r="X126">
        <f t="shared" si="122"/>
        <v>0</v>
      </c>
      <c r="Y126">
        <f t="shared" si="122"/>
        <v>0</v>
      </c>
      <c r="Z126">
        <f t="shared" si="122"/>
        <v>0</v>
      </c>
      <c r="AA126">
        <f t="shared" si="122"/>
        <v>0</v>
      </c>
      <c r="AB126">
        <f t="shared" si="122"/>
        <v>0</v>
      </c>
      <c r="AC126">
        <f t="shared" si="122"/>
        <v>0</v>
      </c>
      <c r="AD126">
        <f t="shared" si="122"/>
        <v>0</v>
      </c>
      <c r="AE126">
        <f t="shared" si="122"/>
        <v>0</v>
      </c>
    </row>
    <row r="127" spans="1:31">
      <c r="A127">
        <v>118</v>
      </c>
      <c r="B127">
        <f t="shared" si="84"/>
        <v>0</v>
      </c>
      <c r="C127">
        <f t="shared" ref="C127:AE127" si="123">IF(AND($A127&gt;C$5,$A127&lt;=C$6),C$2,0)</f>
        <v>0</v>
      </c>
      <c r="D127">
        <f t="shared" si="123"/>
        <v>0</v>
      </c>
      <c r="E127">
        <f t="shared" si="123"/>
        <v>0</v>
      </c>
      <c r="F127">
        <f t="shared" si="123"/>
        <v>0</v>
      </c>
      <c r="G127">
        <f t="shared" si="123"/>
        <v>0</v>
      </c>
      <c r="H127">
        <f t="shared" si="123"/>
        <v>0</v>
      </c>
      <c r="I127">
        <f t="shared" si="123"/>
        <v>0</v>
      </c>
      <c r="J127">
        <f t="shared" si="123"/>
        <v>0</v>
      </c>
      <c r="K127">
        <f t="shared" si="123"/>
        <v>0.692743694756763</v>
      </c>
      <c r="L127">
        <f t="shared" si="123"/>
        <v>0</v>
      </c>
      <c r="M127">
        <f t="shared" si="123"/>
        <v>0</v>
      </c>
      <c r="N127">
        <f t="shared" si="123"/>
        <v>0</v>
      </c>
      <c r="O127">
        <f t="shared" si="123"/>
        <v>0</v>
      </c>
      <c r="P127">
        <f t="shared" si="123"/>
        <v>0</v>
      </c>
      <c r="Q127">
        <f t="shared" si="123"/>
        <v>0</v>
      </c>
      <c r="R127">
        <f t="shared" si="123"/>
        <v>0</v>
      </c>
      <c r="S127">
        <f t="shared" si="123"/>
        <v>0</v>
      </c>
      <c r="T127">
        <f t="shared" si="123"/>
        <v>0</v>
      </c>
      <c r="U127">
        <f t="shared" si="123"/>
        <v>0</v>
      </c>
      <c r="V127">
        <f t="shared" si="123"/>
        <v>0</v>
      </c>
      <c r="W127">
        <f t="shared" si="123"/>
        <v>0</v>
      </c>
      <c r="X127">
        <f t="shared" si="123"/>
        <v>0</v>
      </c>
      <c r="Y127">
        <f t="shared" si="123"/>
        <v>0</v>
      </c>
      <c r="Z127">
        <f t="shared" si="123"/>
        <v>0</v>
      </c>
      <c r="AA127">
        <f t="shared" si="123"/>
        <v>0</v>
      </c>
      <c r="AB127">
        <f t="shared" si="123"/>
        <v>0</v>
      </c>
      <c r="AC127">
        <f t="shared" si="123"/>
        <v>0</v>
      </c>
      <c r="AD127">
        <f t="shared" si="123"/>
        <v>0</v>
      </c>
      <c r="AE127">
        <f t="shared" si="123"/>
        <v>0</v>
      </c>
    </row>
    <row r="128" spans="1:31">
      <c r="A128">
        <v>119</v>
      </c>
      <c r="B128">
        <f t="shared" si="84"/>
        <v>0</v>
      </c>
      <c r="C128">
        <f t="shared" ref="C128:AE128" si="124">IF(AND($A128&gt;C$5,$A128&lt;=C$6),C$2,0)</f>
        <v>0</v>
      </c>
      <c r="D128">
        <f t="shared" si="124"/>
        <v>0</v>
      </c>
      <c r="E128">
        <f t="shared" si="124"/>
        <v>0</v>
      </c>
      <c r="F128">
        <f t="shared" si="124"/>
        <v>0</v>
      </c>
      <c r="G128">
        <f t="shared" si="124"/>
        <v>0</v>
      </c>
      <c r="H128">
        <f t="shared" si="124"/>
        <v>0</v>
      </c>
      <c r="I128">
        <f t="shared" si="124"/>
        <v>0</v>
      </c>
      <c r="J128">
        <f t="shared" si="124"/>
        <v>0</v>
      </c>
      <c r="K128">
        <f t="shared" si="124"/>
        <v>0.692743694756763</v>
      </c>
      <c r="L128">
        <f t="shared" si="124"/>
        <v>0</v>
      </c>
      <c r="M128">
        <f t="shared" si="124"/>
        <v>0</v>
      </c>
      <c r="N128">
        <f t="shared" si="124"/>
        <v>0</v>
      </c>
      <c r="O128">
        <f t="shared" si="124"/>
        <v>0</v>
      </c>
      <c r="P128">
        <f t="shared" si="124"/>
        <v>0</v>
      </c>
      <c r="Q128">
        <f t="shared" si="124"/>
        <v>0</v>
      </c>
      <c r="R128">
        <f t="shared" si="124"/>
        <v>0</v>
      </c>
      <c r="S128">
        <f t="shared" si="124"/>
        <v>0</v>
      </c>
      <c r="T128">
        <f t="shared" si="124"/>
        <v>0</v>
      </c>
      <c r="U128">
        <f t="shared" si="124"/>
        <v>0</v>
      </c>
      <c r="V128">
        <f t="shared" si="124"/>
        <v>0</v>
      </c>
      <c r="W128">
        <f t="shared" si="124"/>
        <v>0</v>
      </c>
      <c r="X128">
        <f t="shared" si="124"/>
        <v>0</v>
      </c>
      <c r="Y128">
        <f t="shared" si="124"/>
        <v>0</v>
      </c>
      <c r="Z128">
        <f t="shared" si="124"/>
        <v>0</v>
      </c>
      <c r="AA128">
        <f t="shared" si="124"/>
        <v>0</v>
      </c>
      <c r="AB128">
        <f t="shared" si="124"/>
        <v>0</v>
      </c>
      <c r="AC128">
        <f t="shared" si="124"/>
        <v>0</v>
      </c>
      <c r="AD128">
        <f t="shared" si="124"/>
        <v>0</v>
      </c>
      <c r="AE128">
        <f t="shared" si="124"/>
        <v>0</v>
      </c>
    </row>
    <row r="129" spans="1:31">
      <c r="A129">
        <v>120</v>
      </c>
      <c r="B129">
        <f t="shared" si="84"/>
        <v>0</v>
      </c>
      <c r="C129">
        <f t="shared" ref="C129:AE129" si="125">IF(AND($A129&gt;C$5,$A129&lt;=C$6),C$2,0)</f>
        <v>0</v>
      </c>
      <c r="D129">
        <f t="shared" si="125"/>
        <v>0</v>
      </c>
      <c r="E129">
        <f t="shared" si="125"/>
        <v>0</v>
      </c>
      <c r="F129">
        <f t="shared" si="125"/>
        <v>0</v>
      </c>
      <c r="G129">
        <f t="shared" si="125"/>
        <v>0</v>
      </c>
      <c r="H129">
        <f t="shared" si="125"/>
        <v>0</v>
      </c>
      <c r="I129">
        <f t="shared" si="125"/>
        <v>0</v>
      </c>
      <c r="J129">
        <f t="shared" si="125"/>
        <v>0</v>
      </c>
      <c r="K129">
        <f t="shared" si="125"/>
        <v>0.692743694756763</v>
      </c>
      <c r="L129">
        <f t="shared" si="125"/>
        <v>0</v>
      </c>
      <c r="M129">
        <f t="shared" si="125"/>
        <v>0</v>
      </c>
      <c r="N129">
        <f t="shared" si="125"/>
        <v>0</v>
      </c>
      <c r="O129">
        <f t="shared" si="125"/>
        <v>0</v>
      </c>
      <c r="P129">
        <f t="shared" si="125"/>
        <v>0</v>
      </c>
      <c r="Q129">
        <f t="shared" si="125"/>
        <v>0</v>
      </c>
      <c r="R129">
        <f t="shared" si="125"/>
        <v>0</v>
      </c>
      <c r="S129">
        <f t="shared" si="125"/>
        <v>0</v>
      </c>
      <c r="T129">
        <f t="shared" si="125"/>
        <v>0</v>
      </c>
      <c r="U129">
        <f t="shared" si="125"/>
        <v>0</v>
      </c>
      <c r="V129">
        <f t="shared" si="125"/>
        <v>0</v>
      </c>
      <c r="W129">
        <f t="shared" si="125"/>
        <v>0</v>
      </c>
      <c r="X129">
        <f t="shared" si="125"/>
        <v>0</v>
      </c>
      <c r="Y129">
        <f t="shared" si="125"/>
        <v>0</v>
      </c>
      <c r="Z129">
        <f t="shared" si="125"/>
        <v>0</v>
      </c>
      <c r="AA129">
        <f t="shared" si="125"/>
        <v>0</v>
      </c>
      <c r="AB129">
        <f t="shared" si="125"/>
        <v>0</v>
      </c>
      <c r="AC129">
        <f t="shared" si="125"/>
        <v>0</v>
      </c>
      <c r="AD129">
        <f t="shared" si="125"/>
        <v>0</v>
      </c>
      <c r="AE129">
        <f t="shared" si="125"/>
        <v>0</v>
      </c>
    </row>
    <row r="130" spans="1:31">
      <c r="A130">
        <v>121</v>
      </c>
      <c r="B130">
        <f t="shared" si="84"/>
        <v>0</v>
      </c>
      <c r="C130">
        <f t="shared" ref="C130:AE130" si="126">IF(AND($A130&gt;C$5,$A130&lt;=C$6),C$2,0)</f>
        <v>0</v>
      </c>
      <c r="D130">
        <f t="shared" si="126"/>
        <v>0</v>
      </c>
      <c r="E130">
        <f t="shared" si="126"/>
        <v>0</v>
      </c>
      <c r="F130">
        <f t="shared" si="126"/>
        <v>0</v>
      </c>
      <c r="G130">
        <f t="shared" si="126"/>
        <v>0</v>
      </c>
      <c r="H130">
        <f t="shared" si="126"/>
        <v>0</v>
      </c>
      <c r="I130">
        <f t="shared" si="126"/>
        <v>0</v>
      </c>
      <c r="J130">
        <f t="shared" si="126"/>
        <v>0</v>
      </c>
      <c r="K130">
        <f t="shared" si="126"/>
        <v>0</v>
      </c>
      <c r="L130">
        <f t="shared" si="126"/>
        <v>0.691715801038134</v>
      </c>
      <c r="M130">
        <f t="shared" si="126"/>
        <v>0</v>
      </c>
      <c r="N130">
        <f t="shared" si="126"/>
        <v>0</v>
      </c>
      <c r="O130">
        <f t="shared" si="126"/>
        <v>0</v>
      </c>
      <c r="P130">
        <f t="shared" si="126"/>
        <v>0</v>
      </c>
      <c r="Q130">
        <f t="shared" si="126"/>
        <v>0</v>
      </c>
      <c r="R130">
        <f t="shared" si="126"/>
        <v>0</v>
      </c>
      <c r="S130">
        <f t="shared" si="126"/>
        <v>0</v>
      </c>
      <c r="T130">
        <f t="shared" si="126"/>
        <v>0</v>
      </c>
      <c r="U130">
        <f t="shared" si="126"/>
        <v>0</v>
      </c>
      <c r="V130">
        <f t="shared" si="126"/>
        <v>0</v>
      </c>
      <c r="W130">
        <f t="shared" si="126"/>
        <v>0</v>
      </c>
      <c r="X130">
        <f t="shared" si="126"/>
        <v>0</v>
      </c>
      <c r="Y130">
        <f t="shared" si="126"/>
        <v>0</v>
      </c>
      <c r="Z130">
        <f t="shared" si="126"/>
        <v>0</v>
      </c>
      <c r="AA130">
        <f t="shared" si="126"/>
        <v>0</v>
      </c>
      <c r="AB130">
        <f t="shared" si="126"/>
        <v>0</v>
      </c>
      <c r="AC130">
        <f t="shared" si="126"/>
        <v>0</v>
      </c>
      <c r="AD130">
        <f t="shared" si="126"/>
        <v>0</v>
      </c>
      <c r="AE130">
        <f t="shared" si="126"/>
        <v>0</v>
      </c>
    </row>
    <row r="131" spans="1:31">
      <c r="A131">
        <v>122</v>
      </c>
      <c r="B131">
        <f t="shared" si="84"/>
        <v>0</v>
      </c>
      <c r="C131">
        <f t="shared" ref="C131:AE131" si="127">IF(AND($A131&gt;C$5,$A131&lt;=C$6),C$2,0)</f>
        <v>0</v>
      </c>
      <c r="D131">
        <f t="shared" si="127"/>
        <v>0</v>
      </c>
      <c r="E131">
        <f t="shared" si="127"/>
        <v>0</v>
      </c>
      <c r="F131">
        <f t="shared" si="127"/>
        <v>0</v>
      </c>
      <c r="G131">
        <f t="shared" si="127"/>
        <v>0</v>
      </c>
      <c r="H131">
        <f t="shared" si="127"/>
        <v>0</v>
      </c>
      <c r="I131">
        <f t="shared" si="127"/>
        <v>0</v>
      </c>
      <c r="J131">
        <f t="shared" si="127"/>
        <v>0</v>
      </c>
      <c r="K131">
        <f t="shared" si="127"/>
        <v>0</v>
      </c>
      <c r="L131">
        <f t="shared" si="127"/>
        <v>0.691715801038134</v>
      </c>
      <c r="M131">
        <f t="shared" si="127"/>
        <v>0</v>
      </c>
      <c r="N131">
        <f t="shared" si="127"/>
        <v>0</v>
      </c>
      <c r="O131">
        <f t="shared" si="127"/>
        <v>0</v>
      </c>
      <c r="P131">
        <f t="shared" si="127"/>
        <v>0</v>
      </c>
      <c r="Q131">
        <f t="shared" si="127"/>
        <v>0</v>
      </c>
      <c r="R131">
        <f t="shared" si="127"/>
        <v>0</v>
      </c>
      <c r="S131">
        <f t="shared" si="127"/>
        <v>0</v>
      </c>
      <c r="T131">
        <f t="shared" si="127"/>
        <v>0</v>
      </c>
      <c r="U131">
        <f t="shared" si="127"/>
        <v>0</v>
      </c>
      <c r="V131">
        <f t="shared" si="127"/>
        <v>0</v>
      </c>
      <c r="W131">
        <f t="shared" si="127"/>
        <v>0</v>
      </c>
      <c r="X131">
        <f t="shared" si="127"/>
        <v>0</v>
      </c>
      <c r="Y131">
        <f t="shared" si="127"/>
        <v>0</v>
      </c>
      <c r="Z131">
        <f t="shared" si="127"/>
        <v>0</v>
      </c>
      <c r="AA131">
        <f t="shared" si="127"/>
        <v>0</v>
      </c>
      <c r="AB131">
        <f t="shared" si="127"/>
        <v>0</v>
      </c>
      <c r="AC131">
        <f t="shared" si="127"/>
        <v>0</v>
      </c>
      <c r="AD131">
        <f t="shared" si="127"/>
        <v>0</v>
      </c>
      <c r="AE131">
        <f t="shared" si="127"/>
        <v>0</v>
      </c>
    </row>
    <row r="132" spans="1:31">
      <c r="A132">
        <v>123</v>
      </c>
      <c r="B132">
        <f t="shared" si="84"/>
        <v>0</v>
      </c>
      <c r="C132">
        <f t="shared" ref="C132:AE132" si="128">IF(AND($A132&gt;C$5,$A132&lt;=C$6),C$2,0)</f>
        <v>0</v>
      </c>
      <c r="D132">
        <f t="shared" si="128"/>
        <v>0</v>
      </c>
      <c r="E132">
        <f t="shared" si="128"/>
        <v>0</v>
      </c>
      <c r="F132">
        <f t="shared" si="128"/>
        <v>0</v>
      </c>
      <c r="G132">
        <f t="shared" si="128"/>
        <v>0</v>
      </c>
      <c r="H132">
        <f t="shared" si="128"/>
        <v>0</v>
      </c>
      <c r="I132">
        <f t="shared" si="128"/>
        <v>0</v>
      </c>
      <c r="J132">
        <f t="shared" si="128"/>
        <v>0</v>
      </c>
      <c r="K132">
        <f t="shared" si="128"/>
        <v>0</v>
      </c>
      <c r="L132">
        <f t="shared" si="128"/>
        <v>0.691715801038134</v>
      </c>
      <c r="M132">
        <f t="shared" si="128"/>
        <v>0</v>
      </c>
      <c r="N132">
        <f t="shared" si="128"/>
        <v>0</v>
      </c>
      <c r="O132">
        <f t="shared" si="128"/>
        <v>0</v>
      </c>
      <c r="P132">
        <f t="shared" si="128"/>
        <v>0</v>
      </c>
      <c r="Q132">
        <f t="shared" si="128"/>
        <v>0</v>
      </c>
      <c r="R132">
        <f t="shared" si="128"/>
        <v>0</v>
      </c>
      <c r="S132">
        <f t="shared" si="128"/>
        <v>0</v>
      </c>
      <c r="T132">
        <f t="shared" si="128"/>
        <v>0</v>
      </c>
      <c r="U132">
        <f t="shared" si="128"/>
        <v>0</v>
      </c>
      <c r="V132">
        <f t="shared" si="128"/>
        <v>0</v>
      </c>
      <c r="W132">
        <f t="shared" si="128"/>
        <v>0</v>
      </c>
      <c r="X132">
        <f t="shared" si="128"/>
        <v>0</v>
      </c>
      <c r="Y132">
        <f t="shared" si="128"/>
        <v>0</v>
      </c>
      <c r="Z132">
        <f t="shared" si="128"/>
        <v>0</v>
      </c>
      <c r="AA132">
        <f t="shared" si="128"/>
        <v>0</v>
      </c>
      <c r="AB132">
        <f t="shared" si="128"/>
        <v>0</v>
      </c>
      <c r="AC132">
        <f t="shared" si="128"/>
        <v>0</v>
      </c>
      <c r="AD132">
        <f t="shared" si="128"/>
        <v>0</v>
      </c>
      <c r="AE132">
        <f t="shared" si="128"/>
        <v>0</v>
      </c>
    </row>
    <row r="133" spans="1:31">
      <c r="A133">
        <v>124</v>
      </c>
      <c r="B133">
        <f t="shared" si="84"/>
        <v>0</v>
      </c>
      <c r="C133">
        <f t="shared" ref="C133:AE133" si="129">IF(AND($A133&gt;C$5,$A133&lt;=C$6),C$2,0)</f>
        <v>0</v>
      </c>
      <c r="D133">
        <f t="shared" si="129"/>
        <v>0</v>
      </c>
      <c r="E133">
        <f t="shared" si="129"/>
        <v>0</v>
      </c>
      <c r="F133">
        <f t="shared" si="129"/>
        <v>0</v>
      </c>
      <c r="G133">
        <f t="shared" si="129"/>
        <v>0</v>
      </c>
      <c r="H133">
        <f t="shared" si="129"/>
        <v>0</v>
      </c>
      <c r="I133">
        <f t="shared" si="129"/>
        <v>0</v>
      </c>
      <c r="J133">
        <f t="shared" si="129"/>
        <v>0</v>
      </c>
      <c r="K133">
        <f t="shared" si="129"/>
        <v>0</v>
      </c>
      <c r="L133">
        <f t="shared" si="129"/>
        <v>0.691715801038134</v>
      </c>
      <c r="M133">
        <f t="shared" si="129"/>
        <v>0</v>
      </c>
      <c r="N133">
        <f t="shared" si="129"/>
        <v>0</v>
      </c>
      <c r="O133">
        <f t="shared" si="129"/>
        <v>0</v>
      </c>
      <c r="P133">
        <f t="shared" si="129"/>
        <v>0</v>
      </c>
      <c r="Q133">
        <f t="shared" si="129"/>
        <v>0</v>
      </c>
      <c r="R133">
        <f t="shared" si="129"/>
        <v>0</v>
      </c>
      <c r="S133">
        <f t="shared" si="129"/>
        <v>0</v>
      </c>
      <c r="T133">
        <f t="shared" si="129"/>
        <v>0</v>
      </c>
      <c r="U133">
        <f t="shared" si="129"/>
        <v>0</v>
      </c>
      <c r="V133">
        <f t="shared" si="129"/>
        <v>0</v>
      </c>
      <c r="W133">
        <f t="shared" si="129"/>
        <v>0</v>
      </c>
      <c r="X133">
        <f t="shared" si="129"/>
        <v>0</v>
      </c>
      <c r="Y133">
        <f t="shared" si="129"/>
        <v>0</v>
      </c>
      <c r="Z133">
        <f t="shared" si="129"/>
        <v>0</v>
      </c>
      <c r="AA133">
        <f t="shared" si="129"/>
        <v>0</v>
      </c>
      <c r="AB133">
        <f t="shared" si="129"/>
        <v>0</v>
      </c>
      <c r="AC133">
        <f t="shared" si="129"/>
        <v>0</v>
      </c>
      <c r="AD133">
        <f t="shared" si="129"/>
        <v>0</v>
      </c>
      <c r="AE133">
        <f t="shared" si="129"/>
        <v>0</v>
      </c>
    </row>
    <row r="134" spans="1:31">
      <c r="A134">
        <v>125</v>
      </c>
      <c r="B134">
        <f t="shared" si="84"/>
        <v>0</v>
      </c>
      <c r="C134">
        <f t="shared" ref="C134:AE134" si="130">IF(AND($A134&gt;C$5,$A134&lt;=C$6),C$2,0)</f>
        <v>0</v>
      </c>
      <c r="D134">
        <f t="shared" si="130"/>
        <v>0</v>
      </c>
      <c r="E134">
        <f t="shared" si="130"/>
        <v>0</v>
      </c>
      <c r="F134">
        <f t="shared" si="130"/>
        <v>0</v>
      </c>
      <c r="G134">
        <f t="shared" si="130"/>
        <v>0</v>
      </c>
      <c r="H134">
        <f t="shared" si="130"/>
        <v>0</v>
      </c>
      <c r="I134">
        <f t="shared" si="130"/>
        <v>0</v>
      </c>
      <c r="J134">
        <f t="shared" si="130"/>
        <v>0</v>
      </c>
      <c r="K134">
        <f t="shared" si="130"/>
        <v>0</v>
      </c>
      <c r="L134">
        <f t="shared" si="130"/>
        <v>0.691715801038134</v>
      </c>
      <c r="M134">
        <f t="shared" si="130"/>
        <v>0</v>
      </c>
      <c r="N134">
        <f t="shared" si="130"/>
        <v>0</v>
      </c>
      <c r="O134">
        <f t="shared" si="130"/>
        <v>0</v>
      </c>
      <c r="P134">
        <f t="shared" si="130"/>
        <v>0</v>
      </c>
      <c r="Q134">
        <f t="shared" si="130"/>
        <v>0</v>
      </c>
      <c r="R134">
        <f t="shared" si="130"/>
        <v>0</v>
      </c>
      <c r="S134">
        <f t="shared" si="130"/>
        <v>0</v>
      </c>
      <c r="T134">
        <f t="shared" si="130"/>
        <v>0</v>
      </c>
      <c r="U134">
        <f t="shared" si="130"/>
        <v>0</v>
      </c>
      <c r="V134">
        <f t="shared" si="130"/>
        <v>0</v>
      </c>
      <c r="W134">
        <f t="shared" si="130"/>
        <v>0</v>
      </c>
      <c r="X134">
        <f t="shared" si="130"/>
        <v>0</v>
      </c>
      <c r="Y134">
        <f t="shared" si="130"/>
        <v>0</v>
      </c>
      <c r="Z134">
        <f t="shared" si="130"/>
        <v>0</v>
      </c>
      <c r="AA134">
        <f t="shared" si="130"/>
        <v>0</v>
      </c>
      <c r="AB134">
        <f t="shared" si="130"/>
        <v>0</v>
      </c>
      <c r="AC134">
        <f t="shared" si="130"/>
        <v>0</v>
      </c>
      <c r="AD134">
        <f t="shared" si="130"/>
        <v>0</v>
      </c>
      <c r="AE134">
        <f t="shared" si="130"/>
        <v>0</v>
      </c>
    </row>
    <row r="135" spans="1:31">
      <c r="A135">
        <v>126</v>
      </c>
      <c r="B135">
        <f t="shared" si="84"/>
        <v>0</v>
      </c>
      <c r="C135">
        <f t="shared" ref="C135:AE135" si="131">IF(AND($A135&gt;C$5,$A135&lt;=C$6),C$2,0)</f>
        <v>0</v>
      </c>
      <c r="D135">
        <f t="shared" si="131"/>
        <v>0</v>
      </c>
      <c r="E135">
        <f t="shared" si="131"/>
        <v>0</v>
      </c>
      <c r="F135">
        <f t="shared" si="131"/>
        <v>0</v>
      </c>
      <c r="G135">
        <f t="shared" si="131"/>
        <v>0</v>
      </c>
      <c r="H135">
        <f t="shared" si="131"/>
        <v>0</v>
      </c>
      <c r="I135">
        <f t="shared" si="131"/>
        <v>0</v>
      </c>
      <c r="J135">
        <f t="shared" si="131"/>
        <v>0</v>
      </c>
      <c r="K135">
        <f t="shared" si="131"/>
        <v>0</v>
      </c>
      <c r="L135">
        <f t="shared" si="131"/>
        <v>0.691715801038134</v>
      </c>
      <c r="M135">
        <f t="shared" si="131"/>
        <v>0</v>
      </c>
      <c r="N135">
        <f t="shared" si="131"/>
        <v>0</v>
      </c>
      <c r="O135">
        <f t="shared" si="131"/>
        <v>0</v>
      </c>
      <c r="P135">
        <f t="shared" si="131"/>
        <v>0</v>
      </c>
      <c r="Q135">
        <f t="shared" si="131"/>
        <v>0</v>
      </c>
      <c r="R135">
        <f t="shared" si="131"/>
        <v>0</v>
      </c>
      <c r="S135">
        <f t="shared" si="131"/>
        <v>0</v>
      </c>
      <c r="T135">
        <f t="shared" si="131"/>
        <v>0</v>
      </c>
      <c r="U135">
        <f t="shared" si="131"/>
        <v>0</v>
      </c>
      <c r="V135">
        <f t="shared" si="131"/>
        <v>0</v>
      </c>
      <c r="W135">
        <f t="shared" si="131"/>
        <v>0</v>
      </c>
      <c r="X135">
        <f t="shared" si="131"/>
        <v>0</v>
      </c>
      <c r="Y135">
        <f t="shared" si="131"/>
        <v>0</v>
      </c>
      <c r="Z135">
        <f t="shared" si="131"/>
        <v>0</v>
      </c>
      <c r="AA135">
        <f t="shared" si="131"/>
        <v>0</v>
      </c>
      <c r="AB135">
        <f t="shared" si="131"/>
        <v>0</v>
      </c>
      <c r="AC135">
        <f t="shared" si="131"/>
        <v>0</v>
      </c>
      <c r="AD135">
        <f t="shared" si="131"/>
        <v>0</v>
      </c>
      <c r="AE135">
        <f t="shared" si="131"/>
        <v>0</v>
      </c>
    </row>
    <row r="136" spans="1:31">
      <c r="A136">
        <v>127</v>
      </c>
      <c r="B136">
        <f t="shared" si="84"/>
        <v>0</v>
      </c>
      <c r="C136">
        <f t="shared" ref="C136:AE136" si="132">IF(AND($A136&gt;C$5,$A136&lt;=C$6),C$2,0)</f>
        <v>0</v>
      </c>
      <c r="D136">
        <f t="shared" si="132"/>
        <v>0</v>
      </c>
      <c r="E136">
        <f t="shared" si="132"/>
        <v>0</v>
      </c>
      <c r="F136">
        <f t="shared" si="132"/>
        <v>0</v>
      </c>
      <c r="G136">
        <f t="shared" si="132"/>
        <v>0</v>
      </c>
      <c r="H136">
        <f t="shared" si="132"/>
        <v>0</v>
      </c>
      <c r="I136">
        <f t="shared" si="132"/>
        <v>0</v>
      </c>
      <c r="J136">
        <f t="shared" si="132"/>
        <v>0</v>
      </c>
      <c r="K136">
        <f t="shared" si="132"/>
        <v>0</v>
      </c>
      <c r="L136">
        <f t="shared" si="132"/>
        <v>0.691715801038134</v>
      </c>
      <c r="M136">
        <f t="shared" si="132"/>
        <v>0</v>
      </c>
      <c r="N136">
        <f t="shared" si="132"/>
        <v>0</v>
      </c>
      <c r="O136">
        <f t="shared" si="132"/>
        <v>0</v>
      </c>
      <c r="P136">
        <f t="shared" si="132"/>
        <v>0</v>
      </c>
      <c r="Q136">
        <f t="shared" si="132"/>
        <v>0</v>
      </c>
      <c r="R136">
        <f t="shared" si="132"/>
        <v>0</v>
      </c>
      <c r="S136">
        <f t="shared" si="132"/>
        <v>0</v>
      </c>
      <c r="T136">
        <f t="shared" si="132"/>
        <v>0</v>
      </c>
      <c r="U136">
        <f t="shared" si="132"/>
        <v>0</v>
      </c>
      <c r="V136">
        <f t="shared" si="132"/>
        <v>0</v>
      </c>
      <c r="W136">
        <f t="shared" si="132"/>
        <v>0</v>
      </c>
      <c r="X136">
        <f t="shared" si="132"/>
        <v>0</v>
      </c>
      <c r="Y136">
        <f t="shared" si="132"/>
        <v>0</v>
      </c>
      <c r="Z136">
        <f t="shared" si="132"/>
        <v>0</v>
      </c>
      <c r="AA136">
        <f t="shared" si="132"/>
        <v>0</v>
      </c>
      <c r="AB136">
        <f t="shared" si="132"/>
        <v>0</v>
      </c>
      <c r="AC136">
        <f t="shared" si="132"/>
        <v>0</v>
      </c>
      <c r="AD136">
        <f t="shared" si="132"/>
        <v>0</v>
      </c>
      <c r="AE136">
        <f t="shared" si="132"/>
        <v>0</v>
      </c>
    </row>
    <row r="137" spans="1:31">
      <c r="A137">
        <v>128</v>
      </c>
      <c r="B137">
        <f t="shared" si="84"/>
        <v>0</v>
      </c>
      <c r="C137">
        <f t="shared" ref="C137:AE137" si="133">IF(AND($A137&gt;C$5,$A137&lt;=C$6),C$2,0)</f>
        <v>0</v>
      </c>
      <c r="D137">
        <f t="shared" si="133"/>
        <v>0</v>
      </c>
      <c r="E137">
        <f t="shared" si="133"/>
        <v>0</v>
      </c>
      <c r="F137">
        <f t="shared" si="133"/>
        <v>0</v>
      </c>
      <c r="G137">
        <f t="shared" si="133"/>
        <v>0</v>
      </c>
      <c r="H137">
        <f t="shared" si="133"/>
        <v>0</v>
      </c>
      <c r="I137">
        <f t="shared" si="133"/>
        <v>0</v>
      </c>
      <c r="J137">
        <f t="shared" si="133"/>
        <v>0</v>
      </c>
      <c r="K137">
        <f t="shared" si="133"/>
        <v>0</v>
      </c>
      <c r="L137">
        <f t="shared" si="133"/>
        <v>0.691715801038134</v>
      </c>
      <c r="M137">
        <f t="shared" si="133"/>
        <v>0</v>
      </c>
      <c r="N137">
        <f t="shared" si="133"/>
        <v>0</v>
      </c>
      <c r="O137">
        <f t="shared" si="133"/>
        <v>0</v>
      </c>
      <c r="P137">
        <f t="shared" si="133"/>
        <v>0</v>
      </c>
      <c r="Q137">
        <f t="shared" si="133"/>
        <v>0</v>
      </c>
      <c r="R137">
        <f t="shared" si="133"/>
        <v>0</v>
      </c>
      <c r="S137">
        <f t="shared" si="133"/>
        <v>0</v>
      </c>
      <c r="T137">
        <f t="shared" si="133"/>
        <v>0</v>
      </c>
      <c r="U137">
        <f t="shared" si="133"/>
        <v>0</v>
      </c>
      <c r="V137">
        <f t="shared" si="133"/>
        <v>0</v>
      </c>
      <c r="W137">
        <f t="shared" si="133"/>
        <v>0</v>
      </c>
      <c r="X137">
        <f t="shared" si="133"/>
        <v>0</v>
      </c>
      <c r="Y137">
        <f t="shared" si="133"/>
        <v>0</v>
      </c>
      <c r="Z137">
        <f t="shared" si="133"/>
        <v>0</v>
      </c>
      <c r="AA137">
        <f t="shared" si="133"/>
        <v>0</v>
      </c>
      <c r="AB137">
        <f t="shared" si="133"/>
        <v>0</v>
      </c>
      <c r="AC137">
        <f t="shared" si="133"/>
        <v>0</v>
      </c>
      <c r="AD137">
        <f t="shared" si="133"/>
        <v>0</v>
      </c>
      <c r="AE137">
        <f t="shared" si="133"/>
        <v>0</v>
      </c>
    </row>
    <row r="138" spans="1:31">
      <c r="A138">
        <v>129</v>
      </c>
      <c r="B138">
        <f t="shared" si="84"/>
        <v>0</v>
      </c>
      <c r="C138">
        <f t="shared" ref="C138:AE138" si="134">IF(AND($A138&gt;C$5,$A138&lt;=C$6),C$2,0)</f>
        <v>0</v>
      </c>
      <c r="D138">
        <f t="shared" si="134"/>
        <v>0</v>
      </c>
      <c r="E138">
        <f t="shared" si="134"/>
        <v>0</v>
      </c>
      <c r="F138">
        <f t="shared" si="134"/>
        <v>0</v>
      </c>
      <c r="G138">
        <f t="shared" si="134"/>
        <v>0</v>
      </c>
      <c r="H138">
        <f t="shared" si="134"/>
        <v>0</v>
      </c>
      <c r="I138">
        <f t="shared" si="134"/>
        <v>0</v>
      </c>
      <c r="J138">
        <f t="shared" si="134"/>
        <v>0</v>
      </c>
      <c r="K138">
        <f t="shared" si="134"/>
        <v>0</v>
      </c>
      <c r="L138">
        <f t="shared" si="134"/>
        <v>0.691715801038134</v>
      </c>
      <c r="M138">
        <f t="shared" si="134"/>
        <v>0</v>
      </c>
      <c r="N138">
        <f t="shared" si="134"/>
        <v>0</v>
      </c>
      <c r="O138">
        <f t="shared" si="134"/>
        <v>0</v>
      </c>
      <c r="P138">
        <f t="shared" si="134"/>
        <v>0</v>
      </c>
      <c r="Q138">
        <f t="shared" si="134"/>
        <v>0</v>
      </c>
      <c r="R138">
        <f t="shared" si="134"/>
        <v>0</v>
      </c>
      <c r="S138">
        <f t="shared" si="134"/>
        <v>0</v>
      </c>
      <c r="T138">
        <f t="shared" si="134"/>
        <v>0</v>
      </c>
      <c r="U138">
        <f t="shared" si="134"/>
        <v>0</v>
      </c>
      <c r="V138">
        <f t="shared" si="134"/>
        <v>0</v>
      </c>
      <c r="W138">
        <f t="shared" si="134"/>
        <v>0</v>
      </c>
      <c r="X138">
        <f t="shared" si="134"/>
        <v>0</v>
      </c>
      <c r="Y138">
        <f t="shared" si="134"/>
        <v>0</v>
      </c>
      <c r="Z138">
        <f t="shared" si="134"/>
        <v>0</v>
      </c>
      <c r="AA138">
        <f t="shared" si="134"/>
        <v>0</v>
      </c>
      <c r="AB138">
        <f t="shared" si="134"/>
        <v>0</v>
      </c>
      <c r="AC138">
        <f t="shared" si="134"/>
        <v>0</v>
      </c>
      <c r="AD138">
        <f t="shared" si="134"/>
        <v>0</v>
      </c>
      <c r="AE138">
        <f t="shared" si="134"/>
        <v>0</v>
      </c>
    </row>
    <row r="139" spans="1:31">
      <c r="A139">
        <v>130</v>
      </c>
      <c r="B139">
        <f t="shared" si="84"/>
        <v>0</v>
      </c>
      <c r="C139">
        <f t="shared" ref="C139:AE139" si="135">IF(AND($A139&gt;C$5,$A139&lt;=C$6),C$2,0)</f>
        <v>0</v>
      </c>
      <c r="D139">
        <f t="shared" si="135"/>
        <v>0</v>
      </c>
      <c r="E139">
        <f t="shared" si="135"/>
        <v>0</v>
      </c>
      <c r="F139">
        <f t="shared" si="135"/>
        <v>0</v>
      </c>
      <c r="G139">
        <f t="shared" si="135"/>
        <v>0</v>
      </c>
      <c r="H139">
        <f t="shared" si="135"/>
        <v>0</v>
      </c>
      <c r="I139">
        <f t="shared" si="135"/>
        <v>0</v>
      </c>
      <c r="J139">
        <f t="shared" si="135"/>
        <v>0</v>
      </c>
      <c r="K139">
        <f t="shared" si="135"/>
        <v>0</v>
      </c>
      <c r="L139">
        <f t="shared" si="135"/>
        <v>0.691715801038134</v>
      </c>
      <c r="M139">
        <f t="shared" si="135"/>
        <v>0</v>
      </c>
      <c r="N139">
        <f t="shared" si="135"/>
        <v>0</v>
      </c>
      <c r="O139">
        <f t="shared" si="135"/>
        <v>0</v>
      </c>
      <c r="P139">
        <f t="shared" si="135"/>
        <v>0</v>
      </c>
      <c r="Q139">
        <f t="shared" si="135"/>
        <v>0</v>
      </c>
      <c r="R139">
        <f t="shared" si="135"/>
        <v>0</v>
      </c>
      <c r="S139">
        <f t="shared" si="135"/>
        <v>0</v>
      </c>
      <c r="T139">
        <f t="shared" si="135"/>
        <v>0</v>
      </c>
      <c r="U139">
        <f t="shared" si="135"/>
        <v>0</v>
      </c>
      <c r="V139">
        <f t="shared" si="135"/>
        <v>0</v>
      </c>
      <c r="W139">
        <f t="shared" si="135"/>
        <v>0</v>
      </c>
      <c r="X139">
        <f t="shared" si="135"/>
        <v>0</v>
      </c>
      <c r="Y139">
        <f t="shared" si="135"/>
        <v>0</v>
      </c>
      <c r="Z139">
        <f t="shared" si="135"/>
        <v>0</v>
      </c>
      <c r="AA139">
        <f t="shared" si="135"/>
        <v>0</v>
      </c>
      <c r="AB139">
        <f t="shared" si="135"/>
        <v>0</v>
      </c>
      <c r="AC139">
        <f t="shared" si="135"/>
        <v>0</v>
      </c>
      <c r="AD139">
        <f t="shared" si="135"/>
        <v>0</v>
      </c>
      <c r="AE139">
        <f t="shared" si="135"/>
        <v>0</v>
      </c>
    </row>
    <row r="140" spans="1:31">
      <c r="A140">
        <v>131</v>
      </c>
      <c r="B140">
        <f t="shared" si="84"/>
        <v>0</v>
      </c>
      <c r="C140">
        <f t="shared" ref="C140:AE140" si="136">IF(AND($A140&gt;C$5,$A140&lt;=C$6),C$2,0)</f>
        <v>0</v>
      </c>
      <c r="D140">
        <f t="shared" si="136"/>
        <v>0</v>
      </c>
      <c r="E140">
        <f t="shared" si="136"/>
        <v>0</v>
      </c>
      <c r="F140">
        <f t="shared" si="136"/>
        <v>0</v>
      </c>
      <c r="G140">
        <f t="shared" si="136"/>
        <v>0</v>
      </c>
      <c r="H140">
        <f t="shared" si="136"/>
        <v>0</v>
      </c>
      <c r="I140">
        <f t="shared" si="136"/>
        <v>0</v>
      </c>
      <c r="J140">
        <f t="shared" si="136"/>
        <v>0</v>
      </c>
      <c r="K140">
        <f t="shared" si="136"/>
        <v>0</v>
      </c>
      <c r="L140">
        <f t="shared" si="136"/>
        <v>0.691715801038134</v>
      </c>
      <c r="M140">
        <f t="shared" si="136"/>
        <v>0</v>
      </c>
      <c r="N140">
        <f t="shared" si="136"/>
        <v>0</v>
      </c>
      <c r="O140">
        <f t="shared" si="136"/>
        <v>0</v>
      </c>
      <c r="P140">
        <f t="shared" si="136"/>
        <v>0</v>
      </c>
      <c r="Q140">
        <f t="shared" si="136"/>
        <v>0</v>
      </c>
      <c r="R140">
        <f t="shared" si="136"/>
        <v>0</v>
      </c>
      <c r="S140">
        <f t="shared" si="136"/>
        <v>0</v>
      </c>
      <c r="T140">
        <f t="shared" si="136"/>
        <v>0</v>
      </c>
      <c r="U140">
        <f t="shared" si="136"/>
        <v>0</v>
      </c>
      <c r="V140">
        <f t="shared" si="136"/>
        <v>0</v>
      </c>
      <c r="W140">
        <f t="shared" si="136"/>
        <v>0</v>
      </c>
      <c r="X140">
        <f t="shared" si="136"/>
        <v>0</v>
      </c>
      <c r="Y140">
        <f t="shared" si="136"/>
        <v>0</v>
      </c>
      <c r="Z140">
        <f t="shared" si="136"/>
        <v>0</v>
      </c>
      <c r="AA140">
        <f t="shared" si="136"/>
        <v>0</v>
      </c>
      <c r="AB140">
        <f t="shared" si="136"/>
        <v>0</v>
      </c>
      <c r="AC140">
        <f t="shared" si="136"/>
        <v>0</v>
      </c>
      <c r="AD140">
        <f t="shared" si="136"/>
        <v>0</v>
      </c>
      <c r="AE140">
        <f t="shared" si="136"/>
        <v>0</v>
      </c>
    </row>
    <row r="141" spans="1:31">
      <c r="A141">
        <v>132</v>
      </c>
      <c r="B141">
        <f t="shared" si="84"/>
        <v>0</v>
      </c>
      <c r="C141">
        <f t="shared" ref="C141:AE141" si="137">IF(AND($A141&gt;C$5,$A141&lt;=C$6),C$2,0)</f>
        <v>0</v>
      </c>
      <c r="D141">
        <f t="shared" si="137"/>
        <v>0</v>
      </c>
      <c r="E141">
        <f t="shared" si="137"/>
        <v>0</v>
      </c>
      <c r="F141">
        <f t="shared" si="137"/>
        <v>0</v>
      </c>
      <c r="G141">
        <f t="shared" si="137"/>
        <v>0</v>
      </c>
      <c r="H141">
        <f t="shared" si="137"/>
        <v>0</v>
      </c>
      <c r="I141">
        <f t="shared" si="137"/>
        <v>0</v>
      </c>
      <c r="J141">
        <f t="shared" si="137"/>
        <v>0</v>
      </c>
      <c r="K141">
        <f t="shared" si="137"/>
        <v>0</v>
      </c>
      <c r="L141">
        <f t="shared" si="137"/>
        <v>0.691715801038134</v>
      </c>
      <c r="M141">
        <f t="shared" si="137"/>
        <v>0</v>
      </c>
      <c r="N141">
        <f t="shared" si="137"/>
        <v>0</v>
      </c>
      <c r="O141">
        <f t="shared" si="137"/>
        <v>0</v>
      </c>
      <c r="P141">
        <f t="shared" si="137"/>
        <v>0</v>
      </c>
      <c r="Q141">
        <f t="shared" si="137"/>
        <v>0</v>
      </c>
      <c r="R141">
        <f t="shared" si="137"/>
        <v>0</v>
      </c>
      <c r="S141">
        <f t="shared" si="137"/>
        <v>0</v>
      </c>
      <c r="T141">
        <f t="shared" si="137"/>
        <v>0</v>
      </c>
      <c r="U141">
        <f t="shared" si="137"/>
        <v>0</v>
      </c>
      <c r="V141">
        <f t="shared" si="137"/>
        <v>0</v>
      </c>
      <c r="W141">
        <f t="shared" si="137"/>
        <v>0</v>
      </c>
      <c r="X141">
        <f t="shared" si="137"/>
        <v>0</v>
      </c>
      <c r="Y141">
        <f t="shared" si="137"/>
        <v>0</v>
      </c>
      <c r="Z141">
        <f t="shared" si="137"/>
        <v>0</v>
      </c>
      <c r="AA141">
        <f t="shared" si="137"/>
        <v>0</v>
      </c>
      <c r="AB141">
        <f t="shared" si="137"/>
        <v>0</v>
      </c>
      <c r="AC141">
        <f t="shared" si="137"/>
        <v>0</v>
      </c>
      <c r="AD141">
        <f t="shared" si="137"/>
        <v>0</v>
      </c>
      <c r="AE141">
        <f t="shared" si="137"/>
        <v>0</v>
      </c>
    </row>
    <row r="142" spans="1:31">
      <c r="A142">
        <v>133</v>
      </c>
      <c r="B142">
        <f t="shared" si="84"/>
        <v>0</v>
      </c>
      <c r="C142">
        <f t="shared" ref="C142:AE142" si="138">IF(AND($A142&gt;C$5,$A142&lt;=C$6),C$2,0)</f>
        <v>0</v>
      </c>
      <c r="D142">
        <f t="shared" si="138"/>
        <v>0</v>
      </c>
      <c r="E142">
        <f t="shared" si="138"/>
        <v>0</v>
      </c>
      <c r="F142">
        <f t="shared" si="138"/>
        <v>0</v>
      </c>
      <c r="G142">
        <f t="shared" si="138"/>
        <v>0</v>
      </c>
      <c r="H142">
        <f t="shared" si="138"/>
        <v>0</v>
      </c>
      <c r="I142">
        <f t="shared" si="138"/>
        <v>0</v>
      </c>
      <c r="J142">
        <f t="shared" si="138"/>
        <v>0</v>
      </c>
      <c r="K142">
        <f t="shared" si="138"/>
        <v>0</v>
      </c>
      <c r="L142">
        <f t="shared" si="138"/>
        <v>0</v>
      </c>
      <c r="M142">
        <f t="shared" si="138"/>
        <v>0.689365796537189</v>
      </c>
      <c r="N142">
        <f t="shared" si="138"/>
        <v>0</v>
      </c>
      <c r="O142">
        <f t="shared" si="138"/>
        <v>0</v>
      </c>
      <c r="P142">
        <f t="shared" si="138"/>
        <v>0</v>
      </c>
      <c r="Q142">
        <f t="shared" si="138"/>
        <v>0</v>
      </c>
      <c r="R142">
        <f t="shared" si="138"/>
        <v>0</v>
      </c>
      <c r="S142">
        <f t="shared" si="138"/>
        <v>0</v>
      </c>
      <c r="T142">
        <f t="shared" si="138"/>
        <v>0</v>
      </c>
      <c r="U142">
        <f t="shared" si="138"/>
        <v>0</v>
      </c>
      <c r="V142">
        <f t="shared" si="138"/>
        <v>0</v>
      </c>
      <c r="W142">
        <f t="shared" si="138"/>
        <v>0</v>
      </c>
      <c r="X142">
        <f t="shared" si="138"/>
        <v>0</v>
      </c>
      <c r="Y142">
        <f t="shared" si="138"/>
        <v>0</v>
      </c>
      <c r="Z142">
        <f t="shared" si="138"/>
        <v>0</v>
      </c>
      <c r="AA142">
        <f t="shared" si="138"/>
        <v>0</v>
      </c>
      <c r="AB142">
        <f t="shared" si="138"/>
        <v>0</v>
      </c>
      <c r="AC142">
        <f t="shared" si="138"/>
        <v>0</v>
      </c>
      <c r="AD142">
        <f t="shared" si="138"/>
        <v>0</v>
      </c>
      <c r="AE142">
        <f t="shared" si="138"/>
        <v>0</v>
      </c>
    </row>
    <row r="143" spans="1:31">
      <c r="A143">
        <v>134</v>
      </c>
      <c r="B143">
        <f t="shared" si="84"/>
        <v>0</v>
      </c>
      <c r="C143">
        <f t="shared" ref="C143:AE143" si="139">IF(AND($A143&gt;C$5,$A143&lt;=C$6),C$2,0)</f>
        <v>0</v>
      </c>
      <c r="D143">
        <f t="shared" si="139"/>
        <v>0</v>
      </c>
      <c r="E143">
        <f t="shared" si="139"/>
        <v>0</v>
      </c>
      <c r="F143">
        <f t="shared" si="139"/>
        <v>0</v>
      </c>
      <c r="G143">
        <f t="shared" si="139"/>
        <v>0</v>
      </c>
      <c r="H143">
        <f t="shared" si="139"/>
        <v>0</v>
      </c>
      <c r="I143">
        <f t="shared" si="139"/>
        <v>0</v>
      </c>
      <c r="J143">
        <f t="shared" si="139"/>
        <v>0</v>
      </c>
      <c r="K143">
        <f t="shared" si="139"/>
        <v>0</v>
      </c>
      <c r="L143">
        <f t="shared" si="139"/>
        <v>0</v>
      </c>
      <c r="M143">
        <f t="shared" si="139"/>
        <v>0.689365796537189</v>
      </c>
      <c r="N143">
        <f t="shared" si="139"/>
        <v>0</v>
      </c>
      <c r="O143">
        <f t="shared" si="139"/>
        <v>0</v>
      </c>
      <c r="P143">
        <f t="shared" si="139"/>
        <v>0</v>
      </c>
      <c r="Q143">
        <f t="shared" si="139"/>
        <v>0</v>
      </c>
      <c r="R143">
        <f t="shared" si="139"/>
        <v>0</v>
      </c>
      <c r="S143">
        <f t="shared" si="139"/>
        <v>0</v>
      </c>
      <c r="T143">
        <f t="shared" si="139"/>
        <v>0</v>
      </c>
      <c r="U143">
        <f t="shared" si="139"/>
        <v>0</v>
      </c>
      <c r="V143">
        <f t="shared" si="139"/>
        <v>0</v>
      </c>
      <c r="W143">
        <f t="shared" si="139"/>
        <v>0</v>
      </c>
      <c r="X143">
        <f t="shared" si="139"/>
        <v>0</v>
      </c>
      <c r="Y143">
        <f t="shared" si="139"/>
        <v>0</v>
      </c>
      <c r="Z143">
        <f t="shared" si="139"/>
        <v>0</v>
      </c>
      <c r="AA143">
        <f t="shared" si="139"/>
        <v>0</v>
      </c>
      <c r="AB143">
        <f t="shared" si="139"/>
        <v>0</v>
      </c>
      <c r="AC143">
        <f t="shared" si="139"/>
        <v>0</v>
      </c>
      <c r="AD143">
        <f t="shared" si="139"/>
        <v>0</v>
      </c>
      <c r="AE143">
        <f t="shared" si="139"/>
        <v>0</v>
      </c>
    </row>
    <row r="144" spans="1:31">
      <c r="A144">
        <v>135</v>
      </c>
      <c r="B144">
        <f t="shared" si="84"/>
        <v>0</v>
      </c>
      <c r="C144">
        <f t="shared" ref="C144:AE144" si="140">IF(AND($A144&gt;C$5,$A144&lt;=C$6),C$2,0)</f>
        <v>0</v>
      </c>
      <c r="D144">
        <f t="shared" si="140"/>
        <v>0</v>
      </c>
      <c r="E144">
        <f t="shared" si="140"/>
        <v>0</v>
      </c>
      <c r="F144">
        <f t="shared" si="140"/>
        <v>0</v>
      </c>
      <c r="G144">
        <f t="shared" si="140"/>
        <v>0</v>
      </c>
      <c r="H144">
        <f t="shared" si="140"/>
        <v>0</v>
      </c>
      <c r="I144">
        <f t="shared" si="140"/>
        <v>0</v>
      </c>
      <c r="J144">
        <f t="shared" si="140"/>
        <v>0</v>
      </c>
      <c r="K144">
        <f t="shared" si="140"/>
        <v>0</v>
      </c>
      <c r="L144">
        <f t="shared" si="140"/>
        <v>0</v>
      </c>
      <c r="M144">
        <f t="shared" si="140"/>
        <v>0.689365796537189</v>
      </c>
      <c r="N144">
        <f t="shared" si="140"/>
        <v>0</v>
      </c>
      <c r="O144">
        <f t="shared" si="140"/>
        <v>0</v>
      </c>
      <c r="P144">
        <f t="shared" si="140"/>
        <v>0</v>
      </c>
      <c r="Q144">
        <f t="shared" si="140"/>
        <v>0</v>
      </c>
      <c r="R144">
        <f t="shared" si="140"/>
        <v>0</v>
      </c>
      <c r="S144">
        <f t="shared" si="140"/>
        <v>0</v>
      </c>
      <c r="T144">
        <f t="shared" si="140"/>
        <v>0</v>
      </c>
      <c r="U144">
        <f t="shared" si="140"/>
        <v>0</v>
      </c>
      <c r="V144">
        <f t="shared" si="140"/>
        <v>0</v>
      </c>
      <c r="W144">
        <f t="shared" si="140"/>
        <v>0</v>
      </c>
      <c r="X144">
        <f t="shared" si="140"/>
        <v>0</v>
      </c>
      <c r="Y144">
        <f t="shared" si="140"/>
        <v>0</v>
      </c>
      <c r="Z144">
        <f t="shared" si="140"/>
        <v>0</v>
      </c>
      <c r="AA144">
        <f t="shared" si="140"/>
        <v>0</v>
      </c>
      <c r="AB144">
        <f t="shared" si="140"/>
        <v>0</v>
      </c>
      <c r="AC144">
        <f t="shared" si="140"/>
        <v>0</v>
      </c>
      <c r="AD144">
        <f t="shared" si="140"/>
        <v>0</v>
      </c>
      <c r="AE144">
        <f t="shared" si="140"/>
        <v>0</v>
      </c>
    </row>
    <row r="145" spans="1:31">
      <c r="A145">
        <v>136</v>
      </c>
      <c r="B145">
        <f t="shared" si="84"/>
        <v>0</v>
      </c>
      <c r="C145">
        <f t="shared" ref="C145:AE145" si="141">IF(AND($A145&gt;C$5,$A145&lt;=C$6),C$2,0)</f>
        <v>0</v>
      </c>
      <c r="D145">
        <f t="shared" si="141"/>
        <v>0</v>
      </c>
      <c r="E145">
        <f t="shared" si="141"/>
        <v>0</v>
      </c>
      <c r="F145">
        <f t="shared" si="141"/>
        <v>0</v>
      </c>
      <c r="G145">
        <f t="shared" si="141"/>
        <v>0</v>
      </c>
      <c r="H145">
        <f t="shared" si="141"/>
        <v>0</v>
      </c>
      <c r="I145">
        <f t="shared" si="141"/>
        <v>0</v>
      </c>
      <c r="J145">
        <f t="shared" si="141"/>
        <v>0</v>
      </c>
      <c r="K145">
        <f t="shared" si="141"/>
        <v>0</v>
      </c>
      <c r="L145">
        <f t="shared" si="141"/>
        <v>0</v>
      </c>
      <c r="M145">
        <f t="shared" si="141"/>
        <v>0.689365796537189</v>
      </c>
      <c r="N145">
        <f t="shared" si="141"/>
        <v>0</v>
      </c>
      <c r="O145">
        <f t="shared" si="141"/>
        <v>0</v>
      </c>
      <c r="P145">
        <f t="shared" si="141"/>
        <v>0</v>
      </c>
      <c r="Q145">
        <f t="shared" si="141"/>
        <v>0</v>
      </c>
      <c r="R145">
        <f t="shared" si="141"/>
        <v>0</v>
      </c>
      <c r="S145">
        <f t="shared" si="141"/>
        <v>0</v>
      </c>
      <c r="T145">
        <f t="shared" si="141"/>
        <v>0</v>
      </c>
      <c r="U145">
        <f t="shared" si="141"/>
        <v>0</v>
      </c>
      <c r="V145">
        <f t="shared" si="141"/>
        <v>0</v>
      </c>
      <c r="W145">
        <f t="shared" si="141"/>
        <v>0</v>
      </c>
      <c r="X145">
        <f t="shared" si="141"/>
        <v>0</v>
      </c>
      <c r="Y145">
        <f t="shared" si="141"/>
        <v>0</v>
      </c>
      <c r="Z145">
        <f t="shared" si="141"/>
        <v>0</v>
      </c>
      <c r="AA145">
        <f t="shared" si="141"/>
        <v>0</v>
      </c>
      <c r="AB145">
        <f t="shared" si="141"/>
        <v>0</v>
      </c>
      <c r="AC145">
        <f t="shared" si="141"/>
        <v>0</v>
      </c>
      <c r="AD145">
        <f t="shared" si="141"/>
        <v>0</v>
      </c>
      <c r="AE145">
        <f t="shared" si="141"/>
        <v>0</v>
      </c>
    </row>
    <row r="146" spans="1:31">
      <c r="A146">
        <v>137</v>
      </c>
      <c r="B146">
        <f t="shared" si="84"/>
        <v>0</v>
      </c>
      <c r="C146">
        <f t="shared" ref="C146:AE146" si="142">IF(AND($A146&gt;C$5,$A146&lt;=C$6),C$2,0)</f>
        <v>0</v>
      </c>
      <c r="D146">
        <f t="shared" si="142"/>
        <v>0</v>
      </c>
      <c r="E146">
        <f t="shared" si="142"/>
        <v>0</v>
      </c>
      <c r="F146">
        <f t="shared" si="142"/>
        <v>0</v>
      </c>
      <c r="G146">
        <f t="shared" si="142"/>
        <v>0</v>
      </c>
      <c r="H146">
        <f t="shared" si="142"/>
        <v>0</v>
      </c>
      <c r="I146">
        <f t="shared" si="142"/>
        <v>0</v>
      </c>
      <c r="J146">
        <f t="shared" si="142"/>
        <v>0</v>
      </c>
      <c r="K146">
        <f t="shared" si="142"/>
        <v>0</v>
      </c>
      <c r="L146">
        <f t="shared" si="142"/>
        <v>0</v>
      </c>
      <c r="M146">
        <f t="shared" si="142"/>
        <v>0.689365796537189</v>
      </c>
      <c r="N146">
        <f t="shared" si="142"/>
        <v>0</v>
      </c>
      <c r="O146">
        <f t="shared" si="142"/>
        <v>0</v>
      </c>
      <c r="P146">
        <f t="shared" si="142"/>
        <v>0</v>
      </c>
      <c r="Q146">
        <f t="shared" si="142"/>
        <v>0</v>
      </c>
      <c r="R146">
        <f t="shared" si="142"/>
        <v>0</v>
      </c>
      <c r="S146">
        <f t="shared" si="142"/>
        <v>0</v>
      </c>
      <c r="T146">
        <f t="shared" si="142"/>
        <v>0</v>
      </c>
      <c r="U146">
        <f t="shared" si="142"/>
        <v>0</v>
      </c>
      <c r="V146">
        <f t="shared" si="142"/>
        <v>0</v>
      </c>
      <c r="W146">
        <f t="shared" si="142"/>
        <v>0</v>
      </c>
      <c r="X146">
        <f t="shared" si="142"/>
        <v>0</v>
      </c>
      <c r="Y146">
        <f t="shared" si="142"/>
        <v>0</v>
      </c>
      <c r="Z146">
        <f t="shared" si="142"/>
        <v>0</v>
      </c>
      <c r="AA146">
        <f t="shared" si="142"/>
        <v>0</v>
      </c>
      <c r="AB146">
        <f t="shared" si="142"/>
        <v>0</v>
      </c>
      <c r="AC146">
        <f t="shared" si="142"/>
        <v>0</v>
      </c>
      <c r="AD146">
        <f t="shared" si="142"/>
        <v>0</v>
      </c>
      <c r="AE146">
        <f t="shared" si="142"/>
        <v>0</v>
      </c>
    </row>
    <row r="147" spans="1:31">
      <c r="A147">
        <v>138</v>
      </c>
      <c r="B147">
        <f t="shared" si="84"/>
        <v>0</v>
      </c>
      <c r="C147">
        <f t="shared" ref="C147:AE147" si="143">IF(AND($A147&gt;C$5,$A147&lt;=C$6),C$2,0)</f>
        <v>0</v>
      </c>
      <c r="D147">
        <f t="shared" si="143"/>
        <v>0</v>
      </c>
      <c r="E147">
        <f t="shared" si="143"/>
        <v>0</v>
      </c>
      <c r="F147">
        <f t="shared" si="143"/>
        <v>0</v>
      </c>
      <c r="G147">
        <f t="shared" si="143"/>
        <v>0</v>
      </c>
      <c r="H147">
        <f t="shared" si="143"/>
        <v>0</v>
      </c>
      <c r="I147">
        <f t="shared" si="143"/>
        <v>0</v>
      </c>
      <c r="J147">
        <f t="shared" si="143"/>
        <v>0</v>
      </c>
      <c r="K147">
        <f t="shared" si="143"/>
        <v>0</v>
      </c>
      <c r="L147">
        <f t="shared" si="143"/>
        <v>0</v>
      </c>
      <c r="M147">
        <f t="shared" si="143"/>
        <v>0.689365796537189</v>
      </c>
      <c r="N147">
        <f t="shared" si="143"/>
        <v>0</v>
      </c>
      <c r="O147">
        <f t="shared" si="143"/>
        <v>0</v>
      </c>
      <c r="P147">
        <f t="shared" si="143"/>
        <v>0</v>
      </c>
      <c r="Q147">
        <f t="shared" si="143"/>
        <v>0</v>
      </c>
      <c r="R147">
        <f t="shared" si="143"/>
        <v>0</v>
      </c>
      <c r="S147">
        <f t="shared" si="143"/>
        <v>0</v>
      </c>
      <c r="T147">
        <f t="shared" si="143"/>
        <v>0</v>
      </c>
      <c r="U147">
        <f t="shared" si="143"/>
        <v>0</v>
      </c>
      <c r="V147">
        <f t="shared" si="143"/>
        <v>0</v>
      </c>
      <c r="W147">
        <f t="shared" si="143"/>
        <v>0</v>
      </c>
      <c r="X147">
        <f t="shared" si="143"/>
        <v>0</v>
      </c>
      <c r="Y147">
        <f t="shared" si="143"/>
        <v>0</v>
      </c>
      <c r="Z147">
        <f t="shared" si="143"/>
        <v>0</v>
      </c>
      <c r="AA147">
        <f t="shared" si="143"/>
        <v>0</v>
      </c>
      <c r="AB147">
        <f t="shared" si="143"/>
        <v>0</v>
      </c>
      <c r="AC147">
        <f t="shared" si="143"/>
        <v>0</v>
      </c>
      <c r="AD147">
        <f t="shared" si="143"/>
        <v>0</v>
      </c>
      <c r="AE147">
        <f t="shared" si="143"/>
        <v>0</v>
      </c>
    </row>
    <row r="148" spans="1:31">
      <c r="A148">
        <v>139</v>
      </c>
      <c r="B148">
        <f t="shared" si="84"/>
        <v>0</v>
      </c>
      <c r="C148">
        <f t="shared" ref="C148:AE148" si="144">IF(AND($A148&gt;C$5,$A148&lt;=C$6),C$2,0)</f>
        <v>0</v>
      </c>
      <c r="D148">
        <f t="shared" si="144"/>
        <v>0</v>
      </c>
      <c r="E148">
        <f t="shared" si="144"/>
        <v>0</v>
      </c>
      <c r="F148">
        <f t="shared" si="144"/>
        <v>0</v>
      </c>
      <c r="G148">
        <f t="shared" si="144"/>
        <v>0</v>
      </c>
      <c r="H148">
        <f t="shared" si="144"/>
        <v>0</v>
      </c>
      <c r="I148">
        <f t="shared" si="144"/>
        <v>0</v>
      </c>
      <c r="J148">
        <f t="shared" si="144"/>
        <v>0</v>
      </c>
      <c r="K148">
        <f t="shared" si="144"/>
        <v>0</v>
      </c>
      <c r="L148">
        <f t="shared" si="144"/>
        <v>0</v>
      </c>
      <c r="M148">
        <f t="shared" si="144"/>
        <v>0.689365796537189</v>
      </c>
      <c r="N148">
        <f t="shared" si="144"/>
        <v>0</v>
      </c>
      <c r="O148">
        <f t="shared" si="144"/>
        <v>0</v>
      </c>
      <c r="P148">
        <f t="shared" si="144"/>
        <v>0</v>
      </c>
      <c r="Q148">
        <f t="shared" si="144"/>
        <v>0</v>
      </c>
      <c r="R148">
        <f t="shared" si="144"/>
        <v>0</v>
      </c>
      <c r="S148">
        <f t="shared" si="144"/>
        <v>0</v>
      </c>
      <c r="T148">
        <f t="shared" si="144"/>
        <v>0</v>
      </c>
      <c r="U148">
        <f t="shared" si="144"/>
        <v>0</v>
      </c>
      <c r="V148">
        <f t="shared" si="144"/>
        <v>0</v>
      </c>
      <c r="W148">
        <f t="shared" si="144"/>
        <v>0</v>
      </c>
      <c r="X148">
        <f t="shared" si="144"/>
        <v>0</v>
      </c>
      <c r="Y148">
        <f t="shared" si="144"/>
        <v>0</v>
      </c>
      <c r="Z148">
        <f t="shared" si="144"/>
        <v>0</v>
      </c>
      <c r="AA148">
        <f t="shared" si="144"/>
        <v>0</v>
      </c>
      <c r="AB148">
        <f t="shared" si="144"/>
        <v>0</v>
      </c>
      <c r="AC148">
        <f t="shared" si="144"/>
        <v>0</v>
      </c>
      <c r="AD148">
        <f t="shared" si="144"/>
        <v>0</v>
      </c>
      <c r="AE148">
        <f t="shared" si="144"/>
        <v>0</v>
      </c>
    </row>
    <row r="149" spans="1:31">
      <c r="A149">
        <v>140</v>
      </c>
      <c r="B149">
        <f t="shared" si="84"/>
        <v>0</v>
      </c>
      <c r="C149">
        <f t="shared" ref="C149:AE149" si="145">IF(AND($A149&gt;C$5,$A149&lt;=C$6),C$2,0)</f>
        <v>0</v>
      </c>
      <c r="D149">
        <f t="shared" si="145"/>
        <v>0</v>
      </c>
      <c r="E149">
        <f t="shared" si="145"/>
        <v>0</v>
      </c>
      <c r="F149">
        <f t="shared" si="145"/>
        <v>0</v>
      </c>
      <c r="G149">
        <f t="shared" si="145"/>
        <v>0</v>
      </c>
      <c r="H149">
        <f t="shared" si="145"/>
        <v>0</v>
      </c>
      <c r="I149">
        <f t="shared" si="145"/>
        <v>0</v>
      </c>
      <c r="J149">
        <f t="shared" si="145"/>
        <v>0</v>
      </c>
      <c r="K149">
        <f t="shared" si="145"/>
        <v>0</v>
      </c>
      <c r="L149">
        <f t="shared" si="145"/>
        <v>0</v>
      </c>
      <c r="M149">
        <f t="shared" si="145"/>
        <v>0.689365796537189</v>
      </c>
      <c r="N149">
        <f t="shared" si="145"/>
        <v>0</v>
      </c>
      <c r="O149">
        <f t="shared" si="145"/>
        <v>0</v>
      </c>
      <c r="P149">
        <f t="shared" si="145"/>
        <v>0</v>
      </c>
      <c r="Q149">
        <f t="shared" si="145"/>
        <v>0</v>
      </c>
      <c r="R149">
        <f t="shared" si="145"/>
        <v>0</v>
      </c>
      <c r="S149">
        <f t="shared" si="145"/>
        <v>0</v>
      </c>
      <c r="T149">
        <f t="shared" si="145"/>
        <v>0</v>
      </c>
      <c r="U149">
        <f t="shared" si="145"/>
        <v>0</v>
      </c>
      <c r="V149">
        <f t="shared" si="145"/>
        <v>0</v>
      </c>
      <c r="W149">
        <f t="shared" si="145"/>
        <v>0</v>
      </c>
      <c r="X149">
        <f t="shared" si="145"/>
        <v>0</v>
      </c>
      <c r="Y149">
        <f t="shared" si="145"/>
        <v>0</v>
      </c>
      <c r="Z149">
        <f t="shared" si="145"/>
        <v>0</v>
      </c>
      <c r="AA149">
        <f t="shared" si="145"/>
        <v>0</v>
      </c>
      <c r="AB149">
        <f t="shared" si="145"/>
        <v>0</v>
      </c>
      <c r="AC149">
        <f t="shared" si="145"/>
        <v>0</v>
      </c>
      <c r="AD149">
        <f t="shared" si="145"/>
        <v>0</v>
      </c>
      <c r="AE149">
        <f t="shared" si="145"/>
        <v>0</v>
      </c>
    </row>
    <row r="150" spans="1:31">
      <c r="A150">
        <v>141</v>
      </c>
      <c r="B150">
        <f t="shared" si="84"/>
        <v>0</v>
      </c>
      <c r="C150">
        <f t="shared" ref="C150:AE150" si="146">IF(AND($A150&gt;C$5,$A150&lt;=C$6),C$2,0)</f>
        <v>0</v>
      </c>
      <c r="D150">
        <f t="shared" si="146"/>
        <v>0</v>
      </c>
      <c r="E150">
        <f t="shared" si="146"/>
        <v>0</v>
      </c>
      <c r="F150">
        <f t="shared" si="146"/>
        <v>0</v>
      </c>
      <c r="G150">
        <f t="shared" si="146"/>
        <v>0</v>
      </c>
      <c r="H150">
        <f t="shared" si="146"/>
        <v>0</v>
      </c>
      <c r="I150">
        <f t="shared" si="146"/>
        <v>0</v>
      </c>
      <c r="J150">
        <f t="shared" si="146"/>
        <v>0</v>
      </c>
      <c r="K150">
        <f t="shared" si="146"/>
        <v>0</v>
      </c>
      <c r="L150">
        <f t="shared" si="146"/>
        <v>0</v>
      </c>
      <c r="M150">
        <f t="shared" si="146"/>
        <v>0.689365796537189</v>
      </c>
      <c r="N150">
        <f t="shared" si="146"/>
        <v>0</v>
      </c>
      <c r="O150">
        <f t="shared" si="146"/>
        <v>0</v>
      </c>
      <c r="P150">
        <f t="shared" si="146"/>
        <v>0</v>
      </c>
      <c r="Q150">
        <f t="shared" si="146"/>
        <v>0</v>
      </c>
      <c r="R150">
        <f t="shared" si="146"/>
        <v>0</v>
      </c>
      <c r="S150">
        <f t="shared" si="146"/>
        <v>0</v>
      </c>
      <c r="T150">
        <f t="shared" si="146"/>
        <v>0</v>
      </c>
      <c r="U150">
        <f t="shared" si="146"/>
        <v>0</v>
      </c>
      <c r="V150">
        <f t="shared" si="146"/>
        <v>0</v>
      </c>
      <c r="W150">
        <f t="shared" si="146"/>
        <v>0</v>
      </c>
      <c r="X150">
        <f t="shared" si="146"/>
        <v>0</v>
      </c>
      <c r="Y150">
        <f t="shared" si="146"/>
        <v>0</v>
      </c>
      <c r="Z150">
        <f t="shared" si="146"/>
        <v>0</v>
      </c>
      <c r="AA150">
        <f t="shared" si="146"/>
        <v>0</v>
      </c>
      <c r="AB150">
        <f t="shared" si="146"/>
        <v>0</v>
      </c>
      <c r="AC150">
        <f t="shared" si="146"/>
        <v>0</v>
      </c>
      <c r="AD150">
        <f t="shared" si="146"/>
        <v>0</v>
      </c>
      <c r="AE150">
        <f t="shared" si="146"/>
        <v>0</v>
      </c>
    </row>
    <row r="151" spans="1:31">
      <c r="A151">
        <v>142</v>
      </c>
      <c r="B151">
        <f t="shared" si="84"/>
        <v>0</v>
      </c>
      <c r="C151">
        <f t="shared" ref="C151:AE151" si="147">IF(AND($A151&gt;C$5,$A151&lt;=C$6),C$2,0)</f>
        <v>0</v>
      </c>
      <c r="D151">
        <f t="shared" si="147"/>
        <v>0</v>
      </c>
      <c r="E151">
        <f t="shared" si="147"/>
        <v>0</v>
      </c>
      <c r="F151">
        <f t="shared" si="147"/>
        <v>0</v>
      </c>
      <c r="G151">
        <f t="shared" si="147"/>
        <v>0</v>
      </c>
      <c r="H151">
        <f t="shared" si="147"/>
        <v>0</v>
      </c>
      <c r="I151">
        <f t="shared" si="147"/>
        <v>0</v>
      </c>
      <c r="J151">
        <f t="shared" si="147"/>
        <v>0</v>
      </c>
      <c r="K151">
        <f t="shared" si="147"/>
        <v>0</v>
      </c>
      <c r="L151">
        <f t="shared" si="147"/>
        <v>0</v>
      </c>
      <c r="M151">
        <f t="shared" si="147"/>
        <v>0.689365796537189</v>
      </c>
      <c r="N151">
        <f t="shared" si="147"/>
        <v>0</v>
      </c>
      <c r="O151">
        <f t="shared" si="147"/>
        <v>0</v>
      </c>
      <c r="P151">
        <f t="shared" si="147"/>
        <v>0</v>
      </c>
      <c r="Q151">
        <f t="shared" si="147"/>
        <v>0</v>
      </c>
      <c r="R151">
        <f t="shared" si="147"/>
        <v>0</v>
      </c>
      <c r="S151">
        <f t="shared" si="147"/>
        <v>0</v>
      </c>
      <c r="T151">
        <f t="shared" si="147"/>
        <v>0</v>
      </c>
      <c r="U151">
        <f t="shared" si="147"/>
        <v>0</v>
      </c>
      <c r="V151">
        <f t="shared" si="147"/>
        <v>0</v>
      </c>
      <c r="W151">
        <f t="shared" si="147"/>
        <v>0</v>
      </c>
      <c r="X151">
        <f t="shared" si="147"/>
        <v>0</v>
      </c>
      <c r="Y151">
        <f t="shared" si="147"/>
        <v>0</v>
      </c>
      <c r="Z151">
        <f t="shared" si="147"/>
        <v>0</v>
      </c>
      <c r="AA151">
        <f t="shared" si="147"/>
        <v>0</v>
      </c>
      <c r="AB151">
        <f t="shared" si="147"/>
        <v>0</v>
      </c>
      <c r="AC151">
        <f t="shared" si="147"/>
        <v>0</v>
      </c>
      <c r="AD151">
        <f t="shared" si="147"/>
        <v>0</v>
      </c>
      <c r="AE151">
        <f t="shared" si="147"/>
        <v>0</v>
      </c>
    </row>
    <row r="152" spans="1:31">
      <c r="A152">
        <v>143</v>
      </c>
      <c r="B152">
        <f t="shared" si="84"/>
        <v>0</v>
      </c>
      <c r="C152">
        <f t="shared" ref="C152:AE152" si="148">IF(AND($A152&gt;C$5,$A152&lt;=C$6),C$2,0)</f>
        <v>0</v>
      </c>
      <c r="D152">
        <f t="shared" si="148"/>
        <v>0</v>
      </c>
      <c r="E152">
        <f t="shared" si="148"/>
        <v>0</v>
      </c>
      <c r="F152">
        <f t="shared" si="148"/>
        <v>0</v>
      </c>
      <c r="G152">
        <f t="shared" si="148"/>
        <v>0</v>
      </c>
      <c r="H152">
        <f t="shared" si="148"/>
        <v>0</v>
      </c>
      <c r="I152">
        <f t="shared" si="148"/>
        <v>0</v>
      </c>
      <c r="J152">
        <f t="shared" si="148"/>
        <v>0</v>
      </c>
      <c r="K152">
        <f t="shared" si="148"/>
        <v>0</v>
      </c>
      <c r="L152">
        <f t="shared" si="148"/>
        <v>0</v>
      </c>
      <c r="M152">
        <f t="shared" si="148"/>
        <v>0.689365796537189</v>
      </c>
      <c r="N152">
        <f t="shared" si="148"/>
        <v>0</v>
      </c>
      <c r="O152">
        <f t="shared" si="148"/>
        <v>0</v>
      </c>
      <c r="P152">
        <f t="shared" si="148"/>
        <v>0</v>
      </c>
      <c r="Q152">
        <f t="shared" si="148"/>
        <v>0</v>
      </c>
      <c r="R152">
        <f t="shared" si="148"/>
        <v>0</v>
      </c>
      <c r="S152">
        <f t="shared" si="148"/>
        <v>0</v>
      </c>
      <c r="T152">
        <f t="shared" si="148"/>
        <v>0</v>
      </c>
      <c r="U152">
        <f t="shared" si="148"/>
        <v>0</v>
      </c>
      <c r="V152">
        <f t="shared" si="148"/>
        <v>0</v>
      </c>
      <c r="W152">
        <f t="shared" si="148"/>
        <v>0</v>
      </c>
      <c r="X152">
        <f t="shared" si="148"/>
        <v>0</v>
      </c>
      <c r="Y152">
        <f t="shared" si="148"/>
        <v>0</v>
      </c>
      <c r="Z152">
        <f t="shared" si="148"/>
        <v>0</v>
      </c>
      <c r="AA152">
        <f t="shared" si="148"/>
        <v>0</v>
      </c>
      <c r="AB152">
        <f t="shared" si="148"/>
        <v>0</v>
      </c>
      <c r="AC152">
        <f t="shared" si="148"/>
        <v>0</v>
      </c>
      <c r="AD152">
        <f t="shared" si="148"/>
        <v>0</v>
      </c>
      <c r="AE152">
        <f t="shared" si="148"/>
        <v>0</v>
      </c>
    </row>
    <row r="153" spans="1:31">
      <c r="A153">
        <v>144</v>
      </c>
      <c r="B153">
        <f t="shared" ref="B153:B216" si="149">IF(AND($A153&gt;B$5,$A153&lt;=B$6),B$2,0)</f>
        <v>0</v>
      </c>
      <c r="C153">
        <f t="shared" ref="C153:AE153" si="150">IF(AND($A153&gt;C$5,$A153&lt;=C$6),C$2,0)</f>
        <v>0</v>
      </c>
      <c r="D153">
        <f t="shared" si="150"/>
        <v>0</v>
      </c>
      <c r="E153">
        <f t="shared" si="150"/>
        <v>0</v>
      </c>
      <c r="F153">
        <f t="shared" si="150"/>
        <v>0</v>
      </c>
      <c r="G153">
        <f t="shared" si="150"/>
        <v>0</v>
      </c>
      <c r="H153">
        <f t="shared" si="150"/>
        <v>0</v>
      </c>
      <c r="I153">
        <f t="shared" si="150"/>
        <v>0</v>
      </c>
      <c r="J153">
        <f t="shared" si="150"/>
        <v>0</v>
      </c>
      <c r="K153">
        <f t="shared" si="150"/>
        <v>0</v>
      </c>
      <c r="L153">
        <f t="shared" si="150"/>
        <v>0</v>
      </c>
      <c r="M153">
        <f t="shared" si="150"/>
        <v>0.689365796537189</v>
      </c>
      <c r="N153">
        <f t="shared" si="150"/>
        <v>0</v>
      </c>
      <c r="O153">
        <f t="shared" si="150"/>
        <v>0</v>
      </c>
      <c r="P153">
        <f t="shared" si="150"/>
        <v>0</v>
      </c>
      <c r="Q153">
        <f t="shared" si="150"/>
        <v>0</v>
      </c>
      <c r="R153">
        <f t="shared" si="150"/>
        <v>0</v>
      </c>
      <c r="S153">
        <f t="shared" si="150"/>
        <v>0</v>
      </c>
      <c r="T153">
        <f t="shared" si="150"/>
        <v>0</v>
      </c>
      <c r="U153">
        <f t="shared" si="150"/>
        <v>0</v>
      </c>
      <c r="V153">
        <f t="shared" si="150"/>
        <v>0</v>
      </c>
      <c r="W153">
        <f t="shared" si="150"/>
        <v>0</v>
      </c>
      <c r="X153">
        <f t="shared" si="150"/>
        <v>0</v>
      </c>
      <c r="Y153">
        <f t="shared" si="150"/>
        <v>0</v>
      </c>
      <c r="Z153">
        <f t="shared" si="150"/>
        <v>0</v>
      </c>
      <c r="AA153">
        <f t="shared" si="150"/>
        <v>0</v>
      </c>
      <c r="AB153">
        <f t="shared" si="150"/>
        <v>0</v>
      </c>
      <c r="AC153">
        <f t="shared" si="150"/>
        <v>0</v>
      </c>
      <c r="AD153">
        <f t="shared" si="150"/>
        <v>0</v>
      </c>
      <c r="AE153">
        <f t="shared" si="150"/>
        <v>0</v>
      </c>
    </row>
    <row r="154" spans="1:31">
      <c r="A154">
        <v>145</v>
      </c>
      <c r="B154">
        <f t="shared" si="149"/>
        <v>0</v>
      </c>
      <c r="C154">
        <f t="shared" ref="C154:AE154" si="151">IF(AND($A154&gt;C$5,$A154&lt;=C$6),C$2,0)</f>
        <v>0</v>
      </c>
      <c r="D154">
        <f t="shared" si="151"/>
        <v>0</v>
      </c>
      <c r="E154">
        <f t="shared" si="151"/>
        <v>0</v>
      </c>
      <c r="F154">
        <f t="shared" si="151"/>
        <v>0</v>
      </c>
      <c r="G154">
        <f t="shared" si="151"/>
        <v>0</v>
      </c>
      <c r="H154">
        <f t="shared" si="151"/>
        <v>0</v>
      </c>
      <c r="I154">
        <f t="shared" si="151"/>
        <v>0</v>
      </c>
      <c r="J154">
        <f t="shared" si="151"/>
        <v>0</v>
      </c>
      <c r="K154">
        <f t="shared" si="151"/>
        <v>0</v>
      </c>
      <c r="L154">
        <f t="shared" si="151"/>
        <v>0</v>
      </c>
      <c r="M154">
        <f t="shared" si="151"/>
        <v>0</v>
      </c>
      <c r="N154">
        <f t="shared" si="151"/>
        <v>0.688705813634189</v>
      </c>
      <c r="O154">
        <f t="shared" si="151"/>
        <v>0</v>
      </c>
      <c r="P154">
        <f t="shared" si="151"/>
        <v>0</v>
      </c>
      <c r="Q154">
        <f t="shared" si="151"/>
        <v>0</v>
      </c>
      <c r="R154">
        <f t="shared" si="151"/>
        <v>0</v>
      </c>
      <c r="S154">
        <f t="shared" si="151"/>
        <v>0</v>
      </c>
      <c r="T154">
        <f t="shared" si="151"/>
        <v>0</v>
      </c>
      <c r="U154">
        <f t="shared" si="151"/>
        <v>0</v>
      </c>
      <c r="V154">
        <f t="shared" si="151"/>
        <v>0</v>
      </c>
      <c r="W154">
        <f t="shared" si="151"/>
        <v>0</v>
      </c>
      <c r="X154">
        <f t="shared" si="151"/>
        <v>0</v>
      </c>
      <c r="Y154">
        <f t="shared" si="151"/>
        <v>0</v>
      </c>
      <c r="Z154">
        <f t="shared" si="151"/>
        <v>0</v>
      </c>
      <c r="AA154">
        <f t="shared" si="151"/>
        <v>0</v>
      </c>
      <c r="AB154">
        <f t="shared" si="151"/>
        <v>0</v>
      </c>
      <c r="AC154">
        <f t="shared" si="151"/>
        <v>0</v>
      </c>
      <c r="AD154">
        <f t="shared" si="151"/>
        <v>0</v>
      </c>
      <c r="AE154">
        <f t="shared" si="151"/>
        <v>0</v>
      </c>
    </row>
    <row r="155" spans="1:31">
      <c r="A155">
        <v>146</v>
      </c>
      <c r="B155">
        <f t="shared" si="149"/>
        <v>0</v>
      </c>
      <c r="C155">
        <f t="shared" ref="C155:AE155" si="152">IF(AND($A155&gt;C$5,$A155&lt;=C$6),C$2,0)</f>
        <v>0</v>
      </c>
      <c r="D155">
        <f t="shared" si="152"/>
        <v>0</v>
      </c>
      <c r="E155">
        <f t="shared" si="152"/>
        <v>0</v>
      </c>
      <c r="F155">
        <f t="shared" si="152"/>
        <v>0</v>
      </c>
      <c r="G155">
        <f t="shared" si="152"/>
        <v>0</v>
      </c>
      <c r="H155">
        <f t="shared" si="152"/>
        <v>0</v>
      </c>
      <c r="I155">
        <f t="shared" si="152"/>
        <v>0</v>
      </c>
      <c r="J155">
        <f t="shared" si="152"/>
        <v>0</v>
      </c>
      <c r="K155">
        <f t="shared" si="152"/>
        <v>0</v>
      </c>
      <c r="L155">
        <f t="shared" si="152"/>
        <v>0</v>
      </c>
      <c r="M155">
        <f t="shared" si="152"/>
        <v>0</v>
      </c>
      <c r="N155">
        <f t="shared" si="152"/>
        <v>0.688705813634189</v>
      </c>
      <c r="O155">
        <f t="shared" si="152"/>
        <v>0</v>
      </c>
      <c r="P155">
        <f t="shared" si="152"/>
        <v>0</v>
      </c>
      <c r="Q155">
        <f t="shared" si="152"/>
        <v>0</v>
      </c>
      <c r="R155">
        <f t="shared" si="152"/>
        <v>0</v>
      </c>
      <c r="S155">
        <f t="shared" si="152"/>
        <v>0</v>
      </c>
      <c r="T155">
        <f t="shared" si="152"/>
        <v>0</v>
      </c>
      <c r="U155">
        <f t="shared" si="152"/>
        <v>0</v>
      </c>
      <c r="V155">
        <f t="shared" si="152"/>
        <v>0</v>
      </c>
      <c r="W155">
        <f t="shared" si="152"/>
        <v>0</v>
      </c>
      <c r="X155">
        <f t="shared" si="152"/>
        <v>0</v>
      </c>
      <c r="Y155">
        <f t="shared" si="152"/>
        <v>0</v>
      </c>
      <c r="Z155">
        <f t="shared" si="152"/>
        <v>0</v>
      </c>
      <c r="AA155">
        <f t="shared" si="152"/>
        <v>0</v>
      </c>
      <c r="AB155">
        <f t="shared" si="152"/>
        <v>0</v>
      </c>
      <c r="AC155">
        <f t="shared" si="152"/>
        <v>0</v>
      </c>
      <c r="AD155">
        <f t="shared" si="152"/>
        <v>0</v>
      </c>
      <c r="AE155">
        <f t="shared" si="152"/>
        <v>0</v>
      </c>
    </row>
    <row r="156" spans="1:31">
      <c r="A156">
        <v>147</v>
      </c>
      <c r="B156">
        <f t="shared" si="149"/>
        <v>0</v>
      </c>
      <c r="C156">
        <f t="shared" ref="C156:AE156" si="153">IF(AND($A156&gt;C$5,$A156&lt;=C$6),C$2,0)</f>
        <v>0</v>
      </c>
      <c r="D156">
        <f t="shared" si="153"/>
        <v>0</v>
      </c>
      <c r="E156">
        <f t="shared" si="153"/>
        <v>0</v>
      </c>
      <c r="F156">
        <f t="shared" si="153"/>
        <v>0</v>
      </c>
      <c r="G156">
        <f t="shared" si="153"/>
        <v>0</v>
      </c>
      <c r="H156">
        <f t="shared" si="153"/>
        <v>0</v>
      </c>
      <c r="I156">
        <f t="shared" si="153"/>
        <v>0</v>
      </c>
      <c r="J156">
        <f t="shared" si="153"/>
        <v>0</v>
      </c>
      <c r="K156">
        <f t="shared" si="153"/>
        <v>0</v>
      </c>
      <c r="L156">
        <f t="shared" si="153"/>
        <v>0</v>
      </c>
      <c r="M156">
        <f t="shared" si="153"/>
        <v>0</v>
      </c>
      <c r="N156">
        <f t="shared" si="153"/>
        <v>0.688705813634189</v>
      </c>
      <c r="O156">
        <f t="shared" si="153"/>
        <v>0</v>
      </c>
      <c r="P156">
        <f t="shared" si="153"/>
        <v>0</v>
      </c>
      <c r="Q156">
        <f t="shared" si="153"/>
        <v>0</v>
      </c>
      <c r="R156">
        <f t="shared" si="153"/>
        <v>0</v>
      </c>
      <c r="S156">
        <f t="shared" si="153"/>
        <v>0</v>
      </c>
      <c r="T156">
        <f t="shared" si="153"/>
        <v>0</v>
      </c>
      <c r="U156">
        <f t="shared" si="153"/>
        <v>0</v>
      </c>
      <c r="V156">
        <f t="shared" si="153"/>
        <v>0</v>
      </c>
      <c r="W156">
        <f t="shared" si="153"/>
        <v>0</v>
      </c>
      <c r="X156">
        <f t="shared" si="153"/>
        <v>0</v>
      </c>
      <c r="Y156">
        <f t="shared" si="153"/>
        <v>0</v>
      </c>
      <c r="Z156">
        <f t="shared" si="153"/>
        <v>0</v>
      </c>
      <c r="AA156">
        <f t="shared" si="153"/>
        <v>0</v>
      </c>
      <c r="AB156">
        <f t="shared" si="153"/>
        <v>0</v>
      </c>
      <c r="AC156">
        <f t="shared" si="153"/>
        <v>0</v>
      </c>
      <c r="AD156">
        <f t="shared" si="153"/>
        <v>0</v>
      </c>
      <c r="AE156">
        <f t="shared" si="153"/>
        <v>0</v>
      </c>
    </row>
    <row r="157" spans="1:31">
      <c r="A157">
        <v>148</v>
      </c>
      <c r="B157">
        <f t="shared" si="149"/>
        <v>0</v>
      </c>
      <c r="C157">
        <f t="shared" ref="C157:AE157" si="154">IF(AND($A157&gt;C$5,$A157&lt;=C$6),C$2,0)</f>
        <v>0</v>
      </c>
      <c r="D157">
        <f t="shared" si="154"/>
        <v>0</v>
      </c>
      <c r="E157">
        <f t="shared" si="154"/>
        <v>0</v>
      </c>
      <c r="F157">
        <f t="shared" si="154"/>
        <v>0</v>
      </c>
      <c r="G157">
        <f t="shared" si="154"/>
        <v>0</v>
      </c>
      <c r="H157">
        <f t="shared" si="154"/>
        <v>0</v>
      </c>
      <c r="I157">
        <f t="shared" si="154"/>
        <v>0</v>
      </c>
      <c r="J157">
        <f t="shared" si="154"/>
        <v>0</v>
      </c>
      <c r="K157">
        <f t="shared" si="154"/>
        <v>0</v>
      </c>
      <c r="L157">
        <f t="shared" si="154"/>
        <v>0</v>
      </c>
      <c r="M157">
        <f t="shared" si="154"/>
        <v>0</v>
      </c>
      <c r="N157">
        <f t="shared" si="154"/>
        <v>0.688705813634189</v>
      </c>
      <c r="O157">
        <f t="shared" si="154"/>
        <v>0</v>
      </c>
      <c r="P157">
        <f t="shared" si="154"/>
        <v>0</v>
      </c>
      <c r="Q157">
        <f t="shared" si="154"/>
        <v>0</v>
      </c>
      <c r="R157">
        <f t="shared" si="154"/>
        <v>0</v>
      </c>
      <c r="S157">
        <f t="shared" si="154"/>
        <v>0</v>
      </c>
      <c r="T157">
        <f t="shared" si="154"/>
        <v>0</v>
      </c>
      <c r="U157">
        <f t="shared" si="154"/>
        <v>0</v>
      </c>
      <c r="V157">
        <f t="shared" si="154"/>
        <v>0</v>
      </c>
      <c r="W157">
        <f t="shared" si="154"/>
        <v>0</v>
      </c>
      <c r="X157">
        <f t="shared" si="154"/>
        <v>0</v>
      </c>
      <c r="Y157">
        <f t="shared" si="154"/>
        <v>0</v>
      </c>
      <c r="Z157">
        <f t="shared" si="154"/>
        <v>0</v>
      </c>
      <c r="AA157">
        <f t="shared" si="154"/>
        <v>0</v>
      </c>
      <c r="AB157">
        <f t="shared" si="154"/>
        <v>0</v>
      </c>
      <c r="AC157">
        <f t="shared" si="154"/>
        <v>0</v>
      </c>
      <c r="AD157">
        <f t="shared" si="154"/>
        <v>0</v>
      </c>
      <c r="AE157">
        <f t="shared" si="154"/>
        <v>0</v>
      </c>
    </row>
    <row r="158" spans="1:31">
      <c r="A158">
        <v>149</v>
      </c>
      <c r="B158">
        <f t="shared" si="149"/>
        <v>0</v>
      </c>
      <c r="C158">
        <f t="shared" ref="C158:AE158" si="155">IF(AND($A158&gt;C$5,$A158&lt;=C$6),C$2,0)</f>
        <v>0</v>
      </c>
      <c r="D158">
        <f t="shared" si="155"/>
        <v>0</v>
      </c>
      <c r="E158">
        <f t="shared" si="155"/>
        <v>0</v>
      </c>
      <c r="F158">
        <f t="shared" si="155"/>
        <v>0</v>
      </c>
      <c r="G158">
        <f t="shared" si="155"/>
        <v>0</v>
      </c>
      <c r="H158">
        <f t="shared" si="155"/>
        <v>0</v>
      </c>
      <c r="I158">
        <f t="shared" si="155"/>
        <v>0</v>
      </c>
      <c r="J158">
        <f t="shared" si="155"/>
        <v>0</v>
      </c>
      <c r="K158">
        <f t="shared" si="155"/>
        <v>0</v>
      </c>
      <c r="L158">
        <f t="shared" si="155"/>
        <v>0</v>
      </c>
      <c r="M158">
        <f t="shared" si="155"/>
        <v>0</v>
      </c>
      <c r="N158">
        <f t="shared" si="155"/>
        <v>0.688705813634189</v>
      </c>
      <c r="O158">
        <f t="shared" si="155"/>
        <v>0</v>
      </c>
      <c r="P158">
        <f t="shared" si="155"/>
        <v>0</v>
      </c>
      <c r="Q158">
        <f t="shared" si="155"/>
        <v>0</v>
      </c>
      <c r="R158">
        <f t="shared" si="155"/>
        <v>0</v>
      </c>
      <c r="S158">
        <f t="shared" si="155"/>
        <v>0</v>
      </c>
      <c r="T158">
        <f t="shared" si="155"/>
        <v>0</v>
      </c>
      <c r="U158">
        <f t="shared" si="155"/>
        <v>0</v>
      </c>
      <c r="V158">
        <f t="shared" si="155"/>
        <v>0</v>
      </c>
      <c r="W158">
        <f t="shared" si="155"/>
        <v>0</v>
      </c>
      <c r="X158">
        <f t="shared" si="155"/>
        <v>0</v>
      </c>
      <c r="Y158">
        <f t="shared" si="155"/>
        <v>0</v>
      </c>
      <c r="Z158">
        <f t="shared" si="155"/>
        <v>0</v>
      </c>
      <c r="AA158">
        <f t="shared" si="155"/>
        <v>0</v>
      </c>
      <c r="AB158">
        <f t="shared" si="155"/>
        <v>0</v>
      </c>
      <c r="AC158">
        <f t="shared" si="155"/>
        <v>0</v>
      </c>
      <c r="AD158">
        <f t="shared" si="155"/>
        <v>0</v>
      </c>
      <c r="AE158">
        <f t="shared" si="155"/>
        <v>0</v>
      </c>
    </row>
    <row r="159" spans="1:31">
      <c r="A159">
        <v>150</v>
      </c>
      <c r="B159">
        <f t="shared" si="149"/>
        <v>0</v>
      </c>
      <c r="C159">
        <f t="shared" ref="C159:AE159" si="156">IF(AND($A159&gt;C$5,$A159&lt;=C$6),C$2,0)</f>
        <v>0</v>
      </c>
      <c r="D159">
        <f t="shared" si="156"/>
        <v>0</v>
      </c>
      <c r="E159">
        <f t="shared" si="156"/>
        <v>0</v>
      </c>
      <c r="F159">
        <f t="shared" si="156"/>
        <v>0</v>
      </c>
      <c r="G159">
        <f t="shared" si="156"/>
        <v>0</v>
      </c>
      <c r="H159">
        <f t="shared" si="156"/>
        <v>0</v>
      </c>
      <c r="I159">
        <f t="shared" si="156"/>
        <v>0</v>
      </c>
      <c r="J159">
        <f t="shared" si="156"/>
        <v>0</v>
      </c>
      <c r="K159">
        <f t="shared" si="156"/>
        <v>0</v>
      </c>
      <c r="L159">
        <f t="shared" si="156"/>
        <v>0</v>
      </c>
      <c r="M159">
        <f t="shared" si="156"/>
        <v>0</v>
      </c>
      <c r="N159">
        <f t="shared" si="156"/>
        <v>0.688705813634189</v>
      </c>
      <c r="O159">
        <f t="shared" si="156"/>
        <v>0</v>
      </c>
      <c r="P159">
        <f t="shared" si="156"/>
        <v>0</v>
      </c>
      <c r="Q159">
        <f t="shared" si="156"/>
        <v>0</v>
      </c>
      <c r="R159">
        <f t="shared" si="156"/>
        <v>0</v>
      </c>
      <c r="S159">
        <f t="shared" si="156"/>
        <v>0</v>
      </c>
      <c r="T159">
        <f t="shared" si="156"/>
        <v>0</v>
      </c>
      <c r="U159">
        <f t="shared" si="156"/>
        <v>0</v>
      </c>
      <c r="V159">
        <f t="shared" si="156"/>
        <v>0</v>
      </c>
      <c r="W159">
        <f t="shared" si="156"/>
        <v>0</v>
      </c>
      <c r="X159">
        <f t="shared" si="156"/>
        <v>0</v>
      </c>
      <c r="Y159">
        <f t="shared" si="156"/>
        <v>0</v>
      </c>
      <c r="Z159">
        <f t="shared" si="156"/>
        <v>0</v>
      </c>
      <c r="AA159">
        <f t="shared" si="156"/>
        <v>0</v>
      </c>
      <c r="AB159">
        <f t="shared" si="156"/>
        <v>0</v>
      </c>
      <c r="AC159">
        <f t="shared" si="156"/>
        <v>0</v>
      </c>
      <c r="AD159">
        <f t="shared" si="156"/>
        <v>0</v>
      </c>
      <c r="AE159">
        <f t="shared" si="156"/>
        <v>0</v>
      </c>
    </row>
    <row r="160" spans="1:31">
      <c r="A160">
        <v>151</v>
      </c>
      <c r="B160">
        <f t="shared" si="149"/>
        <v>0</v>
      </c>
      <c r="C160">
        <f t="shared" ref="C160:AE160" si="157">IF(AND($A160&gt;C$5,$A160&lt;=C$6),C$2,0)</f>
        <v>0</v>
      </c>
      <c r="D160">
        <f t="shared" si="157"/>
        <v>0</v>
      </c>
      <c r="E160">
        <f t="shared" si="157"/>
        <v>0</v>
      </c>
      <c r="F160">
        <f t="shared" si="157"/>
        <v>0</v>
      </c>
      <c r="G160">
        <f t="shared" si="157"/>
        <v>0</v>
      </c>
      <c r="H160">
        <f t="shared" si="157"/>
        <v>0</v>
      </c>
      <c r="I160">
        <f t="shared" si="157"/>
        <v>0</v>
      </c>
      <c r="J160">
        <f t="shared" si="157"/>
        <v>0</v>
      </c>
      <c r="K160">
        <f t="shared" si="157"/>
        <v>0</v>
      </c>
      <c r="L160">
        <f t="shared" si="157"/>
        <v>0</v>
      </c>
      <c r="M160">
        <f t="shared" si="157"/>
        <v>0</v>
      </c>
      <c r="N160">
        <f t="shared" si="157"/>
        <v>0.688705813634189</v>
      </c>
      <c r="O160">
        <f t="shared" si="157"/>
        <v>0</v>
      </c>
      <c r="P160">
        <f t="shared" si="157"/>
        <v>0</v>
      </c>
      <c r="Q160">
        <f t="shared" si="157"/>
        <v>0</v>
      </c>
      <c r="R160">
        <f t="shared" si="157"/>
        <v>0</v>
      </c>
      <c r="S160">
        <f t="shared" si="157"/>
        <v>0</v>
      </c>
      <c r="T160">
        <f t="shared" si="157"/>
        <v>0</v>
      </c>
      <c r="U160">
        <f t="shared" si="157"/>
        <v>0</v>
      </c>
      <c r="V160">
        <f t="shared" si="157"/>
        <v>0</v>
      </c>
      <c r="W160">
        <f t="shared" si="157"/>
        <v>0</v>
      </c>
      <c r="X160">
        <f t="shared" si="157"/>
        <v>0</v>
      </c>
      <c r="Y160">
        <f t="shared" si="157"/>
        <v>0</v>
      </c>
      <c r="Z160">
        <f t="shared" si="157"/>
        <v>0</v>
      </c>
      <c r="AA160">
        <f t="shared" si="157"/>
        <v>0</v>
      </c>
      <c r="AB160">
        <f t="shared" si="157"/>
        <v>0</v>
      </c>
      <c r="AC160">
        <f t="shared" si="157"/>
        <v>0</v>
      </c>
      <c r="AD160">
        <f t="shared" si="157"/>
        <v>0</v>
      </c>
      <c r="AE160">
        <f t="shared" si="157"/>
        <v>0</v>
      </c>
    </row>
    <row r="161" spans="1:31">
      <c r="A161">
        <v>152</v>
      </c>
      <c r="B161">
        <f t="shared" si="149"/>
        <v>0</v>
      </c>
      <c r="C161">
        <f t="shared" ref="C161:AE161" si="158">IF(AND($A161&gt;C$5,$A161&lt;=C$6),C$2,0)</f>
        <v>0</v>
      </c>
      <c r="D161">
        <f t="shared" si="158"/>
        <v>0</v>
      </c>
      <c r="E161">
        <f t="shared" si="158"/>
        <v>0</v>
      </c>
      <c r="F161">
        <f t="shared" si="158"/>
        <v>0</v>
      </c>
      <c r="G161">
        <f t="shared" si="158"/>
        <v>0</v>
      </c>
      <c r="H161">
        <f t="shared" si="158"/>
        <v>0</v>
      </c>
      <c r="I161">
        <f t="shared" si="158"/>
        <v>0</v>
      </c>
      <c r="J161">
        <f t="shared" si="158"/>
        <v>0</v>
      </c>
      <c r="K161">
        <f t="shared" si="158"/>
        <v>0</v>
      </c>
      <c r="L161">
        <f t="shared" si="158"/>
        <v>0</v>
      </c>
      <c r="M161">
        <f t="shared" si="158"/>
        <v>0</v>
      </c>
      <c r="N161">
        <f t="shared" si="158"/>
        <v>0.688705813634189</v>
      </c>
      <c r="O161">
        <f t="shared" si="158"/>
        <v>0</v>
      </c>
      <c r="P161">
        <f t="shared" si="158"/>
        <v>0</v>
      </c>
      <c r="Q161">
        <f t="shared" si="158"/>
        <v>0</v>
      </c>
      <c r="R161">
        <f t="shared" si="158"/>
        <v>0</v>
      </c>
      <c r="S161">
        <f t="shared" si="158"/>
        <v>0</v>
      </c>
      <c r="T161">
        <f t="shared" si="158"/>
        <v>0</v>
      </c>
      <c r="U161">
        <f t="shared" si="158"/>
        <v>0</v>
      </c>
      <c r="V161">
        <f t="shared" si="158"/>
        <v>0</v>
      </c>
      <c r="W161">
        <f t="shared" si="158"/>
        <v>0</v>
      </c>
      <c r="X161">
        <f t="shared" si="158"/>
        <v>0</v>
      </c>
      <c r="Y161">
        <f t="shared" si="158"/>
        <v>0</v>
      </c>
      <c r="Z161">
        <f t="shared" si="158"/>
        <v>0</v>
      </c>
      <c r="AA161">
        <f t="shared" si="158"/>
        <v>0</v>
      </c>
      <c r="AB161">
        <f t="shared" si="158"/>
        <v>0</v>
      </c>
      <c r="AC161">
        <f t="shared" si="158"/>
        <v>0</v>
      </c>
      <c r="AD161">
        <f t="shared" si="158"/>
        <v>0</v>
      </c>
      <c r="AE161">
        <f t="shared" si="158"/>
        <v>0</v>
      </c>
    </row>
    <row r="162" spans="1:31">
      <c r="A162">
        <v>153</v>
      </c>
      <c r="B162">
        <f t="shared" si="149"/>
        <v>0</v>
      </c>
      <c r="C162">
        <f t="shared" ref="C162:AE162" si="159">IF(AND($A162&gt;C$5,$A162&lt;=C$6),C$2,0)</f>
        <v>0</v>
      </c>
      <c r="D162">
        <f t="shared" si="159"/>
        <v>0</v>
      </c>
      <c r="E162">
        <f t="shared" si="159"/>
        <v>0</v>
      </c>
      <c r="F162">
        <f t="shared" si="159"/>
        <v>0</v>
      </c>
      <c r="G162">
        <f t="shared" si="159"/>
        <v>0</v>
      </c>
      <c r="H162">
        <f t="shared" si="159"/>
        <v>0</v>
      </c>
      <c r="I162">
        <f t="shared" si="159"/>
        <v>0</v>
      </c>
      <c r="J162">
        <f t="shared" si="159"/>
        <v>0</v>
      </c>
      <c r="K162">
        <f t="shared" si="159"/>
        <v>0</v>
      </c>
      <c r="L162">
        <f t="shared" si="159"/>
        <v>0</v>
      </c>
      <c r="M162">
        <f t="shared" si="159"/>
        <v>0</v>
      </c>
      <c r="N162">
        <f t="shared" si="159"/>
        <v>0.688705813634189</v>
      </c>
      <c r="O162">
        <f t="shared" si="159"/>
        <v>0</v>
      </c>
      <c r="P162">
        <f t="shared" si="159"/>
        <v>0</v>
      </c>
      <c r="Q162">
        <f t="shared" si="159"/>
        <v>0</v>
      </c>
      <c r="R162">
        <f t="shared" si="159"/>
        <v>0</v>
      </c>
      <c r="S162">
        <f t="shared" si="159"/>
        <v>0</v>
      </c>
      <c r="T162">
        <f t="shared" si="159"/>
        <v>0</v>
      </c>
      <c r="U162">
        <f t="shared" si="159"/>
        <v>0</v>
      </c>
      <c r="V162">
        <f t="shared" si="159"/>
        <v>0</v>
      </c>
      <c r="W162">
        <f t="shared" si="159"/>
        <v>0</v>
      </c>
      <c r="X162">
        <f t="shared" si="159"/>
        <v>0</v>
      </c>
      <c r="Y162">
        <f t="shared" si="159"/>
        <v>0</v>
      </c>
      <c r="Z162">
        <f t="shared" si="159"/>
        <v>0</v>
      </c>
      <c r="AA162">
        <f t="shared" si="159"/>
        <v>0</v>
      </c>
      <c r="AB162">
        <f t="shared" si="159"/>
        <v>0</v>
      </c>
      <c r="AC162">
        <f t="shared" si="159"/>
        <v>0</v>
      </c>
      <c r="AD162">
        <f t="shared" si="159"/>
        <v>0</v>
      </c>
      <c r="AE162">
        <f t="shared" si="159"/>
        <v>0</v>
      </c>
    </row>
    <row r="163" spans="1:31">
      <c r="A163">
        <v>154</v>
      </c>
      <c r="B163">
        <f t="shared" si="149"/>
        <v>0</v>
      </c>
      <c r="C163">
        <f t="shared" ref="C163:AE163" si="160">IF(AND($A163&gt;C$5,$A163&lt;=C$6),C$2,0)</f>
        <v>0</v>
      </c>
      <c r="D163">
        <f t="shared" si="160"/>
        <v>0</v>
      </c>
      <c r="E163">
        <f t="shared" si="160"/>
        <v>0</v>
      </c>
      <c r="F163">
        <f t="shared" si="160"/>
        <v>0</v>
      </c>
      <c r="G163">
        <f t="shared" si="160"/>
        <v>0</v>
      </c>
      <c r="H163">
        <f t="shared" si="160"/>
        <v>0</v>
      </c>
      <c r="I163">
        <f t="shared" si="160"/>
        <v>0</v>
      </c>
      <c r="J163">
        <f t="shared" si="160"/>
        <v>0</v>
      </c>
      <c r="K163">
        <f t="shared" si="160"/>
        <v>0</v>
      </c>
      <c r="L163">
        <f t="shared" si="160"/>
        <v>0</v>
      </c>
      <c r="M163">
        <f t="shared" si="160"/>
        <v>0</v>
      </c>
      <c r="N163">
        <f t="shared" si="160"/>
        <v>0.688705813634189</v>
      </c>
      <c r="O163">
        <f t="shared" si="160"/>
        <v>0</v>
      </c>
      <c r="P163">
        <f t="shared" si="160"/>
        <v>0</v>
      </c>
      <c r="Q163">
        <f t="shared" si="160"/>
        <v>0</v>
      </c>
      <c r="R163">
        <f t="shared" si="160"/>
        <v>0</v>
      </c>
      <c r="S163">
        <f t="shared" si="160"/>
        <v>0</v>
      </c>
      <c r="T163">
        <f t="shared" si="160"/>
        <v>0</v>
      </c>
      <c r="U163">
        <f t="shared" si="160"/>
        <v>0</v>
      </c>
      <c r="V163">
        <f t="shared" si="160"/>
        <v>0</v>
      </c>
      <c r="W163">
        <f t="shared" si="160"/>
        <v>0</v>
      </c>
      <c r="X163">
        <f t="shared" si="160"/>
        <v>0</v>
      </c>
      <c r="Y163">
        <f t="shared" si="160"/>
        <v>0</v>
      </c>
      <c r="Z163">
        <f t="shared" si="160"/>
        <v>0</v>
      </c>
      <c r="AA163">
        <f t="shared" si="160"/>
        <v>0</v>
      </c>
      <c r="AB163">
        <f t="shared" si="160"/>
        <v>0</v>
      </c>
      <c r="AC163">
        <f t="shared" si="160"/>
        <v>0</v>
      </c>
      <c r="AD163">
        <f t="shared" si="160"/>
        <v>0</v>
      </c>
      <c r="AE163">
        <f t="shared" si="160"/>
        <v>0</v>
      </c>
    </row>
    <row r="164" spans="1:31">
      <c r="A164">
        <v>155</v>
      </c>
      <c r="B164">
        <f t="shared" si="149"/>
        <v>0</v>
      </c>
      <c r="C164">
        <f t="shared" ref="C164:AE164" si="161">IF(AND($A164&gt;C$5,$A164&lt;=C$6),C$2,0)</f>
        <v>0</v>
      </c>
      <c r="D164">
        <f t="shared" si="161"/>
        <v>0</v>
      </c>
      <c r="E164">
        <f t="shared" si="161"/>
        <v>0</v>
      </c>
      <c r="F164">
        <f t="shared" si="161"/>
        <v>0</v>
      </c>
      <c r="G164">
        <f t="shared" si="161"/>
        <v>0</v>
      </c>
      <c r="H164">
        <f t="shared" si="161"/>
        <v>0</v>
      </c>
      <c r="I164">
        <f t="shared" si="161"/>
        <v>0</v>
      </c>
      <c r="J164">
        <f t="shared" si="161"/>
        <v>0</v>
      </c>
      <c r="K164">
        <f t="shared" si="161"/>
        <v>0</v>
      </c>
      <c r="L164">
        <f t="shared" si="161"/>
        <v>0</v>
      </c>
      <c r="M164">
        <f t="shared" si="161"/>
        <v>0</v>
      </c>
      <c r="N164">
        <f t="shared" si="161"/>
        <v>0.688705813634189</v>
      </c>
      <c r="O164">
        <f t="shared" si="161"/>
        <v>0</v>
      </c>
      <c r="P164">
        <f t="shared" si="161"/>
        <v>0</v>
      </c>
      <c r="Q164">
        <f t="shared" si="161"/>
        <v>0</v>
      </c>
      <c r="R164">
        <f t="shared" si="161"/>
        <v>0</v>
      </c>
      <c r="S164">
        <f t="shared" si="161"/>
        <v>0</v>
      </c>
      <c r="T164">
        <f t="shared" si="161"/>
        <v>0</v>
      </c>
      <c r="U164">
        <f t="shared" si="161"/>
        <v>0</v>
      </c>
      <c r="V164">
        <f t="shared" si="161"/>
        <v>0</v>
      </c>
      <c r="W164">
        <f t="shared" si="161"/>
        <v>0</v>
      </c>
      <c r="X164">
        <f t="shared" si="161"/>
        <v>0</v>
      </c>
      <c r="Y164">
        <f t="shared" si="161"/>
        <v>0</v>
      </c>
      <c r="Z164">
        <f t="shared" si="161"/>
        <v>0</v>
      </c>
      <c r="AA164">
        <f t="shared" si="161"/>
        <v>0</v>
      </c>
      <c r="AB164">
        <f t="shared" si="161"/>
        <v>0</v>
      </c>
      <c r="AC164">
        <f t="shared" si="161"/>
        <v>0</v>
      </c>
      <c r="AD164">
        <f t="shared" si="161"/>
        <v>0</v>
      </c>
      <c r="AE164">
        <f t="shared" si="161"/>
        <v>0</v>
      </c>
    </row>
    <row r="165" spans="1:31">
      <c r="A165">
        <v>156</v>
      </c>
      <c r="B165">
        <f t="shared" si="149"/>
        <v>0</v>
      </c>
      <c r="C165">
        <f t="shared" ref="C165:AE165" si="162">IF(AND($A165&gt;C$5,$A165&lt;=C$6),C$2,0)</f>
        <v>0</v>
      </c>
      <c r="D165">
        <f t="shared" si="162"/>
        <v>0</v>
      </c>
      <c r="E165">
        <f t="shared" si="162"/>
        <v>0</v>
      </c>
      <c r="F165">
        <f t="shared" si="162"/>
        <v>0</v>
      </c>
      <c r="G165">
        <f t="shared" si="162"/>
        <v>0</v>
      </c>
      <c r="H165">
        <f t="shared" si="162"/>
        <v>0</v>
      </c>
      <c r="I165">
        <f t="shared" si="162"/>
        <v>0</v>
      </c>
      <c r="J165">
        <f t="shared" si="162"/>
        <v>0</v>
      </c>
      <c r="K165">
        <f t="shared" si="162"/>
        <v>0</v>
      </c>
      <c r="L165">
        <f t="shared" si="162"/>
        <v>0</v>
      </c>
      <c r="M165">
        <f t="shared" si="162"/>
        <v>0</v>
      </c>
      <c r="N165">
        <f t="shared" si="162"/>
        <v>0.688705813634189</v>
      </c>
      <c r="O165">
        <f t="shared" si="162"/>
        <v>0</v>
      </c>
      <c r="P165">
        <f t="shared" si="162"/>
        <v>0</v>
      </c>
      <c r="Q165">
        <f t="shared" si="162"/>
        <v>0</v>
      </c>
      <c r="R165">
        <f t="shared" si="162"/>
        <v>0</v>
      </c>
      <c r="S165">
        <f t="shared" si="162"/>
        <v>0</v>
      </c>
      <c r="T165">
        <f t="shared" si="162"/>
        <v>0</v>
      </c>
      <c r="U165">
        <f t="shared" si="162"/>
        <v>0</v>
      </c>
      <c r="V165">
        <f t="shared" si="162"/>
        <v>0</v>
      </c>
      <c r="W165">
        <f t="shared" si="162"/>
        <v>0</v>
      </c>
      <c r="X165">
        <f t="shared" si="162"/>
        <v>0</v>
      </c>
      <c r="Y165">
        <f t="shared" si="162"/>
        <v>0</v>
      </c>
      <c r="Z165">
        <f t="shared" si="162"/>
        <v>0</v>
      </c>
      <c r="AA165">
        <f t="shared" si="162"/>
        <v>0</v>
      </c>
      <c r="AB165">
        <f t="shared" si="162"/>
        <v>0</v>
      </c>
      <c r="AC165">
        <f t="shared" si="162"/>
        <v>0</v>
      </c>
      <c r="AD165">
        <f t="shared" si="162"/>
        <v>0</v>
      </c>
      <c r="AE165">
        <f t="shared" si="162"/>
        <v>0</v>
      </c>
    </row>
    <row r="166" spans="1:31">
      <c r="A166">
        <v>157</v>
      </c>
      <c r="B166">
        <f t="shared" si="149"/>
        <v>0</v>
      </c>
      <c r="C166">
        <f t="shared" ref="C166:AE166" si="163">IF(AND($A166&gt;C$5,$A166&lt;=C$6),C$2,0)</f>
        <v>0</v>
      </c>
      <c r="D166">
        <f t="shared" si="163"/>
        <v>0</v>
      </c>
      <c r="E166">
        <f t="shared" si="163"/>
        <v>0</v>
      </c>
      <c r="F166">
        <f t="shared" si="163"/>
        <v>0</v>
      </c>
      <c r="G166">
        <f t="shared" si="163"/>
        <v>0</v>
      </c>
      <c r="H166">
        <f t="shared" si="163"/>
        <v>0</v>
      </c>
      <c r="I166">
        <f t="shared" si="163"/>
        <v>0</v>
      </c>
      <c r="J166">
        <f t="shared" si="163"/>
        <v>0</v>
      </c>
      <c r="K166">
        <f t="shared" si="163"/>
        <v>0</v>
      </c>
      <c r="L166">
        <f t="shared" si="163"/>
        <v>0</v>
      </c>
      <c r="M166">
        <f t="shared" si="163"/>
        <v>0</v>
      </c>
      <c r="N166">
        <f t="shared" si="163"/>
        <v>0</v>
      </c>
      <c r="O166">
        <f t="shared" si="163"/>
        <v>0.686291050792262</v>
      </c>
      <c r="P166">
        <f t="shared" si="163"/>
        <v>0</v>
      </c>
      <c r="Q166">
        <f t="shared" si="163"/>
        <v>0</v>
      </c>
      <c r="R166">
        <f t="shared" si="163"/>
        <v>0</v>
      </c>
      <c r="S166">
        <f t="shared" si="163"/>
        <v>0</v>
      </c>
      <c r="T166">
        <f t="shared" si="163"/>
        <v>0</v>
      </c>
      <c r="U166">
        <f t="shared" si="163"/>
        <v>0</v>
      </c>
      <c r="V166">
        <f t="shared" si="163"/>
        <v>0</v>
      </c>
      <c r="W166">
        <f t="shared" si="163"/>
        <v>0</v>
      </c>
      <c r="X166">
        <f t="shared" si="163"/>
        <v>0</v>
      </c>
      <c r="Y166">
        <f t="shared" si="163"/>
        <v>0</v>
      </c>
      <c r="Z166">
        <f t="shared" si="163"/>
        <v>0</v>
      </c>
      <c r="AA166">
        <f t="shared" si="163"/>
        <v>0</v>
      </c>
      <c r="AB166">
        <f t="shared" si="163"/>
        <v>0</v>
      </c>
      <c r="AC166">
        <f t="shared" si="163"/>
        <v>0</v>
      </c>
      <c r="AD166">
        <f t="shared" si="163"/>
        <v>0</v>
      </c>
      <c r="AE166">
        <f t="shared" si="163"/>
        <v>0</v>
      </c>
    </row>
    <row r="167" spans="1:31">
      <c r="A167">
        <v>158</v>
      </c>
      <c r="B167">
        <f t="shared" si="149"/>
        <v>0</v>
      </c>
      <c r="C167">
        <f t="shared" ref="C167:AE167" si="164">IF(AND($A167&gt;C$5,$A167&lt;=C$6),C$2,0)</f>
        <v>0</v>
      </c>
      <c r="D167">
        <f t="shared" si="164"/>
        <v>0</v>
      </c>
      <c r="E167">
        <f t="shared" si="164"/>
        <v>0</v>
      </c>
      <c r="F167">
        <f t="shared" si="164"/>
        <v>0</v>
      </c>
      <c r="G167">
        <f t="shared" si="164"/>
        <v>0</v>
      </c>
      <c r="H167">
        <f t="shared" si="164"/>
        <v>0</v>
      </c>
      <c r="I167">
        <f t="shared" si="164"/>
        <v>0</v>
      </c>
      <c r="J167">
        <f t="shared" si="164"/>
        <v>0</v>
      </c>
      <c r="K167">
        <f t="shared" si="164"/>
        <v>0</v>
      </c>
      <c r="L167">
        <f t="shared" si="164"/>
        <v>0</v>
      </c>
      <c r="M167">
        <f t="shared" si="164"/>
        <v>0</v>
      </c>
      <c r="N167">
        <f t="shared" si="164"/>
        <v>0</v>
      </c>
      <c r="O167">
        <f t="shared" si="164"/>
        <v>0.686291050792262</v>
      </c>
      <c r="P167">
        <f t="shared" si="164"/>
        <v>0</v>
      </c>
      <c r="Q167">
        <f t="shared" si="164"/>
        <v>0</v>
      </c>
      <c r="R167">
        <f t="shared" si="164"/>
        <v>0</v>
      </c>
      <c r="S167">
        <f t="shared" si="164"/>
        <v>0</v>
      </c>
      <c r="T167">
        <f t="shared" si="164"/>
        <v>0</v>
      </c>
      <c r="U167">
        <f t="shared" si="164"/>
        <v>0</v>
      </c>
      <c r="V167">
        <f t="shared" si="164"/>
        <v>0</v>
      </c>
      <c r="W167">
        <f t="shared" si="164"/>
        <v>0</v>
      </c>
      <c r="X167">
        <f t="shared" si="164"/>
        <v>0</v>
      </c>
      <c r="Y167">
        <f t="shared" si="164"/>
        <v>0</v>
      </c>
      <c r="Z167">
        <f t="shared" si="164"/>
        <v>0</v>
      </c>
      <c r="AA167">
        <f t="shared" si="164"/>
        <v>0</v>
      </c>
      <c r="AB167">
        <f t="shared" si="164"/>
        <v>0</v>
      </c>
      <c r="AC167">
        <f t="shared" si="164"/>
        <v>0</v>
      </c>
      <c r="AD167">
        <f t="shared" si="164"/>
        <v>0</v>
      </c>
      <c r="AE167">
        <f t="shared" si="164"/>
        <v>0</v>
      </c>
    </row>
    <row r="168" spans="1:31">
      <c r="A168">
        <v>159</v>
      </c>
      <c r="B168">
        <f t="shared" si="149"/>
        <v>0</v>
      </c>
      <c r="C168">
        <f t="shared" ref="C168:AE168" si="165">IF(AND($A168&gt;C$5,$A168&lt;=C$6),C$2,0)</f>
        <v>0</v>
      </c>
      <c r="D168">
        <f t="shared" si="165"/>
        <v>0</v>
      </c>
      <c r="E168">
        <f t="shared" si="165"/>
        <v>0</v>
      </c>
      <c r="F168">
        <f t="shared" si="165"/>
        <v>0</v>
      </c>
      <c r="G168">
        <f t="shared" si="165"/>
        <v>0</v>
      </c>
      <c r="H168">
        <f t="shared" si="165"/>
        <v>0</v>
      </c>
      <c r="I168">
        <f t="shared" si="165"/>
        <v>0</v>
      </c>
      <c r="J168">
        <f t="shared" si="165"/>
        <v>0</v>
      </c>
      <c r="K168">
        <f t="shared" si="165"/>
        <v>0</v>
      </c>
      <c r="L168">
        <f t="shared" si="165"/>
        <v>0</v>
      </c>
      <c r="M168">
        <f t="shared" si="165"/>
        <v>0</v>
      </c>
      <c r="N168">
        <f t="shared" si="165"/>
        <v>0</v>
      </c>
      <c r="O168">
        <f t="shared" si="165"/>
        <v>0.686291050792262</v>
      </c>
      <c r="P168">
        <f t="shared" si="165"/>
        <v>0</v>
      </c>
      <c r="Q168">
        <f t="shared" si="165"/>
        <v>0</v>
      </c>
      <c r="R168">
        <f t="shared" si="165"/>
        <v>0</v>
      </c>
      <c r="S168">
        <f t="shared" si="165"/>
        <v>0</v>
      </c>
      <c r="T168">
        <f t="shared" si="165"/>
        <v>0</v>
      </c>
      <c r="U168">
        <f t="shared" si="165"/>
        <v>0</v>
      </c>
      <c r="V168">
        <f t="shared" si="165"/>
        <v>0</v>
      </c>
      <c r="W168">
        <f t="shared" si="165"/>
        <v>0</v>
      </c>
      <c r="X168">
        <f t="shared" si="165"/>
        <v>0</v>
      </c>
      <c r="Y168">
        <f t="shared" si="165"/>
        <v>0</v>
      </c>
      <c r="Z168">
        <f t="shared" si="165"/>
        <v>0</v>
      </c>
      <c r="AA168">
        <f t="shared" si="165"/>
        <v>0</v>
      </c>
      <c r="AB168">
        <f t="shared" si="165"/>
        <v>0</v>
      </c>
      <c r="AC168">
        <f t="shared" si="165"/>
        <v>0</v>
      </c>
      <c r="AD168">
        <f t="shared" si="165"/>
        <v>0</v>
      </c>
      <c r="AE168">
        <f t="shared" si="165"/>
        <v>0</v>
      </c>
    </row>
    <row r="169" spans="1:31">
      <c r="A169">
        <v>160</v>
      </c>
      <c r="B169">
        <f t="shared" si="149"/>
        <v>0</v>
      </c>
      <c r="C169">
        <f t="shared" ref="C169:AE169" si="166">IF(AND($A169&gt;C$5,$A169&lt;=C$6),C$2,0)</f>
        <v>0</v>
      </c>
      <c r="D169">
        <f t="shared" si="166"/>
        <v>0</v>
      </c>
      <c r="E169">
        <f t="shared" si="166"/>
        <v>0</v>
      </c>
      <c r="F169">
        <f t="shared" si="166"/>
        <v>0</v>
      </c>
      <c r="G169">
        <f t="shared" si="166"/>
        <v>0</v>
      </c>
      <c r="H169">
        <f t="shared" si="166"/>
        <v>0</v>
      </c>
      <c r="I169">
        <f t="shared" si="166"/>
        <v>0</v>
      </c>
      <c r="J169">
        <f t="shared" si="166"/>
        <v>0</v>
      </c>
      <c r="K169">
        <f t="shared" si="166"/>
        <v>0</v>
      </c>
      <c r="L169">
        <f t="shared" si="166"/>
        <v>0</v>
      </c>
      <c r="M169">
        <f t="shared" si="166"/>
        <v>0</v>
      </c>
      <c r="N169">
        <f t="shared" si="166"/>
        <v>0</v>
      </c>
      <c r="O169">
        <f t="shared" si="166"/>
        <v>0.686291050792262</v>
      </c>
      <c r="P169">
        <f t="shared" si="166"/>
        <v>0</v>
      </c>
      <c r="Q169">
        <f t="shared" si="166"/>
        <v>0</v>
      </c>
      <c r="R169">
        <f t="shared" si="166"/>
        <v>0</v>
      </c>
      <c r="S169">
        <f t="shared" si="166"/>
        <v>0</v>
      </c>
      <c r="T169">
        <f t="shared" si="166"/>
        <v>0</v>
      </c>
      <c r="U169">
        <f t="shared" si="166"/>
        <v>0</v>
      </c>
      <c r="V169">
        <f t="shared" si="166"/>
        <v>0</v>
      </c>
      <c r="W169">
        <f t="shared" si="166"/>
        <v>0</v>
      </c>
      <c r="X169">
        <f t="shared" si="166"/>
        <v>0</v>
      </c>
      <c r="Y169">
        <f t="shared" si="166"/>
        <v>0</v>
      </c>
      <c r="Z169">
        <f t="shared" si="166"/>
        <v>0</v>
      </c>
      <c r="AA169">
        <f t="shared" si="166"/>
        <v>0</v>
      </c>
      <c r="AB169">
        <f t="shared" si="166"/>
        <v>0</v>
      </c>
      <c r="AC169">
        <f t="shared" si="166"/>
        <v>0</v>
      </c>
      <c r="AD169">
        <f t="shared" si="166"/>
        <v>0</v>
      </c>
      <c r="AE169">
        <f t="shared" si="166"/>
        <v>0</v>
      </c>
    </row>
    <row r="170" spans="1:31">
      <c r="A170">
        <v>161</v>
      </c>
      <c r="B170">
        <f t="shared" si="149"/>
        <v>0</v>
      </c>
      <c r="C170">
        <f t="shared" ref="C170:AE170" si="167">IF(AND($A170&gt;C$5,$A170&lt;=C$6),C$2,0)</f>
        <v>0</v>
      </c>
      <c r="D170">
        <f t="shared" si="167"/>
        <v>0</v>
      </c>
      <c r="E170">
        <f t="shared" si="167"/>
        <v>0</v>
      </c>
      <c r="F170">
        <f t="shared" si="167"/>
        <v>0</v>
      </c>
      <c r="G170">
        <f t="shared" si="167"/>
        <v>0</v>
      </c>
      <c r="H170">
        <f t="shared" si="167"/>
        <v>0</v>
      </c>
      <c r="I170">
        <f t="shared" si="167"/>
        <v>0</v>
      </c>
      <c r="J170">
        <f t="shared" si="167"/>
        <v>0</v>
      </c>
      <c r="K170">
        <f t="shared" si="167"/>
        <v>0</v>
      </c>
      <c r="L170">
        <f t="shared" si="167"/>
        <v>0</v>
      </c>
      <c r="M170">
        <f t="shared" si="167"/>
        <v>0</v>
      </c>
      <c r="N170">
        <f t="shared" si="167"/>
        <v>0</v>
      </c>
      <c r="O170">
        <f t="shared" si="167"/>
        <v>0.686291050792262</v>
      </c>
      <c r="P170">
        <f t="shared" si="167"/>
        <v>0</v>
      </c>
      <c r="Q170">
        <f t="shared" si="167"/>
        <v>0</v>
      </c>
      <c r="R170">
        <f t="shared" si="167"/>
        <v>0</v>
      </c>
      <c r="S170">
        <f t="shared" si="167"/>
        <v>0</v>
      </c>
      <c r="T170">
        <f t="shared" si="167"/>
        <v>0</v>
      </c>
      <c r="U170">
        <f t="shared" si="167"/>
        <v>0</v>
      </c>
      <c r="V170">
        <f t="shared" si="167"/>
        <v>0</v>
      </c>
      <c r="W170">
        <f t="shared" si="167"/>
        <v>0</v>
      </c>
      <c r="X170">
        <f t="shared" si="167"/>
        <v>0</v>
      </c>
      <c r="Y170">
        <f t="shared" si="167"/>
        <v>0</v>
      </c>
      <c r="Z170">
        <f t="shared" si="167"/>
        <v>0</v>
      </c>
      <c r="AA170">
        <f t="shared" si="167"/>
        <v>0</v>
      </c>
      <c r="AB170">
        <f t="shared" si="167"/>
        <v>0</v>
      </c>
      <c r="AC170">
        <f t="shared" si="167"/>
        <v>0</v>
      </c>
      <c r="AD170">
        <f t="shared" si="167"/>
        <v>0</v>
      </c>
      <c r="AE170">
        <f t="shared" si="167"/>
        <v>0</v>
      </c>
    </row>
    <row r="171" spans="1:31">
      <c r="A171">
        <v>162</v>
      </c>
      <c r="B171">
        <f t="shared" si="149"/>
        <v>0</v>
      </c>
      <c r="C171">
        <f t="shared" ref="C171:AE171" si="168">IF(AND($A171&gt;C$5,$A171&lt;=C$6),C$2,0)</f>
        <v>0</v>
      </c>
      <c r="D171">
        <f t="shared" si="168"/>
        <v>0</v>
      </c>
      <c r="E171">
        <f t="shared" si="168"/>
        <v>0</v>
      </c>
      <c r="F171">
        <f t="shared" si="168"/>
        <v>0</v>
      </c>
      <c r="G171">
        <f t="shared" si="168"/>
        <v>0</v>
      </c>
      <c r="H171">
        <f t="shared" si="168"/>
        <v>0</v>
      </c>
      <c r="I171">
        <f t="shared" si="168"/>
        <v>0</v>
      </c>
      <c r="J171">
        <f t="shared" si="168"/>
        <v>0</v>
      </c>
      <c r="K171">
        <f t="shared" si="168"/>
        <v>0</v>
      </c>
      <c r="L171">
        <f t="shared" si="168"/>
        <v>0</v>
      </c>
      <c r="M171">
        <f t="shared" si="168"/>
        <v>0</v>
      </c>
      <c r="N171">
        <f t="shared" si="168"/>
        <v>0</v>
      </c>
      <c r="O171">
        <f t="shared" si="168"/>
        <v>0.686291050792262</v>
      </c>
      <c r="P171">
        <f t="shared" si="168"/>
        <v>0</v>
      </c>
      <c r="Q171">
        <f t="shared" si="168"/>
        <v>0</v>
      </c>
      <c r="R171">
        <f t="shared" si="168"/>
        <v>0</v>
      </c>
      <c r="S171">
        <f t="shared" si="168"/>
        <v>0</v>
      </c>
      <c r="T171">
        <f t="shared" si="168"/>
        <v>0</v>
      </c>
      <c r="U171">
        <f t="shared" si="168"/>
        <v>0</v>
      </c>
      <c r="V171">
        <f t="shared" si="168"/>
        <v>0</v>
      </c>
      <c r="W171">
        <f t="shared" si="168"/>
        <v>0</v>
      </c>
      <c r="X171">
        <f t="shared" si="168"/>
        <v>0</v>
      </c>
      <c r="Y171">
        <f t="shared" si="168"/>
        <v>0</v>
      </c>
      <c r="Z171">
        <f t="shared" si="168"/>
        <v>0</v>
      </c>
      <c r="AA171">
        <f t="shared" si="168"/>
        <v>0</v>
      </c>
      <c r="AB171">
        <f t="shared" si="168"/>
        <v>0</v>
      </c>
      <c r="AC171">
        <f t="shared" si="168"/>
        <v>0</v>
      </c>
      <c r="AD171">
        <f t="shared" si="168"/>
        <v>0</v>
      </c>
      <c r="AE171">
        <f t="shared" si="168"/>
        <v>0</v>
      </c>
    </row>
    <row r="172" spans="1:31">
      <c r="A172">
        <v>163</v>
      </c>
      <c r="B172">
        <f t="shared" si="149"/>
        <v>0</v>
      </c>
      <c r="C172">
        <f t="shared" ref="C172:AE172" si="169">IF(AND($A172&gt;C$5,$A172&lt;=C$6),C$2,0)</f>
        <v>0</v>
      </c>
      <c r="D172">
        <f t="shared" si="169"/>
        <v>0</v>
      </c>
      <c r="E172">
        <f t="shared" si="169"/>
        <v>0</v>
      </c>
      <c r="F172">
        <f t="shared" si="169"/>
        <v>0</v>
      </c>
      <c r="G172">
        <f t="shared" si="169"/>
        <v>0</v>
      </c>
      <c r="H172">
        <f t="shared" si="169"/>
        <v>0</v>
      </c>
      <c r="I172">
        <f t="shared" si="169"/>
        <v>0</v>
      </c>
      <c r="J172">
        <f t="shared" si="169"/>
        <v>0</v>
      </c>
      <c r="K172">
        <f t="shared" si="169"/>
        <v>0</v>
      </c>
      <c r="L172">
        <f t="shared" si="169"/>
        <v>0</v>
      </c>
      <c r="M172">
        <f t="shared" si="169"/>
        <v>0</v>
      </c>
      <c r="N172">
        <f t="shared" si="169"/>
        <v>0</v>
      </c>
      <c r="O172">
        <f t="shared" si="169"/>
        <v>0.686291050792262</v>
      </c>
      <c r="P172">
        <f t="shared" si="169"/>
        <v>0</v>
      </c>
      <c r="Q172">
        <f t="shared" si="169"/>
        <v>0</v>
      </c>
      <c r="R172">
        <f t="shared" si="169"/>
        <v>0</v>
      </c>
      <c r="S172">
        <f t="shared" si="169"/>
        <v>0</v>
      </c>
      <c r="T172">
        <f t="shared" si="169"/>
        <v>0</v>
      </c>
      <c r="U172">
        <f t="shared" si="169"/>
        <v>0</v>
      </c>
      <c r="V172">
        <f t="shared" si="169"/>
        <v>0</v>
      </c>
      <c r="W172">
        <f t="shared" si="169"/>
        <v>0</v>
      </c>
      <c r="X172">
        <f t="shared" si="169"/>
        <v>0</v>
      </c>
      <c r="Y172">
        <f t="shared" si="169"/>
        <v>0</v>
      </c>
      <c r="Z172">
        <f t="shared" si="169"/>
        <v>0</v>
      </c>
      <c r="AA172">
        <f t="shared" si="169"/>
        <v>0</v>
      </c>
      <c r="AB172">
        <f t="shared" si="169"/>
        <v>0</v>
      </c>
      <c r="AC172">
        <f t="shared" si="169"/>
        <v>0</v>
      </c>
      <c r="AD172">
        <f t="shared" si="169"/>
        <v>0</v>
      </c>
      <c r="AE172">
        <f t="shared" si="169"/>
        <v>0</v>
      </c>
    </row>
    <row r="173" spans="1:31">
      <c r="A173">
        <v>164</v>
      </c>
      <c r="B173">
        <f t="shared" si="149"/>
        <v>0</v>
      </c>
      <c r="C173">
        <f t="shared" ref="C173:AE173" si="170">IF(AND($A173&gt;C$5,$A173&lt;=C$6),C$2,0)</f>
        <v>0</v>
      </c>
      <c r="D173">
        <f t="shared" si="170"/>
        <v>0</v>
      </c>
      <c r="E173">
        <f t="shared" si="170"/>
        <v>0</v>
      </c>
      <c r="F173">
        <f t="shared" si="170"/>
        <v>0</v>
      </c>
      <c r="G173">
        <f t="shared" si="170"/>
        <v>0</v>
      </c>
      <c r="H173">
        <f t="shared" si="170"/>
        <v>0</v>
      </c>
      <c r="I173">
        <f t="shared" si="170"/>
        <v>0</v>
      </c>
      <c r="J173">
        <f t="shared" si="170"/>
        <v>0</v>
      </c>
      <c r="K173">
        <f t="shared" si="170"/>
        <v>0</v>
      </c>
      <c r="L173">
        <f t="shared" si="170"/>
        <v>0</v>
      </c>
      <c r="M173">
        <f t="shared" si="170"/>
        <v>0</v>
      </c>
      <c r="N173">
        <f t="shared" si="170"/>
        <v>0</v>
      </c>
      <c r="O173">
        <f t="shared" si="170"/>
        <v>0.686291050792262</v>
      </c>
      <c r="P173">
        <f t="shared" si="170"/>
        <v>0</v>
      </c>
      <c r="Q173">
        <f t="shared" si="170"/>
        <v>0</v>
      </c>
      <c r="R173">
        <f t="shared" si="170"/>
        <v>0</v>
      </c>
      <c r="S173">
        <f t="shared" si="170"/>
        <v>0</v>
      </c>
      <c r="T173">
        <f t="shared" si="170"/>
        <v>0</v>
      </c>
      <c r="U173">
        <f t="shared" si="170"/>
        <v>0</v>
      </c>
      <c r="V173">
        <f t="shared" si="170"/>
        <v>0</v>
      </c>
      <c r="W173">
        <f t="shared" si="170"/>
        <v>0</v>
      </c>
      <c r="X173">
        <f t="shared" si="170"/>
        <v>0</v>
      </c>
      <c r="Y173">
        <f t="shared" si="170"/>
        <v>0</v>
      </c>
      <c r="Z173">
        <f t="shared" si="170"/>
        <v>0</v>
      </c>
      <c r="AA173">
        <f t="shared" si="170"/>
        <v>0</v>
      </c>
      <c r="AB173">
        <f t="shared" si="170"/>
        <v>0</v>
      </c>
      <c r="AC173">
        <f t="shared" si="170"/>
        <v>0</v>
      </c>
      <c r="AD173">
        <f t="shared" si="170"/>
        <v>0</v>
      </c>
      <c r="AE173">
        <f t="shared" si="170"/>
        <v>0</v>
      </c>
    </row>
    <row r="174" spans="1:31">
      <c r="A174">
        <v>165</v>
      </c>
      <c r="B174">
        <f t="shared" si="149"/>
        <v>0</v>
      </c>
      <c r="C174">
        <f t="shared" ref="C174:AE174" si="171">IF(AND($A174&gt;C$5,$A174&lt;=C$6),C$2,0)</f>
        <v>0</v>
      </c>
      <c r="D174">
        <f t="shared" si="171"/>
        <v>0</v>
      </c>
      <c r="E174">
        <f t="shared" si="171"/>
        <v>0</v>
      </c>
      <c r="F174">
        <f t="shared" si="171"/>
        <v>0</v>
      </c>
      <c r="G174">
        <f t="shared" si="171"/>
        <v>0</v>
      </c>
      <c r="H174">
        <f t="shared" si="171"/>
        <v>0</v>
      </c>
      <c r="I174">
        <f t="shared" si="171"/>
        <v>0</v>
      </c>
      <c r="J174">
        <f t="shared" si="171"/>
        <v>0</v>
      </c>
      <c r="K174">
        <f t="shared" si="171"/>
        <v>0</v>
      </c>
      <c r="L174">
        <f t="shared" si="171"/>
        <v>0</v>
      </c>
      <c r="M174">
        <f t="shared" si="171"/>
        <v>0</v>
      </c>
      <c r="N174">
        <f t="shared" si="171"/>
        <v>0</v>
      </c>
      <c r="O174">
        <f t="shared" si="171"/>
        <v>0.686291050792262</v>
      </c>
      <c r="P174">
        <f t="shared" si="171"/>
        <v>0</v>
      </c>
      <c r="Q174">
        <f t="shared" si="171"/>
        <v>0</v>
      </c>
      <c r="R174">
        <f t="shared" si="171"/>
        <v>0</v>
      </c>
      <c r="S174">
        <f t="shared" si="171"/>
        <v>0</v>
      </c>
      <c r="T174">
        <f t="shared" si="171"/>
        <v>0</v>
      </c>
      <c r="U174">
        <f t="shared" si="171"/>
        <v>0</v>
      </c>
      <c r="V174">
        <f t="shared" si="171"/>
        <v>0</v>
      </c>
      <c r="W174">
        <f t="shared" si="171"/>
        <v>0</v>
      </c>
      <c r="X174">
        <f t="shared" si="171"/>
        <v>0</v>
      </c>
      <c r="Y174">
        <f t="shared" si="171"/>
        <v>0</v>
      </c>
      <c r="Z174">
        <f t="shared" si="171"/>
        <v>0</v>
      </c>
      <c r="AA174">
        <f t="shared" si="171"/>
        <v>0</v>
      </c>
      <c r="AB174">
        <f t="shared" si="171"/>
        <v>0</v>
      </c>
      <c r="AC174">
        <f t="shared" si="171"/>
        <v>0</v>
      </c>
      <c r="AD174">
        <f t="shared" si="171"/>
        <v>0</v>
      </c>
      <c r="AE174">
        <f t="shared" si="171"/>
        <v>0</v>
      </c>
    </row>
    <row r="175" spans="1:31">
      <c r="A175">
        <v>166</v>
      </c>
      <c r="B175">
        <f t="shared" si="149"/>
        <v>0</v>
      </c>
      <c r="C175">
        <f t="shared" ref="C175:AE175" si="172">IF(AND($A175&gt;C$5,$A175&lt;=C$6),C$2,0)</f>
        <v>0</v>
      </c>
      <c r="D175">
        <f t="shared" si="172"/>
        <v>0</v>
      </c>
      <c r="E175">
        <f t="shared" si="172"/>
        <v>0</v>
      </c>
      <c r="F175">
        <f t="shared" si="172"/>
        <v>0</v>
      </c>
      <c r="G175">
        <f t="shared" si="172"/>
        <v>0</v>
      </c>
      <c r="H175">
        <f t="shared" si="172"/>
        <v>0</v>
      </c>
      <c r="I175">
        <f t="shared" si="172"/>
        <v>0</v>
      </c>
      <c r="J175">
        <f t="shared" si="172"/>
        <v>0</v>
      </c>
      <c r="K175">
        <f t="shared" si="172"/>
        <v>0</v>
      </c>
      <c r="L175">
        <f t="shared" si="172"/>
        <v>0</v>
      </c>
      <c r="M175">
        <f t="shared" si="172"/>
        <v>0</v>
      </c>
      <c r="N175">
        <f t="shared" si="172"/>
        <v>0</v>
      </c>
      <c r="O175">
        <f t="shared" si="172"/>
        <v>0.686291050792262</v>
      </c>
      <c r="P175">
        <f t="shared" si="172"/>
        <v>0</v>
      </c>
      <c r="Q175">
        <f t="shared" si="172"/>
        <v>0</v>
      </c>
      <c r="R175">
        <f t="shared" si="172"/>
        <v>0</v>
      </c>
      <c r="S175">
        <f t="shared" si="172"/>
        <v>0</v>
      </c>
      <c r="T175">
        <f t="shared" si="172"/>
        <v>0</v>
      </c>
      <c r="U175">
        <f t="shared" si="172"/>
        <v>0</v>
      </c>
      <c r="V175">
        <f t="shared" si="172"/>
        <v>0</v>
      </c>
      <c r="W175">
        <f t="shared" si="172"/>
        <v>0</v>
      </c>
      <c r="X175">
        <f t="shared" si="172"/>
        <v>0</v>
      </c>
      <c r="Y175">
        <f t="shared" si="172"/>
        <v>0</v>
      </c>
      <c r="Z175">
        <f t="shared" si="172"/>
        <v>0</v>
      </c>
      <c r="AA175">
        <f t="shared" si="172"/>
        <v>0</v>
      </c>
      <c r="AB175">
        <f t="shared" si="172"/>
        <v>0</v>
      </c>
      <c r="AC175">
        <f t="shared" si="172"/>
        <v>0</v>
      </c>
      <c r="AD175">
        <f t="shared" si="172"/>
        <v>0</v>
      </c>
      <c r="AE175">
        <f t="shared" si="172"/>
        <v>0</v>
      </c>
    </row>
    <row r="176" spans="1:31">
      <c r="A176">
        <v>167</v>
      </c>
      <c r="B176">
        <f t="shared" si="149"/>
        <v>0</v>
      </c>
      <c r="C176">
        <f t="shared" ref="C176:AE176" si="173">IF(AND($A176&gt;C$5,$A176&lt;=C$6),C$2,0)</f>
        <v>0</v>
      </c>
      <c r="D176">
        <f t="shared" si="173"/>
        <v>0</v>
      </c>
      <c r="E176">
        <f t="shared" si="173"/>
        <v>0</v>
      </c>
      <c r="F176">
        <f t="shared" si="173"/>
        <v>0</v>
      </c>
      <c r="G176">
        <f t="shared" si="173"/>
        <v>0</v>
      </c>
      <c r="H176">
        <f t="shared" si="173"/>
        <v>0</v>
      </c>
      <c r="I176">
        <f t="shared" si="173"/>
        <v>0</v>
      </c>
      <c r="J176">
        <f t="shared" si="173"/>
        <v>0</v>
      </c>
      <c r="K176">
        <f t="shared" si="173"/>
        <v>0</v>
      </c>
      <c r="L176">
        <f t="shared" si="173"/>
        <v>0</v>
      </c>
      <c r="M176">
        <f t="shared" si="173"/>
        <v>0</v>
      </c>
      <c r="N176">
        <f t="shared" si="173"/>
        <v>0</v>
      </c>
      <c r="O176">
        <f t="shared" si="173"/>
        <v>0.686291050792262</v>
      </c>
      <c r="P176">
        <f t="shared" si="173"/>
        <v>0</v>
      </c>
      <c r="Q176">
        <f t="shared" si="173"/>
        <v>0</v>
      </c>
      <c r="R176">
        <f t="shared" si="173"/>
        <v>0</v>
      </c>
      <c r="S176">
        <f t="shared" si="173"/>
        <v>0</v>
      </c>
      <c r="T176">
        <f t="shared" si="173"/>
        <v>0</v>
      </c>
      <c r="U176">
        <f t="shared" si="173"/>
        <v>0</v>
      </c>
      <c r="V176">
        <f t="shared" si="173"/>
        <v>0</v>
      </c>
      <c r="W176">
        <f t="shared" si="173"/>
        <v>0</v>
      </c>
      <c r="X176">
        <f t="shared" si="173"/>
        <v>0</v>
      </c>
      <c r="Y176">
        <f t="shared" si="173"/>
        <v>0</v>
      </c>
      <c r="Z176">
        <f t="shared" si="173"/>
        <v>0</v>
      </c>
      <c r="AA176">
        <f t="shared" si="173"/>
        <v>0</v>
      </c>
      <c r="AB176">
        <f t="shared" si="173"/>
        <v>0</v>
      </c>
      <c r="AC176">
        <f t="shared" si="173"/>
        <v>0</v>
      </c>
      <c r="AD176">
        <f t="shared" si="173"/>
        <v>0</v>
      </c>
      <c r="AE176">
        <f t="shared" si="173"/>
        <v>0</v>
      </c>
    </row>
    <row r="177" spans="1:31">
      <c r="A177">
        <v>168</v>
      </c>
      <c r="B177">
        <f t="shared" si="149"/>
        <v>0</v>
      </c>
      <c r="C177">
        <f t="shared" ref="C177:AE177" si="174">IF(AND($A177&gt;C$5,$A177&lt;=C$6),C$2,0)</f>
        <v>0</v>
      </c>
      <c r="D177">
        <f t="shared" si="174"/>
        <v>0</v>
      </c>
      <c r="E177">
        <f t="shared" si="174"/>
        <v>0</v>
      </c>
      <c r="F177">
        <f t="shared" si="174"/>
        <v>0</v>
      </c>
      <c r="G177">
        <f t="shared" si="174"/>
        <v>0</v>
      </c>
      <c r="H177">
        <f t="shared" si="174"/>
        <v>0</v>
      </c>
      <c r="I177">
        <f t="shared" si="174"/>
        <v>0</v>
      </c>
      <c r="J177">
        <f t="shared" si="174"/>
        <v>0</v>
      </c>
      <c r="K177">
        <f t="shared" si="174"/>
        <v>0</v>
      </c>
      <c r="L177">
        <f t="shared" si="174"/>
        <v>0</v>
      </c>
      <c r="M177">
        <f t="shared" si="174"/>
        <v>0</v>
      </c>
      <c r="N177">
        <f t="shared" si="174"/>
        <v>0</v>
      </c>
      <c r="O177">
        <f t="shared" si="174"/>
        <v>0.686291050792262</v>
      </c>
      <c r="P177">
        <f t="shared" si="174"/>
        <v>0</v>
      </c>
      <c r="Q177">
        <f t="shared" si="174"/>
        <v>0</v>
      </c>
      <c r="R177">
        <f t="shared" si="174"/>
        <v>0</v>
      </c>
      <c r="S177">
        <f t="shared" si="174"/>
        <v>0</v>
      </c>
      <c r="T177">
        <f t="shared" si="174"/>
        <v>0</v>
      </c>
      <c r="U177">
        <f t="shared" si="174"/>
        <v>0</v>
      </c>
      <c r="V177">
        <f t="shared" si="174"/>
        <v>0</v>
      </c>
      <c r="W177">
        <f t="shared" si="174"/>
        <v>0</v>
      </c>
      <c r="X177">
        <f t="shared" si="174"/>
        <v>0</v>
      </c>
      <c r="Y177">
        <f t="shared" si="174"/>
        <v>0</v>
      </c>
      <c r="Z177">
        <f t="shared" si="174"/>
        <v>0</v>
      </c>
      <c r="AA177">
        <f t="shared" si="174"/>
        <v>0</v>
      </c>
      <c r="AB177">
        <f t="shared" si="174"/>
        <v>0</v>
      </c>
      <c r="AC177">
        <f t="shared" si="174"/>
        <v>0</v>
      </c>
      <c r="AD177">
        <f t="shared" si="174"/>
        <v>0</v>
      </c>
      <c r="AE177">
        <f t="shared" si="174"/>
        <v>0</v>
      </c>
    </row>
    <row r="178" spans="1:31">
      <c r="A178">
        <v>169</v>
      </c>
      <c r="B178">
        <f t="shared" si="149"/>
        <v>0</v>
      </c>
      <c r="C178">
        <f t="shared" ref="C178:AE178" si="175">IF(AND($A178&gt;C$5,$A178&lt;=C$6),C$2,0)</f>
        <v>0</v>
      </c>
      <c r="D178">
        <f t="shared" si="175"/>
        <v>0</v>
      </c>
      <c r="E178">
        <f t="shared" si="175"/>
        <v>0</v>
      </c>
      <c r="F178">
        <f t="shared" si="175"/>
        <v>0</v>
      </c>
      <c r="G178">
        <f t="shared" si="175"/>
        <v>0</v>
      </c>
      <c r="H178">
        <f t="shared" si="175"/>
        <v>0</v>
      </c>
      <c r="I178">
        <f t="shared" si="175"/>
        <v>0</v>
      </c>
      <c r="J178">
        <f t="shared" si="175"/>
        <v>0</v>
      </c>
      <c r="K178">
        <f t="shared" si="175"/>
        <v>0</v>
      </c>
      <c r="L178">
        <f t="shared" si="175"/>
        <v>0</v>
      </c>
      <c r="M178">
        <f t="shared" si="175"/>
        <v>0</v>
      </c>
      <c r="N178">
        <f t="shared" si="175"/>
        <v>0</v>
      </c>
      <c r="O178">
        <f t="shared" si="175"/>
        <v>0</v>
      </c>
      <c r="P178">
        <f t="shared" si="175"/>
        <v>0.671618827541049</v>
      </c>
      <c r="Q178">
        <f t="shared" si="175"/>
        <v>0</v>
      </c>
      <c r="R178">
        <f t="shared" si="175"/>
        <v>0</v>
      </c>
      <c r="S178">
        <f t="shared" si="175"/>
        <v>0</v>
      </c>
      <c r="T178">
        <f t="shared" si="175"/>
        <v>0</v>
      </c>
      <c r="U178">
        <f t="shared" si="175"/>
        <v>0</v>
      </c>
      <c r="V178">
        <f t="shared" si="175"/>
        <v>0</v>
      </c>
      <c r="W178">
        <f t="shared" si="175"/>
        <v>0</v>
      </c>
      <c r="X178">
        <f t="shared" si="175"/>
        <v>0</v>
      </c>
      <c r="Y178">
        <f t="shared" si="175"/>
        <v>0</v>
      </c>
      <c r="Z178">
        <f t="shared" si="175"/>
        <v>0</v>
      </c>
      <c r="AA178">
        <f t="shared" si="175"/>
        <v>0</v>
      </c>
      <c r="AB178">
        <f t="shared" si="175"/>
        <v>0</v>
      </c>
      <c r="AC178">
        <f t="shared" si="175"/>
        <v>0</v>
      </c>
      <c r="AD178">
        <f t="shared" si="175"/>
        <v>0</v>
      </c>
      <c r="AE178">
        <f t="shared" si="175"/>
        <v>0</v>
      </c>
    </row>
    <row r="179" spans="1:31">
      <c r="A179">
        <v>170</v>
      </c>
      <c r="B179">
        <f t="shared" si="149"/>
        <v>0</v>
      </c>
      <c r="C179">
        <f t="shared" ref="C179:AE179" si="176">IF(AND($A179&gt;C$5,$A179&lt;=C$6),C$2,0)</f>
        <v>0</v>
      </c>
      <c r="D179">
        <f t="shared" si="176"/>
        <v>0</v>
      </c>
      <c r="E179">
        <f t="shared" si="176"/>
        <v>0</v>
      </c>
      <c r="F179">
        <f t="shared" si="176"/>
        <v>0</v>
      </c>
      <c r="G179">
        <f t="shared" si="176"/>
        <v>0</v>
      </c>
      <c r="H179">
        <f t="shared" si="176"/>
        <v>0</v>
      </c>
      <c r="I179">
        <f t="shared" si="176"/>
        <v>0</v>
      </c>
      <c r="J179">
        <f t="shared" si="176"/>
        <v>0</v>
      </c>
      <c r="K179">
        <f t="shared" si="176"/>
        <v>0</v>
      </c>
      <c r="L179">
        <f t="shared" si="176"/>
        <v>0</v>
      </c>
      <c r="M179">
        <f t="shared" si="176"/>
        <v>0</v>
      </c>
      <c r="N179">
        <f t="shared" si="176"/>
        <v>0</v>
      </c>
      <c r="O179">
        <f t="shared" si="176"/>
        <v>0</v>
      </c>
      <c r="P179">
        <f t="shared" si="176"/>
        <v>0.671618827541049</v>
      </c>
      <c r="Q179">
        <f t="shared" si="176"/>
        <v>0</v>
      </c>
      <c r="R179">
        <f t="shared" si="176"/>
        <v>0</v>
      </c>
      <c r="S179">
        <f t="shared" si="176"/>
        <v>0</v>
      </c>
      <c r="T179">
        <f t="shared" si="176"/>
        <v>0</v>
      </c>
      <c r="U179">
        <f t="shared" si="176"/>
        <v>0</v>
      </c>
      <c r="V179">
        <f t="shared" si="176"/>
        <v>0</v>
      </c>
      <c r="W179">
        <f t="shared" si="176"/>
        <v>0</v>
      </c>
      <c r="X179">
        <f t="shared" si="176"/>
        <v>0</v>
      </c>
      <c r="Y179">
        <f t="shared" si="176"/>
        <v>0</v>
      </c>
      <c r="Z179">
        <f t="shared" si="176"/>
        <v>0</v>
      </c>
      <c r="AA179">
        <f t="shared" si="176"/>
        <v>0</v>
      </c>
      <c r="AB179">
        <f t="shared" si="176"/>
        <v>0</v>
      </c>
      <c r="AC179">
        <f t="shared" si="176"/>
        <v>0</v>
      </c>
      <c r="AD179">
        <f t="shared" si="176"/>
        <v>0</v>
      </c>
      <c r="AE179">
        <f t="shared" si="176"/>
        <v>0</v>
      </c>
    </row>
    <row r="180" spans="1:31">
      <c r="A180">
        <v>171</v>
      </c>
      <c r="B180">
        <f t="shared" si="149"/>
        <v>0</v>
      </c>
      <c r="C180">
        <f t="shared" ref="C180:AE180" si="177">IF(AND($A180&gt;C$5,$A180&lt;=C$6),C$2,0)</f>
        <v>0</v>
      </c>
      <c r="D180">
        <f t="shared" si="177"/>
        <v>0</v>
      </c>
      <c r="E180">
        <f t="shared" si="177"/>
        <v>0</v>
      </c>
      <c r="F180">
        <f t="shared" si="177"/>
        <v>0</v>
      </c>
      <c r="G180">
        <f t="shared" si="177"/>
        <v>0</v>
      </c>
      <c r="H180">
        <f t="shared" si="177"/>
        <v>0</v>
      </c>
      <c r="I180">
        <f t="shared" si="177"/>
        <v>0</v>
      </c>
      <c r="J180">
        <f t="shared" si="177"/>
        <v>0</v>
      </c>
      <c r="K180">
        <f t="shared" si="177"/>
        <v>0</v>
      </c>
      <c r="L180">
        <f t="shared" si="177"/>
        <v>0</v>
      </c>
      <c r="M180">
        <f t="shared" si="177"/>
        <v>0</v>
      </c>
      <c r="N180">
        <f t="shared" si="177"/>
        <v>0</v>
      </c>
      <c r="O180">
        <f t="shared" si="177"/>
        <v>0</v>
      </c>
      <c r="P180">
        <f t="shared" si="177"/>
        <v>0.671618827541049</v>
      </c>
      <c r="Q180">
        <f t="shared" si="177"/>
        <v>0</v>
      </c>
      <c r="R180">
        <f t="shared" si="177"/>
        <v>0</v>
      </c>
      <c r="S180">
        <f t="shared" si="177"/>
        <v>0</v>
      </c>
      <c r="T180">
        <f t="shared" si="177"/>
        <v>0</v>
      </c>
      <c r="U180">
        <f t="shared" si="177"/>
        <v>0</v>
      </c>
      <c r="V180">
        <f t="shared" si="177"/>
        <v>0</v>
      </c>
      <c r="W180">
        <f t="shared" si="177"/>
        <v>0</v>
      </c>
      <c r="X180">
        <f t="shared" si="177"/>
        <v>0</v>
      </c>
      <c r="Y180">
        <f t="shared" si="177"/>
        <v>0</v>
      </c>
      <c r="Z180">
        <f t="shared" si="177"/>
        <v>0</v>
      </c>
      <c r="AA180">
        <f t="shared" si="177"/>
        <v>0</v>
      </c>
      <c r="AB180">
        <f t="shared" si="177"/>
        <v>0</v>
      </c>
      <c r="AC180">
        <f t="shared" si="177"/>
        <v>0</v>
      </c>
      <c r="AD180">
        <f t="shared" si="177"/>
        <v>0</v>
      </c>
      <c r="AE180">
        <f t="shared" si="177"/>
        <v>0</v>
      </c>
    </row>
    <row r="181" spans="1:31">
      <c r="A181">
        <v>172</v>
      </c>
      <c r="B181">
        <f t="shared" si="149"/>
        <v>0</v>
      </c>
      <c r="C181">
        <f t="shared" ref="C181:AE181" si="178">IF(AND($A181&gt;C$5,$A181&lt;=C$6),C$2,0)</f>
        <v>0</v>
      </c>
      <c r="D181">
        <f t="shared" si="178"/>
        <v>0</v>
      </c>
      <c r="E181">
        <f t="shared" si="178"/>
        <v>0</v>
      </c>
      <c r="F181">
        <f t="shared" si="178"/>
        <v>0</v>
      </c>
      <c r="G181">
        <f t="shared" si="178"/>
        <v>0</v>
      </c>
      <c r="H181">
        <f t="shared" si="178"/>
        <v>0</v>
      </c>
      <c r="I181">
        <f t="shared" si="178"/>
        <v>0</v>
      </c>
      <c r="J181">
        <f t="shared" si="178"/>
        <v>0</v>
      </c>
      <c r="K181">
        <f t="shared" si="178"/>
        <v>0</v>
      </c>
      <c r="L181">
        <f t="shared" si="178"/>
        <v>0</v>
      </c>
      <c r="M181">
        <f t="shared" si="178"/>
        <v>0</v>
      </c>
      <c r="N181">
        <f t="shared" si="178"/>
        <v>0</v>
      </c>
      <c r="O181">
        <f t="shared" si="178"/>
        <v>0</v>
      </c>
      <c r="P181">
        <f t="shared" si="178"/>
        <v>0.671618827541049</v>
      </c>
      <c r="Q181">
        <f t="shared" si="178"/>
        <v>0</v>
      </c>
      <c r="R181">
        <f t="shared" si="178"/>
        <v>0</v>
      </c>
      <c r="S181">
        <f t="shared" si="178"/>
        <v>0</v>
      </c>
      <c r="T181">
        <f t="shared" si="178"/>
        <v>0</v>
      </c>
      <c r="U181">
        <f t="shared" si="178"/>
        <v>0</v>
      </c>
      <c r="V181">
        <f t="shared" si="178"/>
        <v>0</v>
      </c>
      <c r="W181">
        <f t="shared" si="178"/>
        <v>0</v>
      </c>
      <c r="X181">
        <f t="shared" si="178"/>
        <v>0</v>
      </c>
      <c r="Y181">
        <f t="shared" si="178"/>
        <v>0</v>
      </c>
      <c r="Z181">
        <f t="shared" si="178"/>
        <v>0</v>
      </c>
      <c r="AA181">
        <f t="shared" si="178"/>
        <v>0</v>
      </c>
      <c r="AB181">
        <f t="shared" si="178"/>
        <v>0</v>
      </c>
      <c r="AC181">
        <f t="shared" si="178"/>
        <v>0</v>
      </c>
      <c r="AD181">
        <f t="shared" si="178"/>
        <v>0</v>
      </c>
      <c r="AE181">
        <f t="shared" si="178"/>
        <v>0</v>
      </c>
    </row>
    <row r="182" spans="1:31">
      <c r="A182">
        <v>173</v>
      </c>
      <c r="B182">
        <f t="shared" si="149"/>
        <v>0</v>
      </c>
      <c r="C182">
        <f t="shared" ref="C182:AE182" si="179">IF(AND($A182&gt;C$5,$A182&lt;=C$6),C$2,0)</f>
        <v>0</v>
      </c>
      <c r="D182">
        <f t="shared" si="179"/>
        <v>0</v>
      </c>
      <c r="E182">
        <f t="shared" si="179"/>
        <v>0</v>
      </c>
      <c r="F182">
        <f t="shared" si="179"/>
        <v>0</v>
      </c>
      <c r="G182">
        <f t="shared" si="179"/>
        <v>0</v>
      </c>
      <c r="H182">
        <f t="shared" si="179"/>
        <v>0</v>
      </c>
      <c r="I182">
        <f t="shared" si="179"/>
        <v>0</v>
      </c>
      <c r="J182">
        <f t="shared" si="179"/>
        <v>0</v>
      </c>
      <c r="K182">
        <f t="shared" si="179"/>
        <v>0</v>
      </c>
      <c r="L182">
        <f t="shared" si="179"/>
        <v>0</v>
      </c>
      <c r="M182">
        <f t="shared" si="179"/>
        <v>0</v>
      </c>
      <c r="N182">
        <f t="shared" si="179"/>
        <v>0</v>
      </c>
      <c r="O182">
        <f t="shared" si="179"/>
        <v>0</v>
      </c>
      <c r="P182">
        <f t="shared" si="179"/>
        <v>0.671618827541049</v>
      </c>
      <c r="Q182">
        <f t="shared" si="179"/>
        <v>0</v>
      </c>
      <c r="R182">
        <f t="shared" si="179"/>
        <v>0</v>
      </c>
      <c r="S182">
        <f t="shared" si="179"/>
        <v>0</v>
      </c>
      <c r="T182">
        <f t="shared" si="179"/>
        <v>0</v>
      </c>
      <c r="U182">
        <f t="shared" si="179"/>
        <v>0</v>
      </c>
      <c r="V182">
        <f t="shared" si="179"/>
        <v>0</v>
      </c>
      <c r="W182">
        <f t="shared" si="179"/>
        <v>0</v>
      </c>
      <c r="X182">
        <f t="shared" si="179"/>
        <v>0</v>
      </c>
      <c r="Y182">
        <f t="shared" si="179"/>
        <v>0</v>
      </c>
      <c r="Z182">
        <f t="shared" si="179"/>
        <v>0</v>
      </c>
      <c r="AA182">
        <f t="shared" si="179"/>
        <v>0</v>
      </c>
      <c r="AB182">
        <f t="shared" si="179"/>
        <v>0</v>
      </c>
      <c r="AC182">
        <f t="shared" si="179"/>
        <v>0</v>
      </c>
      <c r="AD182">
        <f t="shared" si="179"/>
        <v>0</v>
      </c>
      <c r="AE182">
        <f t="shared" si="179"/>
        <v>0</v>
      </c>
    </row>
    <row r="183" spans="1:31">
      <c r="A183">
        <v>174</v>
      </c>
      <c r="B183">
        <f t="shared" si="149"/>
        <v>0</v>
      </c>
      <c r="C183">
        <f t="shared" ref="C183:AE183" si="180">IF(AND($A183&gt;C$5,$A183&lt;=C$6),C$2,0)</f>
        <v>0</v>
      </c>
      <c r="D183">
        <f t="shared" si="180"/>
        <v>0</v>
      </c>
      <c r="E183">
        <f t="shared" si="180"/>
        <v>0</v>
      </c>
      <c r="F183">
        <f t="shared" si="180"/>
        <v>0</v>
      </c>
      <c r="G183">
        <f t="shared" si="180"/>
        <v>0</v>
      </c>
      <c r="H183">
        <f t="shared" si="180"/>
        <v>0</v>
      </c>
      <c r="I183">
        <f t="shared" si="180"/>
        <v>0</v>
      </c>
      <c r="J183">
        <f t="shared" si="180"/>
        <v>0</v>
      </c>
      <c r="K183">
        <f t="shared" si="180"/>
        <v>0</v>
      </c>
      <c r="L183">
        <f t="shared" si="180"/>
        <v>0</v>
      </c>
      <c r="M183">
        <f t="shared" si="180"/>
        <v>0</v>
      </c>
      <c r="N183">
        <f t="shared" si="180"/>
        <v>0</v>
      </c>
      <c r="O183">
        <f t="shared" si="180"/>
        <v>0</v>
      </c>
      <c r="P183">
        <f t="shared" si="180"/>
        <v>0.671618827541049</v>
      </c>
      <c r="Q183">
        <f t="shared" si="180"/>
        <v>0</v>
      </c>
      <c r="R183">
        <f t="shared" si="180"/>
        <v>0</v>
      </c>
      <c r="S183">
        <f t="shared" si="180"/>
        <v>0</v>
      </c>
      <c r="T183">
        <f t="shared" si="180"/>
        <v>0</v>
      </c>
      <c r="U183">
        <f t="shared" si="180"/>
        <v>0</v>
      </c>
      <c r="V183">
        <f t="shared" si="180"/>
        <v>0</v>
      </c>
      <c r="W183">
        <f t="shared" si="180"/>
        <v>0</v>
      </c>
      <c r="X183">
        <f t="shared" si="180"/>
        <v>0</v>
      </c>
      <c r="Y183">
        <f t="shared" si="180"/>
        <v>0</v>
      </c>
      <c r="Z183">
        <f t="shared" si="180"/>
        <v>0</v>
      </c>
      <c r="AA183">
        <f t="shared" si="180"/>
        <v>0</v>
      </c>
      <c r="AB183">
        <f t="shared" si="180"/>
        <v>0</v>
      </c>
      <c r="AC183">
        <f t="shared" si="180"/>
        <v>0</v>
      </c>
      <c r="AD183">
        <f t="shared" si="180"/>
        <v>0</v>
      </c>
      <c r="AE183">
        <f t="shared" si="180"/>
        <v>0</v>
      </c>
    </row>
    <row r="184" spans="1:31">
      <c r="A184">
        <v>175</v>
      </c>
      <c r="B184">
        <f t="shared" si="149"/>
        <v>0</v>
      </c>
      <c r="C184">
        <f t="shared" ref="C184:AE184" si="181">IF(AND($A184&gt;C$5,$A184&lt;=C$6),C$2,0)</f>
        <v>0</v>
      </c>
      <c r="D184">
        <f t="shared" si="181"/>
        <v>0</v>
      </c>
      <c r="E184">
        <f t="shared" si="181"/>
        <v>0</v>
      </c>
      <c r="F184">
        <f t="shared" si="181"/>
        <v>0</v>
      </c>
      <c r="G184">
        <f t="shared" si="181"/>
        <v>0</v>
      </c>
      <c r="H184">
        <f t="shared" si="181"/>
        <v>0</v>
      </c>
      <c r="I184">
        <f t="shared" si="181"/>
        <v>0</v>
      </c>
      <c r="J184">
        <f t="shared" si="181"/>
        <v>0</v>
      </c>
      <c r="K184">
        <f t="shared" si="181"/>
        <v>0</v>
      </c>
      <c r="L184">
        <f t="shared" si="181"/>
        <v>0</v>
      </c>
      <c r="M184">
        <f t="shared" si="181"/>
        <v>0</v>
      </c>
      <c r="N184">
        <f t="shared" si="181"/>
        <v>0</v>
      </c>
      <c r="O184">
        <f t="shared" si="181"/>
        <v>0</v>
      </c>
      <c r="P184">
        <f t="shared" si="181"/>
        <v>0.671618827541049</v>
      </c>
      <c r="Q184">
        <f t="shared" si="181"/>
        <v>0</v>
      </c>
      <c r="R184">
        <f t="shared" si="181"/>
        <v>0</v>
      </c>
      <c r="S184">
        <f t="shared" si="181"/>
        <v>0</v>
      </c>
      <c r="T184">
        <f t="shared" si="181"/>
        <v>0</v>
      </c>
      <c r="U184">
        <f t="shared" si="181"/>
        <v>0</v>
      </c>
      <c r="V184">
        <f t="shared" si="181"/>
        <v>0</v>
      </c>
      <c r="W184">
        <f t="shared" si="181"/>
        <v>0</v>
      </c>
      <c r="X184">
        <f t="shared" si="181"/>
        <v>0</v>
      </c>
      <c r="Y184">
        <f t="shared" si="181"/>
        <v>0</v>
      </c>
      <c r="Z184">
        <f t="shared" si="181"/>
        <v>0</v>
      </c>
      <c r="AA184">
        <f t="shared" si="181"/>
        <v>0</v>
      </c>
      <c r="AB184">
        <f t="shared" si="181"/>
        <v>0</v>
      </c>
      <c r="AC184">
        <f t="shared" si="181"/>
        <v>0</v>
      </c>
      <c r="AD184">
        <f t="shared" si="181"/>
        <v>0</v>
      </c>
      <c r="AE184">
        <f t="shared" si="181"/>
        <v>0</v>
      </c>
    </row>
    <row r="185" spans="1:31">
      <c r="A185">
        <v>176</v>
      </c>
      <c r="B185">
        <f t="shared" si="149"/>
        <v>0</v>
      </c>
      <c r="C185">
        <f t="shared" ref="C185:AE185" si="182">IF(AND($A185&gt;C$5,$A185&lt;=C$6),C$2,0)</f>
        <v>0</v>
      </c>
      <c r="D185">
        <f t="shared" si="182"/>
        <v>0</v>
      </c>
      <c r="E185">
        <f t="shared" si="182"/>
        <v>0</v>
      </c>
      <c r="F185">
        <f t="shared" si="182"/>
        <v>0</v>
      </c>
      <c r="G185">
        <f t="shared" si="182"/>
        <v>0</v>
      </c>
      <c r="H185">
        <f t="shared" si="182"/>
        <v>0</v>
      </c>
      <c r="I185">
        <f t="shared" si="182"/>
        <v>0</v>
      </c>
      <c r="J185">
        <f t="shared" si="182"/>
        <v>0</v>
      </c>
      <c r="K185">
        <f t="shared" si="182"/>
        <v>0</v>
      </c>
      <c r="L185">
        <f t="shared" si="182"/>
        <v>0</v>
      </c>
      <c r="M185">
        <f t="shared" si="182"/>
        <v>0</v>
      </c>
      <c r="N185">
        <f t="shared" si="182"/>
        <v>0</v>
      </c>
      <c r="O185">
        <f t="shared" si="182"/>
        <v>0</v>
      </c>
      <c r="P185">
        <f t="shared" si="182"/>
        <v>0.671618827541049</v>
      </c>
      <c r="Q185">
        <f t="shared" si="182"/>
        <v>0</v>
      </c>
      <c r="R185">
        <f t="shared" si="182"/>
        <v>0</v>
      </c>
      <c r="S185">
        <f t="shared" si="182"/>
        <v>0</v>
      </c>
      <c r="T185">
        <f t="shared" si="182"/>
        <v>0</v>
      </c>
      <c r="U185">
        <f t="shared" si="182"/>
        <v>0</v>
      </c>
      <c r="V185">
        <f t="shared" si="182"/>
        <v>0</v>
      </c>
      <c r="W185">
        <f t="shared" si="182"/>
        <v>0</v>
      </c>
      <c r="X185">
        <f t="shared" si="182"/>
        <v>0</v>
      </c>
      <c r="Y185">
        <f t="shared" si="182"/>
        <v>0</v>
      </c>
      <c r="Z185">
        <f t="shared" si="182"/>
        <v>0</v>
      </c>
      <c r="AA185">
        <f t="shared" si="182"/>
        <v>0</v>
      </c>
      <c r="AB185">
        <f t="shared" si="182"/>
        <v>0</v>
      </c>
      <c r="AC185">
        <f t="shared" si="182"/>
        <v>0</v>
      </c>
      <c r="AD185">
        <f t="shared" si="182"/>
        <v>0</v>
      </c>
      <c r="AE185">
        <f t="shared" si="182"/>
        <v>0</v>
      </c>
    </row>
    <row r="186" spans="1:31">
      <c r="A186">
        <v>177</v>
      </c>
      <c r="B186">
        <f t="shared" si="149"/>
        <v>0</v>
      </c>
      <c r="C186">
        <f t="shared" ref="C186:AE186" si="183">IF(AND($A186&gt;C$5,$A186&lt;=C$6),C$2,0)</f>
        <v>0</v>
      </c>
      <c r="D186">
        <f t="shared" si="183"/>
        <v>0</v>
      </c>
      <c r="E186">
        <f t="shared" si="183"/>
        <v>0</v>
      </c>
      <c r="F186">
        <f t="shared" si="183"/>
        <v>0</v>
      </c>
      <c r="G186">
        <f t="shared" si="183"/>
        <v>0</v>
      </c>
      <c r="H186">
        <f t="shared" si="183"/>
        <v>0</v>
      </c>
      <c r="I186">
        <f t="shared" si="183"/>
        <v>0</v>
      </c>
      <c r="J186">
        <f t="shared" si="183"/>
        <v>0</v>
      </c>
      <c r="K186">
        <f t="shared" si="183"/>
        <v>0</v>
      </c>
      <c r="L186">
        <f t="shared" si="183"/>
        <v>0</v>
      </c>
      <c r="M186">
        <f t="shared" si="183"/>
        <v>0</v>
      </c>
      <c r="N186">
        <f t="shared" si="183"/>
        <v>0</v>
      </c>
      <c r="O186">
        <f t="shared" si="183"/>
        <v>0</v>
      </c>
      <c r="P186">
        <f t="shared" si="183"/>
        <v>0.671618827541049</v>
      </c>
      <c r="Q186">
        <f t="shared" si="183"/>
        <v>0</v>
      </c>
      <c r="R186">
        <f t="shared" si="183"/>
        <v>0</v>
      </c>
      <c r="S186">
        <f t="shared" si="183"/>
        <v>0</v>
      </c>
      <c r="T186">
        <f t="shared" si="183"/>
        <v>0</v>
      </c>
      <c r="U186">
        <f t="shared" si="183"/>
        <v>0</v>
      </c>
      <c r="V186">
        <f t="shared" si="183"/>
        <v>0</v>
      </c>
      <c r="W186">
        <f t="shared" si="183"/>
        <v>0</v>
      </c>
      <c r="X186">
        <f t="shared" si="183"/>
        <v>0</v>
      </c>
      <c r="Y186">
        <f t="shared" si="183"/>
        <v>0</v>
      </c>
      <c r="Z186">
        <f t="shared" si="183"/>
        <v>0</v>
      </c>
      <c r="AA186">
        <f t="shared" si="183"/>
        <v>0</v>
      </c>
      <c r="AB186">
        <f t="shared" si="183"/>
        <v>0</v>
      </c>
      <c r="AC186">
        <f t="shared" si="183"/>
        <v>0</v>
      </c>
      <c r="AD186">
        <f t="shared" si="183"/>
        <v>0</v>
      </c>
      <c r="AE186">
        <f t="shared" si="183"/>
        <v>0</v>
      </c>
    </row>
    <row r="187" spans="1:31">
      <c r="A187">
        <v>178</v>
      </c>
      <c r="B187">
        <f t="shared" si="149"/>
        <v>0</v>
      </c>
      <c r="C187">
        <f t="shared" ref="C187:AE187" si="184">IF(AND($A187&gt;C$5,$A187&lt;=C$6),C$2,0)</f>
        <v>0</v>
      </c>
      <c r="D187">
        <f t="shared" si="184"/>
        <v>0</v>
      </c>
      <c r="E187">
        <f t="shared" si="184"/>
        <v>0</v>
      </c>
      <c r="F187">
        <f t="shared" si="184"/>
        <v>0</v>
      </c>
      <c r="G187">
        <f t="shared" si="184"/>
        <v>0</v>
      </c>
      <c r="H187">
        <f t="shared" si="184"/>
        <v>0</v>
      </c>
      <c r="I187">
        <f t="shared" si="184"/>
        <v>0</v>
      </c>
      <c r="J187">
        <f t="shared" si="184"/>
        <v>0</v>
      </c>
      <c r="K187">
        <f t="shared" si="184"/>
        <v>0</v>
      </c>
      <c r="L187">
        <f t="shared" si="184"/>
        <v>0</v>
      </c>
      <c r="M187">
        <f t="shared" si="184"/>
        <v>0</v>
      </c>
      <c r="N187">
        <f t="shared" si="184"/>
        <v>0</v>
      </c>
      <c r="O187">
        <f t="shared" si="184"/>
        <v>0</v>
      </c>
      <c r="P187">
        <f t="shared" si="184"/>
        <v>0.671618827541049</v>
      </c>
      <c r="Q187">
        <f t="shared" si="184"/>
        <v>0</v>
      </c>
      <c r="R187">
        <f t="shared" si="184"/>
        <v>0</v>
      </c>
      <c r="S187">
        <f t="shared" si="184"/>
        <v>0</v>
      </c>
      <c r="T187">
        <f t="shared" si="184"/>
        <v>0</v>
      </c>
      <c r="U187">
        <f t="shared" si="184"/>
        <v>0</v>
      </c>
      <c r="V187">
        <f t="shared" si="184"/>
        <v>0</v>
      </c>
      <c r="W187">
        <f t="shared" si="184"/>
        <v>0</v>
      </c>
      <c r="X187">
        <f t="shared" si="184"/>
        <v>0</v>
      </c>
      <c r="Y187">
        <f t="shared" si="184"/>
        <v>0</v>
      </c>
      <c r="Z187">
        <f t="shared" si="184"/>
        <v>0</v>
      </c>
      <c r="AA187">
        <f t="shared" si="184"/>
        <v>0</v>
      </c>
      <c r="AB187">
        <f t="shared" si="184"/>
        <v>0</v>
      </c>
      <c r="AC187">
        <f t="shared" si="184"/>
        <v>0</v>
      </c>
      <c r="AD187">
        <f t="shared" si="184"/>
        <v>0</v>
      </c>
      <c r="AE187">
        <f t="shared" si="184"/>
        <v>0</v>
      </c>
    </row>
    <row r="188" spans="1:31">
      <c r="A188">
        <v>179</v>
      </c>
      <c r="B188">
        <f t="shared" si="149"/>
        <v>0</v>
      </c>
      <c r="C188">
        <f t="shared" ref="C188:AE188" si="185">IF(AND($A188&gt;C$5,$A188&lt;=C$6),C$2,0)</f>
        <v>0</v>
      </c>
      <c r="D188">
        <f t="shared" si="185"/>
        <v>0</v>
      </c>
      <c r="E188">
        <f t="shared" si="185"/>
        <v>0</v>
      </c>
      <c r="F188">
        <f t="shared" si="185"/>
        <v>0</v>
      </c>
      <c r="G188">
        <f t="shared" si="185"/>
        <v>0</v>
      </c>
      <c r="H188">
        <f t="shared" si="185"/>
        <v>0</v>
      </c>
      <c r="I188">
        <f t="shared" si="185"/>
        <v>0</v>
      </c>
      <c r="J188">
        <f t="shared" si="185"/>
        <v>0</v>
      </c>
      <c r="K188">
        <f t="shared" si="185"/>
        <v>0</v>
      </c>
      <c r="L188">
        <f t="shared" si="185"/>
        <v>0</v>
      </c>
      <c r="M188">
        <f t="shared" si="185"/>
        <v>0</v>
      </c>
      <c r="N188">
        <f t="shared" si="185"/>
        <v>0</v>
      </c>
      <c r="O188">
        <f t="shared" si="185"/>
        <v>0</v>
      </c>
      <c r="P188">
        <f t="shared" si="185"/>
        <v>0.671618827541049</v>
      </c>
      <c r="Q188">
        <f t="shared" si="185"/>
        <v>0</v>
      </c>
      <c r="R188">
        <f t="shared" si="185"/>
        <v>0</v>
      </c>
      <c r="S188">
        <f t="shared" si="185"/>
        <v>0</v>
      </c>
      <c r="T188">
        <f t="shared" si="185"/>
        <v>0</v>
      </c>
      <c r="U188">
        <f t="shared" si="185"/>
        <v>0</v>
      </c>
      <c r="V188">
        <f t="shared" si="185"/>
        <v>0</v>
      </c>
      <c r="W188">
        <f t="shared" si="185"/>
        <v>0</v>
      </c>
      <c r="X188">
        <f t="shared" si="185"/>
        <v>0</v>
      </c>
      <c r="Y188">
        <f t="shared" si="185"/>
        <v>0</v>
      </c>
      <c r="Z188">
        <f t="shared" si="185"/>
        <v>0</v>
      </c>
      <c r="AA188">
        <f t="shared" si="185"/>
        <v>0</v>
      </c>
      <c r="AB188">
        <f t="shared" si="185"/>
        <v>0</v>
      </c>
      <c r="AC188">
        <f t="shared" si="185"/>
        <v>0</v>
      </c>
      <c r="AD188">
        <f t="shared" si="185"/>
        <v>0</v>
      </c>
      <c r="AE188">
        <f t="shared" si="185"/>
        <v>0</v>
      </c>
    </row>
    <row r="189" spans="1:31">
      <c r="A189">
        <v>180</v>
      </c>
      <c r="B189">
        <f t="shared" si="149"/>
        <v>0</v>
      </c>
      <c r="C189">
        <f t="shared" ref="C189:AE189" si="186">IF(AND($A189&gt;C$5,$A189&lt;=C$6),C$2,0)</f>
        <v>0</v>
      </c>
      <c r="D189">
        <f t="shared" si="186"/>
        <v>0</v>
      </c>
      <c r="E189">
        <f t="shared" si="186"/>
        <v>0</v>
      </c>
      <c r="F189">
        <f t="shared" si="186"/>
        <v>0</v>
      </c>
      <c r="G189">
        <f t="shared" si="186"/>
        <v>0</v>
      </c>
      <c r="H189">
        <f t="shared" si="186"/>
        <v>0</v>
      </c>
      <c r="I189">
        <f t="shared" si="186"/>
        <v>0</v>
      </c>
      <c r="J189">
        <f t="shared" si="186"/>
        <v>0</v>
      </c>
      <c r="K189">
        <f t="shared" si="186"/>
        <v>0</v>
      </c>
      <c r="L189">
        <f t="shared" si="186"/>
        <v>0</v>
      </c>
      <c r="M189">
        <f t="shared" si="186"/>
        <v>0</v>
      </c>
      <c r="N189">
        <f t="shared" si="186"/>
        <v>0</v>
      </c>
      <c r="O189">
        <f t="shared" si="186"/>
        <v>0</v>
      </c>
      <c r="P189">
        <f t="shared" si="186"/>
        <v>0.671618827541049</v>
      </c>
      <c r="Q189">
        <f t="shared" si="186"/>
        <v>0</v>
      </c>
      <c r="R189">
        <f t="shared" si="186"/>
        <v>0</v>
      </c>
      <c r="S189">
        <f t="shared" si="186"/>
        <v>0</v>
      </c>
      <c r="T189">
        <f t="shared" si="186"/>
        <v>0</v>
      </c>
      <c r="U189">
        <f t="shared" si="186"/>
        <v>0</v>
      </c>
      <c r="V189">
        <f t="shared" si="186"/>
        <v>0</v>
      </c>
      <c r="W189">
        <f t="shared" si="186"/>
        <v>0</v>
      </c>
      <c r="X189">
        <f t="shared" si="186"/>
        <v>0</v>
      </c>
      <c r="Y189">
        <f t="shared" si="186"/>
        <v>0</v>
      </c>
      <c r="Z189">
        <f t="shared" si="186"/>
        <v>0</v>
      </c>
      <c r="AA189">
        <f t="shared" si="186"/>
        <v>0</v>
      </c>
      <c r="AB189">
        <f t="shared" si="186"/>
        <v>0</v>
      </c>
      <c r="AC189">
        <f t="shared" si="186"/>
        <v>0</v>
      </c>
      <c r="AD189">
        <f t="shared" si="186"/>
        <v>0</v>
      </c>
      <c r="AE189">
        <f t="shared" si="186"/>
        <v>0</v>
      </c>
    </row>
    <row r="190" spans="1:31">
      <c r="A190">
        <v>181</v>
      </c>
      <c r="B190">
        <f t="shared" si="149"/>
        <v>0</v>
      </c>
      <c r="C190">
        <f t="shared" ref="C190:AE190" si="187">IF(AND($A190&gt;C$5,$A190&lt;=C$6),C$2,0)</f>
        <v>0</v>
      </c>
      <c r="D190">
        <f t="shared" si="187"/>
        <v>0</v>
      </c>
      <c r="E190">
        <f t="shared" si="187"/>
        <v>0</v>
      </c>
      <c r="F190">
        <f t="shared" si="187"/>
        <v>0</v>
      </c>
      <c r="G190">
        <f t="shared" si="187"/>
        <v>0</v>
      </c>
      <c r="H190">
        <f t="shared" si="187"/>
        <v>0</v>
      </c>
      <c r="I190">
        <f t="shared" si="187"/>
        <v>0</v>
      </c>
      <c r="J190">
        <f t="shared" si="187"/>
        <v>0</v>
      </c>
      <c r="K190">
        <f t="shared" si="187"/>
        <v>0</v>
      </c>
      <c r="L190">
        <f t="shared" si="187"/>
        <v>0</v>
      </c>
      <c r="M190">
        <f t="shared" si="187"/>
        <v>0</v>
      </c>
      <c r="N190">
        <f t="shared" si="187"/>
        <v>0</v>
      </c>
      <c r="O190">
        <f t="shared" si="187"/>
        <v>0</v>
      </c>
      <c r="P190">
        <f t="shared" si="187"/>
        <v>0</v>
      </c>
      <c r="Q190">
        <f t="shared" si="187"/>
        <v>0.666871097106576</v>
      </c>
      <c r="R190">
        <f t="shared" si="187"/>
        <v>0</v>
      </c>
      <c r="S190">
        <f t="shared" si="187"/>
        <v>0</v>
      </c>
      <c r="T190">
        <f t="shared" si="187"/>
        <v>0</v>
      </c>
      <c r="U190">
        <f t="shared" si="187"/>
        <v>0</v>
      </c>
      <c r="V190">
        <f t="shared" si="187"/>
        <v>0</v>
      </c>
      <c r="W190">
        <f t="shared" si="187"/>
        <v>0</v>
      </c>
      <c r="X190">
        <f t="shared" si="187"/>
        <v>0</v>
      </c>
      <c r="Y190">
        <f t="shared" si="187"/>
        <v>0</v>
      </c>
      <c r="Z190">
        <f t="shared" si="187"/>
        <v>0</v>
      </c>
      <c r="AA190">
        <f t="shared" si="187"/>
        <v>0</v>
      </c>
      <c r="AB190">
        <f t="shared" si="187"/>
        <v>0</v>
      </c>
      <c r="AC190">
        <f t="shared" si="187"/>
        <v>0</v>
      </c>
      <c r="AD190">
        <f t="shared" si="187"/>
        <v>0</v>
      </c>
      <c r="AE190">
        <f t="shared" si="187"/>
        <v>0</v>
      </c>
    </row>
    <row r="191" spans="1:31">
      <c r="A191">
        <v>182</v>
      </c>
      <c r="B191">
        <f t="shared" si="149"/>
        <v>0</v>
      </c>
      <c r="C191">
        <f t="shared" ref="C191:AE191" si="188">IF(AND($A191&gt;C$5,$A191&lt;=C$6),C$2,0)</f>
        <v>0</v>
      </c>
      <c r="D191">
        <f t="shared" si="188"/>
        <v>0</v>
      </c>
      <c r="E191">
        <f t="shared" si="188"/>
        <v>0</v>
      </c>
      <c r="F191">
        <f t="shared" si="188"/>
        <v>0</v>
      </c>
      <c r="G191">
        <f t="shared" si="188"/>
        <v>0</v>
      </c>
      <c r="H191">
        <f t="shared" si="188"/>
        <v>0</v>
      </c>
      <c r="I191">
        <f t="shared" si="188"/>
        <v>0</v>
      </c>
      <c r="J191">
        <f t="shared" si="188"/>
        <v>0</v>
      </c>
      <c r="K191">
        <f t="shared" si="188"/>
        <v>0</v>
      </c>
      <c r="L191">
        <f t="shared" si="188"/>
        <v>0</v>
      </c>
      <c r="M191">
        <f t="shared" si="188"/>
        <v>0</v>
      </c>
      <c r="N191">
        <f t="shared" si="188"/>
        <v>0</v>
      </c>
      <c r="O191">
        <f t="shared" si="188"/>
        <v>0</v>
      </c>
      <c r="P191">
        <f t="shared" si="188"/>
        <v>0</v>
      </c>
      <c r="Q191">
        <f t="shared" si="188"/>
        <v>0.666871097106576</v>
      </c>
      <c r="R191">
        <f t="shared" si="188"/>
        <v>0</v>
      </c>
      <c r="S191">
        <f t="shared" si="188"/>
        <v>0</v>
      </c>
      <c r="T191">
        <f t="shared" si="188"/>
        <v>0</v>
      </c>
      <c r="U191">
        <f t="shared" si="188"/>
        <v>0</v>
      </c>
      <c r="V191">
        <f t="shared" si="188"/>
        <v>0</v>
      </c>
      <c r="W191">
        <f t="shared" si="188"/>
        <v>0</v>
      </c>
      <c r="X191">
        <f t="shared" si="188"/>
        <v>0</v>
      </c>
      <c r="Y191">
        <f t="shared" si="188"/>
        <v>0</v>
      </c>
      <c r="Z191">
        <f t="shared" si="188"/>
        <v>0</v>
      </c>
      <c r="AA191">
        <f t="shared" si="188"/>
        <v>0</v>
      </c>
      <c r="AB191">
        <f t="shared" si="188"/>
        <v>0</v>
      </c>
      <c r="AC191">
        <f t="shared" si="188"/>
        <v>0</v>
      </c>
      <c r="AD191">
        <f t="shared" si="188"/>
        <v>0</v>
      </c>
      <c r="AE191">
        <f t="shared" si="188"/>
        <v>0</v>
      </c>
    </row>
    <row r="192" spans="1:31">
      <c r="A192">
        <v>183</v>
      </c>
      <c r="B192">
        <f t="shared" si="149"/>
        <v>0</v>
      </c>
      <c r="C192">
        <f t="shared" ref="C192:AE192" si="189">IF(AND($A192&gt;C$5,$A192&lt;=C$6),C$2,0)</f>
        <v>0</v>
      </c>
      <c r="D192">
        <f t="shared" si="189"/>
        <v>0</v>
      </c>
      <c r="E192">
        <f t="shared" si="189"/>
        <v>0</v>
      </c>
      <c r="F192">
        <f t="shared" si="189"/>
        <v>0</v>
      </c>
      <c r="G192">
        <f t="shared" si="189"/>
        <v>0</v>
      </c>
      <c r="H192">
        <f t="shared" si="189"/>
        <v>0</v>
      </c>
      <c r="I192">
        <f t="shared" si="189"/>
        <v>0</v>
      </c>
      <c r="J192">
        <f t="shared" si="189"/>
        <v>0</v>
      </c>
      <c r="K192">
        <f t="shared" si="189"/>
        <v>0</v>
      </c>
      <c r="L192">
        <f t="shared" si="189"/>
        <v>0</v>
      </c>
      <c r="M192">
        <f t="shared" si="189"/>
        <v>0</v>
      </c>
      <c r="N192">
        <f t="shared" si="189"/>
        <v>0</v>
      </c>
      <c r="O192">
        <f t="shared" si="189"/>
        <v>0</v>
      </c>
      <c r="P192">
        <f t="shared" si="189"/>
        <v>0</v>
      </c>
      <c r="Q192">
        <f t="shared" si="189"/>
        <v>0.666871097106576</v>
      </c>
      <c r="R192">
        <f t="shared" si="189"/>
        <v>0</v>
      </c>
      <c r="S192">
        <f t="shared" si="189"/>
        <v>0</v>
      </c>
      <c r="T192">
        <f t="shared" si="189"/>
        <v>0</v>
      </c>
      <c r="U192">
        <f t="shared" si="189"/>
        <v>0</v>
      </c>
      <c r="V192">
        <f t="shared" si="189"/>
        <v>0</v>
      </c>
      <c r="W192">
        <f t="shared" si="189"/>
        <v>0</v>
      </c>
      <c r="X192">
        <f t="shared" si="189"/>
        <v>0</v>
      </c>
      <c r="Y192">
        <f t="shared" si="189"/>
        <v>0</v>
      </c>
      <c r="Z192">
        <f t="shared" si="189"/>
        <v>0</v>
      </c>
      <c r="AA192">
        <f t="shared" si="189"/>
        <v>0</v>
      </c>
      <c r="AB192">
        <f t="shared" si="189"/>
        <v>0</v>
      </c>
      <c r="AC192">
        <f t="shared" si="189"/>
        <v>0</v>
      </c>
      <c r="AD192">
        <f t="shared" si="189"/>
        <v>0</v>
      </c>
      <c r="AE192">
        <f t="shared" si="189"/>
        <v>0</v>
      </c>
    </row>
    <row r="193" spans="1:31">
      <c r="A193">
        <v>184</v>
      </c>
      <c r="B193">
        <f t="shared" si="149"/>
        <v>0</v>
      </c>
      <c r="C193">
        <f t="shared" ref="C193:AE193" si="190">IF(AND($A193&gt;C$5,$A193&lt;=C$6),C$2,0)</f>
        <v>0</v>
      </c>
      <c r="D193">
        <f t="shared" si="190"/>
        <v>0</v>
      </c>
      <c r="E193">
        <f t="shared" si="190"/>
        <v>0</v>
      </c>
      <c r="F193">
        <f t="shared" si="190"/>
        <v>0</v>
      </c>
      <c r="G193">
        <f t="shared" si="190"/>
        <v>0</v>
      </c>
      <c r="H193">
        <f t="shared" si="190"/>
        <v>0</v>
      </c>
      <c r="I193">
        <f t="shared" si="190"/>
        <v>0</v>
      </c>
      <c r="J193">
        <f t="shared" si="190"/>
        <v>0</v>
      </c>
      <c r="K193">
        <f t="shared" si="190"/>
        <v>0</v>
      </c>
      <c r="L193">
        <f t="shared" si="190"/>
        <v>0</v>
      </c>
      <c r="M193">
        <f t="shared" si="190"/>
        <v>0</v>
      </c>
      <c r="N193">
        <f t="shared" si="190"/>
        <v>0</v>
      </c>
      <c r="O193">
        <f t="shared" si="190"/>
        <v>0</v>
      </c>
      <c r="P193">
        <f t="shared" si="190"/>
        <v>0</v>
      </c>
      <c r="Q193">
        <f t="shared" si="190"/>
        <v>0.666871097106576</v>
      </c>
      <c r="R193">
        <f t="shared" si="190"/>
        <v>0</v>
      </c>
      <c r="S193">
        <f t="shared" si="190"/>
        <v>0</v>
      </c>
      <c r="T193">
        <f t="shared" si="190"/>
        <v>0</v>
      </c>
      <c r="U193">
        <f t="shared" si="190"/>
        <v>0</v>
      </c>
      <c r="V193">
        <f t="shared" si="190"/>
        <v>0</v>
      </c>
      <c r="W193">
        <f t="shared" si="190"/>
        <v>0</v>
      </c>
      <c r="X193">
        <f t="shared" si="190"/>
        <v>0</v>
      </c>
      <c r="Y193">
        <f t="shared" si="190"/>
        <v>0</v>
      </c>
      <c r="Z193">
        <f t="shared" si="190"/>
        <v>0</v>
      </c>
      <c r="AA193">
        <f t="shared" si="190"/>
        <v>0</v>
      </c>
      <c r="AB193">
        <f t="shared" si="190"/>
        <v>0</v>
      </c>
      <c r="AC193">
        <f t="shared" si="190"/>
        <v>0</v>
      </c>
      <c r="AD193">
        <f t="shared" si="190"/>
        <v>0</v>
      </c>
      <c r="AE193">
        <f t="shared" si="190"/>
        <v>0</v>
      </c>
    </row>
    <row r="194" spans="1:31">
      <c r="A194">
        <v>185</v>
      </c>
      <c r="B194">
        <f t="shared" si="149"/>
        <v>0</v>
      </c>
      <c r="C194">
        <f t="shared" ref="C194:AE194" si="191">IF(AND($A194&gt;C$5,$A194&lt;=C$6),C$2,0)</f>
        <v>0</v>
      </c>
      <c r="D194">
        <f t="shared" si="191"/>
        <v>0</v>
      </c>
      <c r="E194">
        <f t="shared" si="191"/>
        <v>0</v>
      </c>
      <c r="F194">
        <f t="shared" si="191"/>
        <v>0</v>
      </c>
      <c r="G194">
        <f t="shared" si="191"/>
        <v>0</v>
      </c>
      <c r="H194">
        <f t="shared" si="191"/>
        <v>0</v>
      </c>
      <c r="I194">
        <f t="shared" si="191"/>
        <v>0</v>
      </c>
      <c r="J194">
        <f t="shared" si="191"/>
        <v>0</v>
      </c>
      <c r="K194">
        <f t="shared" si="191"/>
        <v>0</v>
      </c>
      <c r="L194">
        <f t="shared" si="191"/>
        <v>0</v>
      </c>
      <c r="M194">
        <f t="shared" si="191"/>
        <v>0</v>
      </c>
      <c r="N194">
        <f t="shared" si="191"/>
        <v>0</v>
      </c>
      <c r="O194">
        <f t="shared" si="191"/>
        <v>0</v>
      </c>
      <c r="P194">
        <f t="shared" si="191"/>
        <v>0</v>
      </c>
      <c r="Q194">
        <f t="shared" si="191"/>
        <v>0.666871097106576</v>
      </c>
      <c r="R194">
        <f t="shared" si="191"/>
        <v>0</v>
      </c>
      <c r="S194">
        <f t="shared" si="191"/>
        <v>0</v>
      </c>
      <c r="T194">
        <f t="shared" si="191"/>
        <v>0</v>
      </c>
      <c r="U194">
        <f t="shared" si="191"/>
        <v>0</v>
      </c>
      <c r="V194">
        <f t="shared" si="191"/>
        <v>0</v>
      </c>
      <c r="W194">
        <f t="shared" si="191"/>
        <v>0</v>
      </c>
      <c r="X194">
        <f t="shared" si="191"/>
        <v>0</v>
      </c>
      <c r="Y194">
        <f t="shared" si="191"/>
        <v>0</v>
      </c>
      <c r="Z194">
        <f t="shared" si="191"/>
        <v>0</v>
      </c>
      <c r="AA194">
        <f t="shared" si="191"/>
        <v>0</v>
      </c>
      <c r="AB194">
        <f t="shared" si="191"/>
        <v>0</v>
      </c>
      <c r="AC194">
        <f t="shared" si="191"/>
        <v>0</v>
      </c>
      <c r="AD194">
        <f t="shared" si="191"/>
        <v>0</v>
      </c>
      <c r="AE194">
        <f t="shared" si="191"/>
        <v>0</v>
      </c>
    </row>
    <row r="195" spans="1:31">
      <c r="A195">
        <v>186</v>
      </c>
      <c r="B195">
        <f t="shared" si="149"/>
        <v>0</v>
      </c>
      <c r="C195">
        <f t="shared" ref="C195:AE195" si="192">IF(AND($A195&gt;C$5,$A195&lt;=C$6),C$2,0)</f>
        <v>0</v>
      </c>
      <c r="D195">
        <f t="shared" si="192"/>
        <v>0</v>
      </c>
      <c r="E195">
        <f t="shared" si="192"/>
        <v>0</v>
      </c>
      <c r="F195">
        <f t="shared" si="192"/>
        <v>0</v>
      </c>
      <c r="G195">
        <f t="shared" si="192"/>
        <v>0</v>
      </c>
      <c r="H195">
        <f t="shared" si="192"/>
        <v>0</v>
      </c>
      <c r="I195">
        <f t="shared" si="192"/>
        <v>0</v>
      </c>
      <c r="J195">
        <f t="shared" si="192"/>
        <v>0</v>
      </c>
      <c r="K195">
        <f t="shared" si="192"/>
        <v>0</v>
      </c>
      <c r="L195">
        <f t="shared" si="192"/>
        <v>0</v>
      </c>
      <c r="M195">
        <f t="shared" si="192"/>
        <v>0</v>
      </c>
      <c r="N195">
        <f t="shared" si="192"/>
        <v>0</v>
      </c>
      <c r="O195">
        <f t="shared" si="192"/>
        <v>0</v>
      </c>
      <c r="P195">
        <f t="shared" si="192"/>
        <v>0</v>
      </c>
      <c r="Q195">
        <f t="shared" si="192"/>
        <v>0.666871097106576</v>
      </c>
      <c r="R195">
        <f t="shared" si="192"/>
        <v>0</v>
      </c>
      <c r="S195">
        <f t="shared" si="192"/>
        <v>0</v>
      </c>
      <c r="T195">
        <f t="shared" si="192"/>
        <v>0</v>
      </c>
      <c r="U195">
        <f t="shared" si="192"/>
        <v>0</v>
      </c>
      <c r="V195">
        <f t="shared" si="192"/>
        <v>0</v>
      </c>
      <c r="W195">
        <f t="shared" si="192"/>
        <v>0</v>
      </c>
      <c r="X195">
        <f t="shared" si="192"/>
        <v>0</v>
      </c>
      <c r="Y195">
        <f t="shared" si="192"/>
        <v>0</v>
      </c>
      <c r="Z195">
        <f t="shared" si="192"/>
        <v>0</v>
      </c>
      <c r="AA195">
        <f t="shared" si="192"/>
        <v>0</v>
      </c>
      <c r="AB195">
        <f t="shared" si="192"/>
        <v>0</v>
      </c>
      <c r="AC195">
        <f t="shared" si="192"/>
        <v>0</v>
      </c>
      <c r="AD195">
        <f t="shared" si="192"/>
        <v>0</v>
      </c>
      <c r="AE195">
        <f t="shared" si="192"/>
        <v>0</v>
      </c>
    </row>
    <row r="196" spans="1:31">
      <c r="A196">
        <v>187</v>
      </c>
      <c r="B196">
        <f t="shared" si="149"/>
        <v>0</v>
      </c>
      <c r="C196">
        <f t="shared" ref="C196:AE196" si="193">IF(AND($A196&gt;C$5,$A196&lt;=C$6),C$2,0)</f>
        <v>0</v>
      </c>
      <c r="D196">
        <f t="shared" si="193"/>
        <v>0</v>
      </c>
      <c r="E196">
        <f t="shared" si="193"/>
        <v>0</v>
      </c>
      <c r="F196">
        <f t="shared" si="193"/>
        <v>0</v>
      </c>
      <c r="G196">
        <f t="shared" si="193"/>
        <v>0</v>
      </c>
      <c r="H196">
        <f t="shared" si="193"/>
        <v>0</v>
      </c>
      <c r="I196">
        <f t="shared" si="193"/>
        <v>0</v>
      </c>
      <c r="J196">
        <f t="shared" si="193"/>
        <v>0</v>
      </c>
      <c r="K196">
        <f t="shared" si="193"/>
        <v>0</v>
      </c>
      <c r="L196">
        <f t="shared" si="193"/>
        <v>0</v>
      </c>
      <c r="M196">
        <f t="shared" si="193"/>
        <v>0</v>
      </c>
      <c r="N196">
        <f t="shared" si="193"/>
        <v>0</v>
      </c>
      <c r="O196">
        <f t="shared" si="193"/>
        <v>0</v>
      </c>
      <c r="P196">
        <f t="shared" si="193"/>
        <v>0</v>
      </c>
      <c r="Q196">
        <f t="shared" si="193"/>
        <v>0.666871097106576</v>
      </c>
      <c r="R196">
        <f t="shared" si="193"/>
        <v>0</v>
      </c>
      <c r="S196">
        <f t="shared" si="193"/>
        <v>0</v>
      </c>
      <c r="T196">
        <f t="shared" si="193"/>
        <v>0</v>
      </c>
      <c r="U196">
        <f t="shared" si="193"/>
        <v>0</v>
      </c>
      <c r="V196">
        <f t="shared" si="193"/>
        <v>0</v>
      </c>
      <c r="W196">
        <f t="shared" si="193"/>
        <v>0</v>
      </c>
      <c r="X196">
        <f t="shared" si="193"/>
        <v>0</v>
      </c>
      <c r="Y196">
        <f t="shared" si="193"/>
        <v>0</v>
      </c>
      <c r="Z196">
        <f t="shared" si="193"/>
        <v>0</v>
      </c>
      <c r="AA196">
        <f t="shared" si="193"/>
        <v>0</v>
      </c>
      <c r="AB196">
        <f t="shared" si="193"/>
        <v>0</v>
      </c>
      <c r="AC196">
        <f t="shared" si="193"/>
        <v>0</v>
      </c>
      <c r="AD196">
        <f t="shared" si="193"/>
        <v>0</v>
      </c>
      <c r="AE196">
        <f t="shared" si="193"/>
        <v>0</v>
      </c>
    </row>
    <row r="197" spans="1:31">
      <c r="A197">
        <v>188</v>
      </c>
      <c r="B197">
        <f t="shared" si="149"/>
        <v>0</v>
      </c>
      <c r="C197">
        <f t="shared" ref="C197:AE197" si="194">IF(AND($A197&gt;C$5,$A197&lt;=C$6),C$2,0)</f>
        <v>0</v>
      </c>
      <c r="D197">
        <f t="shared" si="194"/>
        <v>0</v>
      </c>
      <c r="E197">
        <f t="shared" si="194"/>
        <v>0</v>
      </c>
      <c r="F197">
        <f t="shared" si="194"/>
        <v>0</v>
      </c>
      <c r="G197">
        <f t="shared" si="194"/>
        <v>0</v>
      </c>
      <c r="H197">
        <f t="shared" si="194"/>
        <v>0</v>
      </c>
      <c r="I197">
        <f t="shared" si="194"/>
        <v>0</v>
      </c>
      <c r="J197">
        <f t="shared" si="194"/>
        <v>0</v>
      </c>
      <c r="K197">
        <f t="shared" si="194"/>
        <v>0</v>
      </c>
      <c r="L197">
        <f t="shared" si="194"/>
        <v>0</v>
      </c>
      <c r="M197">
        <f t="shared" si="194"/>
        <v>0</v>
      </c>
      <c r="N197">
        <f t="shared" si="194"/>
        <v>0</v>
      </c>
      <c r="O197">
        <f t="shared" si="194"/>
        <v>0</v>
      </c>
      <c r="P197">
        <f t="shared" si="194"/>
        <v>0</v>
      </c>
      <c r="Q197">
        <f t="shared" si="194"/>
        <v>0.666871097106576</v>
      </c>
      <c r="R197">
        <f t="shared" si="194"/>
        <v>0</v>
      </c>
      <c r="S197">
        <f t="shared" si="194"/>
        <v>0</v>
      </c>
      <c r="T197">
        <f t="shared" si="194"/>
        <v>0</v>
      </c>
      <c r="U197">
        <f t="shared" si="194"/>
        <v>0</v>
      </c>
      <c r="V197">
        <f t="shared" si="194"/>
        <v>0</v>
      </c>
      <c r="W197">
        <f t="shared" si="194"/>
        <v>0</v>
      </c>
      <c r="X197">
        <f t="shared" si="194"/>
        <v>0</v>
      </c>
      <c r="Y197">
        <f t="shared" si="194"/>
        <v>0</v>
      </c>
      <c r="Z197">
        <f t="shared" si="194"/>
        <v>0</v>
      </c>
      <c r="AA197">
        <f t="shared" si="194"/>
        <v>0</v>
      </c>
      <c r="AB197">
        <f t="shared" si="194"/>
        <v>0</v>
      </c>
      <c r="AC197">
        <f t="shared" si="194"/>
        <v>0</v>
      </c>
      <c r="AD197">
        <f t="shared" si="194"/>
        <v>0</v>
      </c>
      <c r="AE197">
        <f t="shared" si="194"/>
        <v>0</v>
      </c>
    </row>
    <row r="198" spans="1:31">
      <c r="A198">
        <v>189</v>
      </c>
      <c r="B198">
        <f t="shared" si="149"/>
        <v>0</v>
      </c>
      <c r="C198">
        <f t="shared" ref="C198:AE198" si="195">IF(AND($A198&gt;C$5,$A198&lt;=C$6),C$2,0)</f>
        <v>0</v>
      </c>
      <c r="D198">
        <f t="shared" si="195"/>
        <v>0</v>
      </c>
      <c r="E198">
        <f t="shared" si="195"/>
        <v>0</v>
      </c>
      <c r="F198">
        <f t="shared" si="195"/>
        <v>0</v>
      </c>
      <c r="G198">
        <f t="shared" si="195"/>
        <v>0</v>
      </c>
      <c r="H198">
        <f t="shared" si="195"/>
        <v>0</v>
      </c>
      <c r="I198">
        <f t="shared" si="195"/>
        <v>0</v>
      </c>
      <c r="J198">
        <f t="shared" si="195"/>
        <v>0</v>
      </c>
      <c r="K198">
        <f t="shared" si="195"/>
        <v>0</v>
      </c>
      <c r="L198">
        <f t="shared" si="195"/>
        <v>0</v>
      </c>
      <c r="M198">
        <f t="shared" si="195"/>
        <v>0</v>
      </c>
      <c r="N198">
        <f t="shared" si="195"/>
        <v>0</v>
      </c>
      <c r="O198">
        <f t="shared" si="195"/>
        <v>0</v>
      </c>
      <c r="P198">
        <f t="shared" si="195"/>
        <v>0</v>
      </c>
      <c r="Q198">
        <f t="shared" si="195"/>
        <v>0.666871097106576</v>
      </c>
      <c r="R198">
        <f t="shared" si="195"/>
        <v>0</v>
      </c>
      <c r="S198">
        <f t="shared" si="195"/>
        <v>0</v>
      </c>
      <c r="T198">
        <f t="shared" si="195"/>
        <v>0</v>
      </c>
      <c r="U198">
        <f t="shared" si="195"/>
        <v>0</v>
      </c>
      <c r="V198">
        <f t="shared" si="195"/>
        <v>0</v>
      </c>
      <c r="W198">
        <f t="shared" si="195"/>
        <v>0</v>
      </c>
      <c r="X198">
        <f t="shared" si="195"/>
        <v>0</v>
      </c>
      <c r="Y198">
        <f t="shared" si="195"/>
        <v>0</v>
      </c>
      <c r="Z198">
        <f t="shared" si="195"/>
        <v>0</v>
      </c>
      <c r="AA198">
        <f t="shared" si="195"/>
        <v>0</v>
      </c>
      <c r="AB198">
        <f t="shared" si="195"/>
        <v>0</v>
      </c>
      <c r="AC198">
        <f t="shared" si="195"/>
        <v>0</v>
      </c>
      <c r="AD198">
        <f t="shared" si="195"/>
        <v>0</v>
      </c>
      <c r="AE198">
        <f t="shared" si="195"/>
        <v>0</v>
      </c>
    </row>
    <row r="199" spans="1:31">
      <c r="A199">
        <v>190</v>
      </c>
      <c r="B199">
        <f t="shared" si="149"/>
        <v>0</v>
      </c>
      <c r="C199">
        <f t="shared" ref="C199:AE199" si="196">IF(AND($A199&gt;C$5,$A199&lt;=C$6),C$2,0)</f>
        <v>0</v>
      </c>
      <c r="D199">
        <f t="shared" si="196"/>
        <v>0</v>
      </c>
      <c r="E199">
        <f t="shared" si="196"/>
        <v>0</v>
      </c>
      <c r="F199">
        <f t="shared" si="196"/>
        <v>0</v>
      </c>
      <c r="G199">
        <f t="shared" si="196"/>
        <v>0</v>
      </c>
      <c r="H199">
        <f t="shared" si="196"/>
        <v>0</v>
      </c>
      <c r="I199">
        <f t="shared" si="196"/>
        <v>0</v>
      </c>
      <c r="J199">
        <f t="shared" si="196"/>
        <v>0</v>
      </c>
      <c r="K199">
        <f t="shared" si="196"/>
        <v>0</v>
      </c>
      <c r="L199">
        <f t="shared" si="196"/>
        <v>0</v>
      </c>
      <c r="M199">
        <f t="shared" si="196"/>
        <v>0</v>
      </c>
      <c r="N199">
        <f t="shared" si="196"/>
        <v>0</v>
      </c>
      <c r="O199">
        <f t="shared" si="196"/>
        <v>0</v>
      </c>
      <c r="P199">
        <f t="shared" si="196"/>
        <v>0</v>
      </c>
      <c r="Q199">
        <f t="shared" si="196"/>
        <v>0.666871097106576</v>
      </c>
      <c r="R199">
        <f t="shared" si="196"/>
        <v>0</v>
      </c>
      <c r="S199">
        <f t="shared" si="196"/>
        <v>0</v>
      </c>
      <c r="T199">
        <f t="shared" si="196"/>
        <v>0</v>
      </c>
      <c r="U199">
        <f t="shared" si="196"/>
        <v>0</v>
      </c>
      <c r="V199">
        <f t="shared" si="196"/>
        <v>0</v>
      </c>
      <c r="W199">
        <f t="shared" si="196"/>
        <v>0</v>
      </c>
      <c r="X199">
        <f t="shared" si="196"/>
        <v>0</v>
      </c>
      <c r="Y199">
        <f t="shared" si="196"/>
        <v>0</v>
      </c>
      <c r="Z199">
        <f t="shared" si="196"/>
        <v>0</v>
      </c>
      <c r="AA199">
        <f t="shared" si="196"/>
        <v>0</v>
      </c>
      <c r="AB199">
        <f t="shared" si="196"/>
        <v>0</v>
      </c>
      <c r="AC199">
        <f t="shared" si="196"/>
        <v>0</v>
      </c>
      <c r="AD199">
        <f t="shared" si="196"/>
        <v>0</v>
      </c>
      <c r="AE199">
        <f t="shared" si="196"/>
        <v>0</v>
      </c>
    </row>
    <row r="200" spans="1:31">
      <c r="A200">
        <v>191</v>
      </c>
      <c r="B200">
        <f t="shared" si="149"/>
        <v>0</v>
      </c>
      <c r="C200">
        <f t="shared" ref="C200:AE200" si="197">IF(AND($A200&gt;C$5,$A200&lt;=C$6),C$2,0)</f>
        <v>0</v>
      </c>
      <c r="D200">
        <f t="shared" si="197"/>
        <v>0</v>
      </c>
      <c r="E200">
        <f t="shared" si="197"/>
        <v>0</v>
      </c>
      <c r="F200">
        <f t="shared" si="197"/>
        <v>0</v>
      </c>
      <c r="G200">
        <f t="shared" si="197"/>
        <v>0</v>
      </c>
      <c r="H200">
        <f t="shared" si="197"/>
        <v>0</v>
      </c>
      <c r="I200">
        <f t="shared" si="197"/>
        <v>0</v>
      </c>
      <c r="J200">
        <f t="shared" si="197"/>
        <v>0</v>
      </c>
      <c r="K200">
        <f t="shared" si="197"/>
        <v>0</v>
      </c>
      <c r="L200">
        <f t="shared" si="197"/>
        <v>0</v>
      </c>
      <c r="M200">
        <f t="shared" si="197"/>
        <v>0</v>
      </c>
      <c r="N200">
        <f t="shared" si="197"/>
        <v>0</v>
      </c>
      <c r="O200">
        <f t="shared" si="197"/>
        <v>0</v>
      </c>
      <c r="P200">
        <f t="shared" si="197"/>
        <v>0</v>
      </c>
      <c r="Q200">
        <f t="shared" si="197"/>
        <v>0.666871097106576</v>
      </c>
      <c r="R200">
        <f t="shared" si="197"/>
        <v>0</v>
      </c>
      <c r="S200">
        <f t="shared" si="197"/>
        <v>0</v>
      </c>
      <c r="T200">
        <f t="shared" si="197"/>
        <v>0</v>
      </c>
      <c r="U200">
        <f t="shared" si="197"/>
        <v>0</v>
      </c>
      <c r="V200">
        <f t="shared" si="197"/>
        <v>0</v>
      </c>
      <c r="W200">
        <f t="shared" si="197"/>
        <v>0</v>
      </c>
      <c r="X200">
        <f t="shared" si="197"/>
        <v>0</v>
      </c>
      <c r="Y200">
        <f t="shared" si="197"/>
        <v>0</v>
      </c>
      <c r="Z200">
        <f t="shared" si="197"/>
        <v>0</v>
      </c>
      <c r="AA200">
        <f t="shared" si="197"/>
        <v>0</v>
      </c>
      <c r="AB200">
        <f t="shared" si="197"/>
        <v>0</v>
      </c>
      <c r="AC200">
        <f t="shared" si="197"/>
        <v>0</v>
      </c>
      <c r="AD200">
        <f t="shared" si="197"/>
        <v>0</v>
      </c>
      <c r="AE200">
        <f t="shared" si="197"/>
        <v>0</v>
      </c>
    </row>
    <row r="201" spans="1:31">
      <c r="A201">
        <v>192</v>
      </c>
      <c r="B201">
        <f t="shared" si="149"/>
        <v>0</v>
      </c>
      <c r="C201">
        <f t="shared" ref="C201:AE201" si="198">IF(AND($A201&gt;C$5,$A201&lt;=C$6),C$2,0)</f>
        <v>0</v>
      </c>
      <c r="D201">
        <f t="shared" si="198"/>
        <v>0</v>
      </c>
      <c r="E201">
        <f t="shared" si="198"/>
        <v>0</v>
      </c>
      <c r="F201">
        <f t="shared" si="198"/>
        <v>0</v>
      </c>
      <c r="G201">
        <f t="shared" si="198"/>
        <v>0</v>
      </c>
      <c r="H201">
        <f t="shared" si="198"/>
        <v>0</v>
      </c>
      <c r="I201">
        <f t="shared" si="198"/>
        <v>0</v>
      </c>
      <c r="J201">
        <f t="shared" si="198"/>
        <v>0</v>
      </c>
      <c r="K201">
        <f t="shared" si="198"/>
        <v>0</v>
      </c>
      <c r="L201">
        <f t="shared" si="198"/>
        <v>0</v>
      </c>
      <c r="M201">
        <f t="shared" si="198"/>
        <v>0</v>
      </c>
      <c r="N201">
        <f t="shared" si="198"/>
        <v>0</v>
      </c>
      <c r="O201">
        <f t="shared" si="198"/>
        <v>0</v>
      </c>
      <c r="P201">
        <f t="shared" si="198"/>
        <v>0</v>
      </c>
      <c r="Q201">
        <f t="shared" si="198"/>
        <v>0.666871097106576</v>
      </c>
      <c r="R201">
        <f t="shared" si="198"/>
        <v>0</v>
      </c>
      <c r="S201">
        <f t="shared" si="198"/>
        <v>0</v>
      </c>
      <c r="T201">
        <f t="shared" si="198"/>
        <v>0</v>
      </c>
      <c r="U201">
        <f t="shared" si="198"/>
        <v>0</v>
      </c>
      <c r="V201">
        <f t="shared" si="198"/>
        <v>0</v>
      </c>
      <c r="W201">
        <f t="shared" si="198"/>
        <v>0</v>
      </c>
      <c r="X201">
        <f t="shared" si="198"/>
        <v>0</v>
      </c>
      <c r="Y201">
        <f t="shared" si="198"/>
        <v>0</v>
      </c>
      <c r="Z201">
        <f t="shared" si="198"/>
        <v>0</v>
      </c>
      <c r="AA201">
        <f t="shared" si="198"/>
        <v>0</v>
      </c>
      <c r="AB201">
        <f t="shared" si="198"/>
        <v>0</v>
      </c>
      <c r="AC201">
        <f t="shared" si="198"/>
        <v>0</v>
      </c>
      <c r="AD201">
        <f t="shared" si="198"/>
        <v>0</v>
      </c>
      <c r="AE201">
        <f t="shared" si="198"/>
        <v>0</v>
      </c>
    </row>
    <row r="202" spans="1:31">
      <c r="A202">
        <v>193</v>
      </c>
      <c r="B202">
        <f t="shared" si="149"/>
        <v>0</v>
      </c>
      <c r="C202">
        <f t="shared" ref="C202:AE202" si="199">IF(AND($A202&gt;C$5,$A202&lt;=C$6),C$2,0)</f>
        <v>0</v>
      </c>
      <c r="D202">
        <f t="shared" si="199"/>
        <v>0</v>
      </c>
      <c r="E202">
        <f t="shared" si="199"/>
        <v>0</v>
      </c>
      <c r="F202">
        <f t="shared" si="199"/>
        <v>0</v>
      </c>
      <c r="G202">
        <f t="shared" si="199"/>
        <v>0</v>
      </c>
      <c r="H202">
        <f t="shared" si="199"/>
        <v>0</v>
      </c>
      <c r="I202">
        <f t="shared" si="199"/>
        <v>0</v>
      </c>
      <c r="J202">
        <f t="shared" si="199"/>
        <v>0</v>
      </c>
      <c r="K202">
        <f t="shared" si="199"/>
        <v>0</v>
      </c>
      <c r="L202">
        <f t="shared" si="199"/>
        <v>0</v>
      </c>
      <c r="M202">
        <f t="shared" si="199"/>
        <v>0</v>
      </c>
      <c r="N202">
        <f t="shared" si="199"/>
        <v>0</v>
      </c>
      <c r="O202">
        <f t="shared" si="199"/>
        <v>0</v>
      </c>
      <c r="P202">
        <f t="shared" si="199"/>
        <v>0</v>
      </c>
      <c r="Q202">
        <f t="shared" si="199"/>
        <v>0</v>
      </c>
      <c r="R202">
        <f t="shared" si="199"/>
        <v>0.663803655660932</v>
      </c>
      <c r="S202">
        <f t="shared" si="199"/>
        <v>0</v>
      </c>
      <c r="T202">
        <f t="shared" si="199"/>
        <v>0</v>
      </c>
      <c r="U202">
        <f t="shared" si="199"/>
        <v>0</v>
      </c>
      <c r="V202">
        <f t="shared" si="199"/>
        <v>0</v>
      </c>
      <c r="W202">
        <f t="shared" si="199"/>
        <v>0</v>
      </c>
      <c r="X202">
        <f t="shared" si="199"/>
        <v>0</v>
      </c>
      <c r="Y202">
        <f t="shared" si="199"/>
        <v>0</v>
      </c>
      <c r="Z202">
        <f t="shared" si="199"/>
        <v>0</v>
      </c>
      <c r="AA202">
        <f t="shared" si="199"/>
        <v>0</v>
      </c>
      <c r="AB202">
        <f t="shared" si="199"/>
        <v>0</v>
      </c>
      <c r="AC202">
        <f t="shared" si="199"/>
        <v>0</v>
      </c>
      <c r="AD202">
        <f t="shared" si="199"/>
        <v>0</v>
      </c>
      <c r="AE202">
        <f t="shared" si="199"/>
        <v>0</v>
      </c>
    </row>
    <row r="203" spans="1:31">
      <c r="A203">
        <v>194</v>
      </c>
      <c r="B203">
        <f t="shared" si="149"/>
        <v>0</v>
      </c>
      <c r="C203">
        <f t="shared" ref="C203:AE203" si="200">IF(AND($A203&gt;C$5,$A203&lt;=C$6),C$2,0)</f>
        <v>0</v>
      </c>
      <c r="D203">
        <f t="shared" si="200"/>
        <v>0</v>
      </c>
      <c r="E203">
        <f t="shared" si="200"/>
        <v>0</v>
      </c>
      <c r="F203">
        <f t="shared" si="200"/>
        <v>0</v>
      </c>
      <c r="G203">
        <f t="shared" si="200"/>
        <v>0</v>
      </c>
      <c r="H203">
        <f t="shared" si="200"/>
        <v>0</v>
      </c>
      <c r="I203">
        <f t="shared" si="200"/>
        <v>0</v>
      </c>
      <c r="J203">
        <f t="shared" si="200"/>
        <v>0</v>
      </c>
      <c r="K203">
        <f t="shared" si="200"/>
        <v>0</v>
      </c>
      <c r="L203">
        <f t="shared" si="200"/>
        <v>0</v>
      </c>
      <c r="M203">
        <f t="shared" si="200"/>
        <v>0</v>
      </c>
      <c r="N203">
        <f t="shared" si="200"/>
        <v>0</v>
      </c>
      <c r="O203">
        <f t="shared" si="200"/>
        <v>0</v>
      </c>
      <c r="P203">
        <f t="shared" si="200"/>
        <v>0</v>
      </c>
      <c r="Q203">
        <f t="shared" si="200"/>
        <v>0</v>
      </c>
      <c r="R203">
        <f t="shared" si="200"/>
        <v>0.663803655660932</v>
      </c>
      <c r="S203">
        <f t="shared" si="200"/>
        <v>0</v>
      </c>
      <c r="T203">
        <f t="shared" si="200"/>
        <v>0</v>
      </c>
      <c r="U203">
        <f t="shared" si="200"/>
        <v>0</v>
      </c>
      <c r="V203">
        <f t="shared" si="200"/>
        <v>0</v>
      </c>
      <c r="W203">
        <f t="shared" si="200"/>
        <v>0</v>
      </c>
      <c r="X203">
        <f t="shared" si="200"/>
        <v>0</v>
      </c>
      <c r="Y203">
        <f t="shared" si="200"/>
        <v>0</v>
      </c>
      <c r="Z203">
        <f t="shared" si="200"/>
        <v>0</v>
      </c>
      <c r="AA203">
        <f t="shared" si="200"/>
        <v>0</v>
      </c>
      <c r="AB203">
        <f t="shared" si="200"/>
        <v>0</v>
      </c>
      <c r="AC203">
        <f t="shared" si="200"/>
        <v>0</v>
      </c>
      <c r="AD203">
        <f t="shared" si="200"/>
        <v>0</v>
      </c>
      <c r="AE203">
        <f t="shared" si="200"/>
        <v>0</v>
      </c>
    </row>
    <row r="204" spans="1:31">
      <c r="A204">
        <v>195</v>
      </c>
      <c r="B204">
        <f t="shared" si="149"/>
        <v>0</v>
      </c>
      <c r="C204">
        <f t="shared" ref="C204:AE204" si="201">IF(AND($A204&gt;C$5,$A204&lt;=C$6),C$2,0)</f>
        <v>0</v>
      </c>
      <c r="D204">
        <f t="shared" si="201"/>
        <v>0</v>
      </c>
      <c r="E204">
        <f t="shared" si="201"/>
        <v>0</v>
      </c>
      <c r="F204">
        <f t="shared" si="201"/>
        <v>0</v>
      </c>
      <c r="G204">
        <f t="shared" si="201"/>
        <v>0</v>
      </c>
      <c r="H204">
        <f t="shared" si="201"/>
        <v>0</v>
      </c>
      <c r="I204">
        <f t="shared" si="201"/>
        <v>0</v>
      </c>
      <c r="J204">
        <f t="shared" si="201"/>
        <v>0</v>
      </c>
      <c r="K204">
        <f t="shared" si="201"/>
        <v>0</v>
      </c>
      <c r="L204">
        <f t="shared" si="201"/>
        <v>0</v>
      </c>
      <c r="M204">
        <f t="shared" si="201"/>
        <v>0</v>
      </c>
      <c r="N204">
        <f t="shared" si="201"/>
        <v>0</v>
      </c>
      <c r="O204">
        <f t="shared" si="201"/>
        <v>0</v>
      </c>
      <c r="P204">
        <f t="shared" si="201"/>
        <v>0</v>
      </c>
      <c r="Q204">
        <f t="shared" si="201"/>
        <v>0</v>
      </c>
      <c r="R204">
        <f t="shared" si="201"/>
        <v>0.663803655660932</v>
      </c>
      <c r="S204">
        <f t="shared" si="201"/>
        <v>0</v>
      </c>
      <c r="T204">
        <f t="shared" si="201"/>
        <v>0</v>
      </c>
      <c r="U204">
        <f t="shared" si="201"/>
        <v>0</v>
      </c>
      <c r="V204">
        <f t="shared" si="201"/>
        <v>0</v>
      </c>
      <c r="W204">
        <f t="shared" si="201"/>
        <v>0</v>
      </c>
      <c r="X204">
        <f t="shared" si="201"/>
        <v>0</v>
      </c>
      <c r="Y204">
        <f t="shared" si="201"/>
        <v>0</v>
      </c>
      <c r="Z204">
        <f t="shared" si="201"/>
        <v>0</v>
      </c>
      <c r="AA204">
        <f t="shared" si="201"/>
        <v>0</v>
      </c>
      <c r="AB204">
        <f t="shared" si="201"/>
        <v>0</v>
      </c>
      <c r="AC204">
        <f t="shared" si="201"/>
        <v>0</v>
      </c>
      <c r="AD204">
        <f t="shared" si="201"/>
        <v>0</v>
      </c>
      <c r="AE204">
        <f t="shared" si="201"/>
        <v>0</v>
      </c>
    </row>
    <row r="205" spans="1:31">
      <c r="A205">
        <v>196</v>
      </c>
      <c r="B205">
        <f t="shared" si="149"/>
        <v>0</v>
      </c>
      <c r="C205">
        <f t="shared" ref="C205:AE205" si="202">IF(AND($A205&gt;C$5,$A205&lt;=C$6),C$2,0)</f>
        <v>0</v>
      </c>
      <c r="D205">
        <f t="shared" si="202"/>
        <v>0</v>
      </c>
      <c r="E205">
        <f t="shared" si="202"/>
        <v>0</v>
      </c>
      <c r="F205">
        <f t="shared" si="202"/>
        <v>0</v>
      </c>
      <c r="G205">
        <f t="shared" si="202"/>
        <v>0</v>
      </c>
      <c r="H205">
        <f t="shared" si="202"/>
        <v>0</v>
      </c>
      <c r="I205">
        <f t="shared" si="202"/>
        <v>0</v>
      </c>
      <c r="J205">
        <f t="shared" si="202"/>
        <v>0</v>
      </c>
      <c r="K205">
        <f t="shared" si="202"/>
        <v>0</v>
      </c>
      <c r="L205">
        <f t="shared" si="202"/>
        <v>0</v>
      </c>
      <c r="M205">
        <f t="shared" si="202"/>
        <v>0</v>
      </c>
      <c r="N205">
        <f t="shared" si="202"/>
        <v>0</v>
      </c>
      <c r="O205">
        <f t="shared" si="202"/>
        <v>0</v>
      </c>
      <c r="P205">
        <f t="shared" si="202"/>
        <v>0</v>
      </c>
      <c r="Q205">
        <f t="shared" si="202"/>
        <v>0</v>
      </c>
      <c r="R205">
        <f t="shared" si="202"/>
        <v>0.663803655660932</v>
      </c>
      <c r="S205">
        <f t="shared" si="202"/>
        <v>0</v>
      </c>
      <c r="T205">
        <f t="shared" si="202"/>
        <v>0</v>
      </c>
      <c r="U205">
        <f t="shared" si="202"/>
        <v>0</v>
      </c>
      <c r="V205">
        <f t="shared" si="202"/>
        <v>0</v>
      </c>
      <c r="W205">
        <f t="shared" si="202"/>
        <v>0</v>
      </c>
      <c r="X205">
        <f t="shared" si="202"/>
        <v>0</v>
      </c>
      <c r="Y205">
        <f t="shared" si="202"/>
        <v>0</v>
      </c>
      <c r="Z205">
        <f t="shared" si="202"/>
        <v>0</v>
      </c>
      <c r="AA205">
        <f t="shared" si="202"/>
        <v>0</v>
      </c>
      <c r="AB205">
        <f t="shared" si="202"/>
        <v>0</v>
      </c>
      <c r="AC205">
        <f t="shared" si="202"/>
        <v>0</v>
      </c>
      <c r="AD205">
        <f t="shared" si="202"/>
        <v>0</v>
      </c>
      <c r="AE205">
        <f t="shared" si="202"/>
        <v>0</v>
      </c>
    </row>
    <row r="206" spans="1:31">
      <c r="A206">
        <v>197</v>
      </c>
      <c r="B206">
        <f t="shared" si="149"/>
        <v>0</v>
      </c>
      <c r="C206">
        <f t="shared" ref="C206:AE206" si="203">IF(AND($A206&gt;C$5,$A206&lt;=C$6),C$2,0)</f>
        <v>0</v>
      </c>
      <c r="D206">
        <f t="shared" si="203"/>
        <v>0</v>
      </c>
      <c r="E206">
        <f t="shared" si="203"/>
        <v>0</v>
      </c>
      <c r="F206">
        <f t="shared" si="203"/>
        <v>0</v>
      </c>
      <c r="G206">
        <f t="shared" si="203"/>
        <v>0</v>
      </c>
      <c r="H206">
        <f t="shared" si="203"/>
        <v>0</v>
      </c>
      <c r="I206">
        <f t="shared" si="203"/>
        <v>0</v>
      </c>
      <c r="J206">
        <f t="shared" si="203"/>
        <v>0</v>
      </c>
      <c r="K206">
        <f t="shared" si="203"/>
        <v>0</v>
      </c>
      <c r="L206">
        <f t="shared" si="203"/>
        <v>0</v>
      </c>
      <c r="M206">
        <f t="shared" si="203"/>
        <v>0</v>
      </c>
      <c r="N206">
        <f t="shared" si="203"/>
        <v>0</v>
      </c>
      <c r="O206">
        <f t="shared" si="203"/>
        <v>0</v>
      </c>
      <c r="P206">
        <f t="shared" si="203"/>
        <v>0</v>
      </c>
      <c r="Q206">
        <f t="shared" si="203"/>
        <v>0</v>
      </c>
      <c r="R206">
        <f t="shared" si="203"/>
        <v>0.663803655660932</v>
      </c>
      <c r="S206">
        <f t="shared" si="203"/>
        <v>0</v>
      </c>
      <c r="T206">
        <f t="shared" si="203"/>
        <v>0</v>
      </c>
      <c r="U206">
        <f t="shared" si="203"/>
        <v>0</v>
      </c>
      <c r="V206">
        <f t="shared" si="203"/>
        <v>0</v>
      </c>
      <c r="W206">
        <f t="shared" si="203"/>
        <v>0</v>
      </c>
      <c r="X206">
        <f t="shared" si="203"/>
        <v>0</v>
      </c>
      <c r="Y206">
        <f t="shared" si="203"/>
        <v>0</v>
      </c>
      <c r="Z206">
        <f t="shared" si="203"/>
        <v>0</v>
      </c>
      <c r="AA206">
        <f t="shared" si="203"/>
        <v>0</v>
      </c>
      <c r="AB206">
        <f t="shared" si="203"/>
        <v>0</v>
      </c>
      <c r="AC206">
        <f t="shared" si="203"/>
        <v>0</v>
      </c>
      <c r="AD206">
        <f t="shared" si="203"/>
        <v>0</v>
      </c>
      <c r="AE206">
        <f t="shared" si="203"/>
        <v>0</v>
      </c>
    </row>
    <row r="207" spans="1:31">
      <c r="A207">
        <v>198</v>
      </c>
      <c r="B207">
        <f t="shared" si="149"/>
        <v>0</v>
      </c>
      <c r="C207">
        <f t="shared" ref="C207:AE207" si="204">IF(AND($A207&gt;C$5,$A207&lt;=C$6),C$2,0)</f>
        <v>0</v>
      </c>
      <c r="D207">
        <f t="shared" si="204"/>
        <v>0</v>
      </c>
      <c r="E207">
        <f t="shared" si="204"/>
        <v>0</v>
      </c>
      <c r="F207">
        <f t="shared" si="204"/>
        <v>0</v>
      </c>
      <c r="G207">
        <f t="shared" si="204"/>
        <v>0</v>
      </c>
      <c r="H207">
        <f t="shared" si="204"/>
        <v>0</v>
      </c>
      <c r="I207">
        <f t="shared" si="204"/>
        <v>0</v>
      </c>
      <c r="J207">
        <f t="shared" si="204"/>
        <v>0</v>
      </c>
      <c r="K207">
        <f t="shared" si="204"/>
        <v>0</v>
      </c>
      <c r="L207">
        <f t="shared" si="204"/>
        <v>0</v>
      </c>
      <c r="M207">
        <f t="shared" si="204"/>
        <v>0</v>
      </c>
      <c r="N207">
        <f t="shared" si="204"/>
        <v>0</v>
      </c>
      <c r="O207">
        <f t="shared" si="204"/>
        <v>0</v>
      </c>
      <c r="P207">
        <f t="shared" si="204"/>
        <v>0</v>
      </c>
      <c r="Q207">
        <f t="shared" si="204"/>
        <v>0</v>
      </c>
      <c r="R207">
        <f t="shared" si="204"/>
        <v>0.663803655660932</v>
      </c>
      <c r="S207">
        <f t="shared" si="204"/>
        <v>0</v>
      </c>
      <c r="T207">
        <f t="shared" si="204"/>
        <v>0</v>
      </c>
      <c r="U207">
        <f t="shared" si="204"/>
        <v>0</v>
      </c>
      <c r="V207">
        <f t="shared" si="204"/>
        <v>0</v>
      </c>
      <c r="W207">
        <f t="shared" si="204"/>
        <v>0</v>
      </c>
      <c r="X207">
        <f t="shared" si="204"/>
        <v>0</v>
      </c>
      <c r="Y207">
        <f t="shared" si="204"/>
        <v>0</v>
      </c>
      <c r="Z207">
        <f t="shared" si="204"/>
        <v>0</v>
      </c>
      <c r="AA207">
        <f t="shared" si="204"/>
        <v>0</v>
      </c>
      <c r="AB207">
        <f t="shared" si="204"/>
        <v>0</v>
      </c>
      <c r="AC207">
        <f t="shared" si="204"/>
        <v>0</v>
      </c>
      <c r="AD207">
        <f t="shared" si="204"/>
        <v>0</v>
      </c>
      <c r="AE207">
        <f t="shared" si="204"/>
        <v>0</v>
      </c>
    </row>
    <row r="208" spans="1:31">
      <c r="A208">
        <v>199</v>
      </c>
      <c r="B208">
        <f t="shared" si="149"/>
        <v>0</v>
      </c>
      <c r="C208">
        <f t="shared" ref="C208:AE208" si="205">IF(AND($A208&gt;C$5,$A208&lt;=C$6),C$2,0)</f>
        <v>0</v>
      </c>
      <c r="D208">
        <f t="shared" si="205"/>
        <v>0</v>
      </c>
      <c r="E208">
        <f t="shared" si="205"/>
        <v>0</v>
      </c>
      <c r="F208">
        <f t="shared" si="205"/>
        <v>0</v>
      </c>
      <c r="G208">
        <f t="shared" si="205"/>
        <v>0</v>
      </c>
      <c r="H208">
        <f t="shared" si="205"/>
        <v>0</v>
      </c>
      <c r="I208">
        <f t="shared" si="205"/>
        <v>0</v>
      </c>
      <c r="J208">
        <f t="shared" si="205"/>
        <v>0</v>
      </c>
      <c r="K208">
        <f t="shared" si="205"/>
        <v>0</v>
      </c>
      <c r="L208">
        <f t="shared" si="205"/>
        <v>0</v>
      </c>
      <c r="M208">
        <f t="shared" si="205"/>
        <v>0</v>
      </c>
      <c r="N208">
        <f t="shared" si="205"/>
        <v>0</v>
      </c>
      <c r="O208">
        <f t="shared" si="205"/>
        <v>0</v>
      </c>
      <c r="P208">
        <f t="shared" si="205"/>
        <v>0</v>
      </c>
      <c r="Q208">
        <f t="shared" si="205"/>
        <v>0</v>
      </c>
      <c r="R208">
        <f t="shared" si="205"/>
        <v>0.663803655660932</v>
      </c>
      <c r="S208">
        <f t="shared" si="205"/>
        <v>0</v>
      </c>
      <c r="T208">
        <f t="shared" si="205"/>
        <v>0</v>
      </c>
      <c r="U208">
        <f t="shared" si="205"/>
        <v>0</v>
      </c>
      <c r="V208">
        <f t="shared" si="205"/>
        <v>0</v>
      </c>
      <c r="W208">
        <f t="shared" si="205"/>
        <v>0</v>
      </c>
      <c r="X208">
        <f t="shared" si="205"/>
        <v>0</v>
      </c>
      <c r="Y208">
        <f t="shared" si="205"/>
        <v>0</v>
      </c>
      <c r="Z208">
        <f t="shared" si="205"/>
        <v>0</v>
      </c>
      <c r="AA208">
        <f t="shared" si="205"/>
        <v>0</v>
      </c>
      <c r="AB208">
        <f t="shared" si="205"/>
        <v>0</v>
      </c>
      <c r="AC208">
        <f t="shared" si="205"/>
        <v>0</v>
      </c>
      <c r="AD208">
        <f t="shared" si="205"/>
        <v>0</v>
      </c>
      <c r="AE208">
        <f t="shared" si="205"/>
        <v>0</v>
      </c>
    </row>
    <row r="209" spans="1:31">
      <c r="A209">
        <v>200</v>
      </c>
      <c r="B209">
        <f t="shared" si="149"/>
        <v>0</v>
      </c>
      <c r="C209">
        <f t="shared" ref="C209:AE209" si="206">IF(AND($A209&gt;C$5,$A209&lt;=C$6),C$2,0)</f>
        <v>0</v>
      </c>
      <c r="D209">
        <f t="shared" si="206"/>
        <v>0</v>
      </c>
      <c r="E209">
        <f t="shared" si="206"/>
        <v>0</v>
      </c>
      <c r="F209">
        <f t="shared" si="206"/>
        <v>0</v>
      </c>
      <c r="G209">
        <f t="shared" si="206"/>
        <v>0</v>
      </c>
      <c r="H209">
        <f t="shared" si="206"/>
        <v>0</v>
      </c>
      <c r="I209">
        <f t="shared" si="206"/>
        <v>0</v>
      </c>
      <c r="J209">
        <f t="shared" si="206"/>
        <v>0</v>
      </c>
      <c r="K209">
        <f t="shared" si="206"/>
        <v>0</v>
      </c>
      <c r="L209">
        <f t="shared" si="206"/>
        <v>0</v>
      </c>
      <c r="M209">
        <f t="shared" si="206"/>
        <v>0</v>
      </c>
      <c r="N209">
        <f t="shared" si="206"/>
        <v>0</v>
      </c>
      <c r="O209">
        <f t="shared" si="206"/>
        <v>0</v>
      </c>
      <c r="P209">
        <f t="shared" si="206"/>
        <v>0</v>
      </c>
      <c r="Q209">
        <f t="shared" si="206"/>
        <v>0</v>
      </c>
      <c r="R209">
        <f t="shared" si="206"/>
        <v>0.663803655660932</v>
      </c>
      <c r="S209">
        <f t="shared" si="206"/>
        <v>0</v>
      </c>
      <c r="T209">
        <f t="shared" si="206"/>
        <v>0</v>
      </c>
      <c r="U209">
        <f t="shared" si="206"/>
        <v>0</v>
      </c>
      <c r="V209">
        <f t="shared" si="206"/>
        <v>0</v>
      </c>
      <c r="W209">
        <f t="shared" si="206"/>
        <v>0</v>
      </c>
      <c r="X209">
        <f t="shared" si="206"/>
        <v>0</v>
      </c>
      <c r="Y209">
        <f t="shared" si="206"/>
        <v>0</v>
      </c>
      <c r="Z209">
        <f t="shared" si="206"/>
        <v>0</v>
      </c>
      <c r="AA209">
        <f t="shared" si="206"/>
        <v>0</v>
      </c>
      <c r="AB209">
        <f t="shared" si="206"/>
        <v>0</v>
      </c>
      <c r="AC209">
        <f t="shared" si="206"/>
        <v>0</v>
      </c>
      <c r="AD209">
        <f t="shared" si="206"/>
        <v>0</v>
      </c>
      <c r="AE209">
        <f t="shared" si="206"/>
        <v>0</v>
      </c>
    </row>
    <row r="210" spans="1:31">
      <c r="A210">
        <v>201</v>
      </c>
      <c r="B210">
        <f t="shared" si="149"/>
        <v>0</v>
      </c>
      <c r="C210">
        <f t="shared" ref="C210:AE210" si="207">IF(AND($A210&gt;C$5,$A210&lt;=C$6),C$2,0)</f>
        <v>0</v>
      </c>
      <c r="D210">
        <f t="shared" si="207"/>
        <v>0</v>
      </c>
      <c r="E210">
        <f t="shared" si="207"/>
        <v>0</v>
      </c>
      <c r="F210">
        <f t="shared" si="207"/>
        <v>0</v>
      </c>
      <c r="G210">
        <f t="shared" si="207"/>
        <v>0</v>
      </c>
      <c r="H210">
        <f t="shared" si="207"/>
        <v>0</v>
      </c>
      <c r="I210">
        <f t="shared" si="207"/>
        <v>0</v>
      </c>
      <c r="J210">
        <f t="shared" si="207"/>
        <v>0</v>
      </c>
      <c r="K210">
        <f t="shared" si="207"/>
        <v>0</v>
      </c>
      <c r="L210">
        <f t="shared" si="207"/>
        <v>0</v>
      </c>
      <c r="M210">
        <f t="shared" si="207"/>
        <v>0</v>
      </c>
      <c r="N210">
        <f t="shared" si="207"/>
        <v>0</v>
      </c>
      <c r="O210">
        <f t="shared" si="207"/>
        <v>0</v>
      </c>
      <c r="P210">
        <f t="shared" si="207"/>
        <v>0</v>
      </c>
      <c r="Q210">
        <f t="shared" si="207"/>
        <v>0</v>
      </c>
      <c r="R210">
        <f t="shared" si="207"/>
        <v>0.663803655660932</v>
      </c>
      <c r="S210">
        <f t="shared" si="207"/>
        <v>0</v>
      </c>
      <c r="T210">
        <f t="shared" si="207"/>
        <v>0</v>
      </c>
      <c r="U210">
        <f t="shared" si="207"/>
        <v>0</v>
      </c>
      <c r="V210">
        <f t="shared" si="207"/>
        <v>0</v>
      </c>
      <c r="W210">
        <f t="shared" si="207"/>
        <v>0</v>
      </c>
      <c r="X210">
        <f t="shared" si="207"/>
        <v>0</v>
      </c>
      <c r="Y210">
        <f t="shared" si="207"/>
        <v>0</v>
      </c>
      <c r="Z210">
        <f t="shared" si="207"/>
        <v>0</v>
      </c>
      <c r="AA210">
        <f t="shared" si="207"/>
        <v>0</v>
      </c>
      <c r="AB210">
        <f t="shared" si="207"/>
        <v>0</v>
      </c>
      <c r="AC210">
        <f t="shared" si="207"/>
        <v>0</v>
      </c>
      <c r="AD210">
        <f t="shared" si="207"/>
        <v>0</v>
      </c>
      <c r="AE210">
        <f t="shared" si="207"/>
        <v>0</v>
      </c>
    </row>
    <row r="211" spans="1:31">
      <c r="A211">
        <v>202</v>
      </c>
      <c r="B211">
        <f t="shared" si="149"/>
        <v>0</v>
      </c>
      <c r="C211">
        <f t="shared" ref="C211:AE211" si="208">IF(AND($A211&gt;C$5,$A211&lt;=C$6),C$2,0)</f>
        <v>0</v>
      </c>
      <c r="D211">
        <f t="shared" si="208"/>
        <v>0</v>
      </c>
      <c r="E211">
        <f t="shared" si="208"/>
        <v>0</v>
      </c>
      <c r="F211">
        <f t="shared" si="208"/>
        <v>0</v>
      </c>
      <c r="G211">
        <f t="shared" si="208"/>
        <v>0</v>
      </c>
      <c r="H211">
        <f t="shared" si="208"/>
        <v>0</v>
      </c>
      <c r="I211">
        <f t="shared" si="208"/>
        <v>0</v>
      </c>
      <c r="J211">
        <f t="shared" si="208"/>
        <v>0</v>
      </c>
      <c r="K211">
        <f t="shared" si="208"/>
        <v>0</v>
      </c>
      <c r="L211">
        <f t="shared" si="208"/>
        <v>0</v>
      </c>
      <c r="M211">
        <f t="shared" si="208"/>
        <v>0</v>
      </c>
      <c r="N211">
        <f t="shared" si="208"/>
        <v>0</v>
      </c>
      <c r="O211">
        <f t="shared" si="208"/>
        <v>0</v>
      </c>
      <c r="P211">
        <f t="shared" si="208"/>
        <v>0</v>
      </c>
      <c r="Q211">
        <f t="shared" si="208"/>
        <v>0</v>
      </c>
      <c r="R211">
        <f t="shared" si="208"/>
        <v>0.663803655660932</v>
      </c>
      <c r="S211">
        <f t="shared" si="208"/>
        <v>0</v>
      </c>
      <c r="T211">
        <f t="shared" si="208"/>
        <v>0</v>
      </c>
      <c r="U211">
        <f t="shared" si="208"/>
        <v>0</v>
      </c>
      <c r="V211">
        <f t="shared" si="208"/>
        <v>0</v>
      </c>
      <c r="W211">
        <f t="shared" si="208"/>
        <v>0</v>
      </c>
      <c r="X211">
        <f t="shared" si="208"/>
        <v>0</v>
      </c>
      <c r="Y211">
        <f t="shared" si="208"/>
        <v>0</v>
      </c>
      <c r="Z211">
        <f t="shared" si="208"/>
        <v>0</v>
      </c>
      <c r="AA211">
        <f t="shared" si="208"/>
        <v>0</v>
      </c>
      <c r="AB211">
        <f t="shared" si="208"/>
        <v>0</v>
      </c>
      <c r="AC211">
        <f t="shared" si="208"/>
        <v>0</v>
      </c>
      <c r="AD211">
        <f t="shared" si="208"/>
        <v>0</v>
      </c>
      <c r="AE211">
        <f t="shared" si="208"/>
        <v>0</v>
      </c>
    </row>
    <row r="212" spans="1:31">
      <c r="A212">
        <v>203</v>
      </c>
      <c r="B212">
        <f t="shared" si="149"/>
        <v>0</v>
      </c>
      <c r="C212">
        <f t="shared" ref="C212:AE212" si="209">IF(AND($A212&gt;C$5,$A212&lt;=C$6),C$2,0)</f>
        <v>0</v>
      </c>
      <c r="D212">
        <f t="shared" si="209"/>
        <v>0</v>
      </c>
      <c r="E212">
        <f t="shared" si="209"/>
        <v>0</v>
      </c>
      <c r="F212">
        <f t="shared" si="209"/>
        <v>0</v>
      </c>
      <c r="G212">
        <f t="shared" si="209"/>
        <v>0</v>
      </c>
      <c r="H212">
        <f t="shared" si="209"/>
        <v>0</v>
      </c>
      <c r="I212">
        <f t="shared" si="209"/>
        <v>0</v>
      </c>
      <c r="J212">
        <f t="shared" si="209"/>
        <v>0</v>
      </c>
      <c r="K212">
        <f t="shared" si="209"/>
        <v>0</v>
      </c>
      <c r="L212">
        <f t="shared" si="209"/>
        <v>0</v>
      </c>
      <c r="M212">
        <f t="shared" si="209"/>
        <v>0</v>
      </c>
      <c r="N212">
        <f t="shared" si="209"/>
        <v>0</v>
      </c>
      <c r="O212">
        <f t="shared" si="209"/>
        <v>0</v>
      </c>
      <c r="P212">
        <f t="shared" si="209"/>
        <v>0</v>
      </c>
      <c r="Q212">
        <f t="shared" si="209"/>
        <v>0</v>
      </c>
      <c r="R212">
        <f t="shared" si="209"/>
        <v>0.663803655660932</v>
      </c>
      <c r="S212">
        <f t="shared" si="209"/>
        <v>0</v>
      </c>
      <c r="T212">
        <f t="shared" si="209"/>
        <v>0</v>
      </c>
      <c r="U212">
        <f t="shared" si="209"/>
        <v>0</v>
      </c>
      <c r="V212">
        <f t="shared" si="209"/>
        <v>0</v>
      </c>
      <c r="W212">
        <f t="shared" si="209"/>
        <v>0</v>
      </c>
      <c r="X212">
        <f t="shared" si="209"/>
        <v>0</v>
      </c>
      <c r="Y212">
        <f t="shared" si="209"/>
        <v>0</v>
      </c>
      <c r="Z212">
        <f t="shared" si="209"/>
        <v>0</v>
      </c>
      <c r="AA212">
        <f t="shared" si="209"/>
        <v>0</v>
      </c>
      <c r="AB212">
        <f t="shared" si="209"/>
        <v>0</v>
      </c>
      <c r="AC212">
        <f t="shared" si="209"/>
        <v>0</v>
      </c>
      <c r="AD212">
        <f t="shared" si="209"/>
        <v>0</v>
      </c>
      <c r="AE212">
        <f t="shared" si="209"/>
        <v>0</v>
      </c>
    </row>
    <row r="213" spans="1:31">
      <c r="A213">
        <v>204</v>
      </c>
      <c r="B213">
        <f t="shared" si="149"/>
        <v>0</v>
      </c>
      <c r="C213">
        <f t="shared" ref="C213:AE213" si="210">IF(AND($A213&gt;C$5,$A213&lt;=C$6),C$2,0)</f>
        <v>0</v>
      </c>
      <c r="D213">
        <f t="shared" si="210"/>
        <v>0</v>
      </c>
      <c r="E213">
        <f t="shared" si="210"/>
        <v>0</v>
      </c>
      <c r="F213">
        <f t="shared" si="210"/>
        <v>0</v>
      </c>
      <c r="G213">
        <f t="shared" si="210"/>
        <v>0</v>
      </c>
      <c r="H213">
        <f t="shared" si="210"/>
        <v>0</v>
      </c>
      <c r="I213">
        <f t="shared" si="210"/>
        <v>0</v>
      </c>
      <c r="J213">
        <f t="shared" si="210"/>
        <v>0</v>
      </c>
      <c r="K213">
        <f t="shared" si="210"/>
        <v>0</v>
      </c>
      <c r="L213">
        <f t="shared" si="210"/>
        <v>0</v>
      </c>
      <c r="M213">
        <f t="shared" si="210"/>
        <v>0</v>
      </c>
      <c r="N213">
        <f t="shared" si="210"/>
        <v>0</v>
      </c>
      <c r="O213">
        <f t="shared" si="210"/>
        <v>0</v>
      </c>
      <c r="P213">
        <f t="shared" si="210"/>
        <v>0</v>
      </c>
      <c r="Q213">
        <f t="shared" si="210"/>
        <v>0</v>
      </c>
      <c r="R213">
        <f t="shared" si="210"/>
        <v>0.663803655660932</v>
      </c>
      <c r="S213">
        <f t="shared" si="210"/>
        <v>0</v>
      </c>
      <c r="T213">
        <f t="shared" si="210"/>
        <v>0</v>
      </c>
      <c r="U213">
        <f t="shared" si="210"/>
        <v>0</v>
      </c>
      <c r="V213">
        <f t="shared" si="210"/>
        <v>0</v>
      </c>
      <c r="W213">
        <f t="shared" si="210"/>
        <v>0</v>
      </c>
      <c r="X213">
        <f t="shared" si="210"/>
        <v>0</v>
      </c>
      <c r="Y213">
        <f t="shared" si="210"/>
        <v>0</v>
      </c>
      <c r="Z213">
        <f t="shared" si="210"/>
        <v>0</v>
      </c>
      <c r="AA213">
        <f t="shared" si="210"/>
        <v>0</v>
      </c>
      <c r="AB213">
        <f t="shared" si="210"/>
        <v>0</v>
      </c>
      <c r="AC213">
        <f t="shared" si="210"/>
        <v>0</v>
      </c>
      <c r="AD213">
        <f t="shared" si="210"/>
        <v>0</v>
      </c>
      <c r="AE213">
        <f t="shared" si="210"/>
        <v>0</v>
      </c>
    </row>
    <row r="214" spans="1:31">
      <c r="A214">
        <v>205</v>
      </c>
      <c r="B214">
        <f t="shared" si="149"/>
        <v>0</v>
      </c>
      <c r="C214">
        <f t="shared" ref="C214:AE214" si="211">IF(AND($A214&gt;C$5,$A214&lt;=C$6),C$2,0)</f>
        <v>0</v>
      </c>
      <c r="D214">
        <f t="shared" si="211"/>
        <v>0</v>
      </c>
      <c r="E214">
        <f t="shared" si="211"/>
        <v>0</v>
      </c>
      <c r="F214">
        <f t="shared" si="211"/>
        <v>0</v>
      </c>
      <c r="G214">
        <f t="shared" si="211"/>
        <v>0</v>
      </c>
      <c r="H214">
        <f t="shared" si="211"/>
        <v>0</v>
      </c>
      <c r="I214">
        <f t="shared" si="211"/>
        <v>0</v>
      </c>
      <c r="J214">
        <f t="shared" si="211"/>
        <v>0</v>
      </c>
      <c r="K214">
        <f t="shared" si="211"/>
        <v>0</v>
      </c>
      <c r="L214">
        <f t="shared" si="211"/>
        <v>0</v>
      </c>
      <c r="M214">
        <f t="shared" si="211"/>
        <v>0</v>
      </c>
      <c r="N214">
        <f t="shared" si="211"/>
        <v>0</v>
      </c>
      <c r="O214">
        <f t="shared" si="211"/>
        <v>0</v>
      </c>
      <c r="P214">
        <f t="shared" si="211"/>
        <v>0</v>
      </c>
      <c r="Q214">
        <f t="shared" si="211"/>
        <v>0</v>
      </c>
      <c r="R214">
        <f t="shared" si="211"/>
        <v>0</v>
      </c>
      <c r="S214">
        <f t="shared" si="211"/>
        <v>0.659312325894282</v>
      </c>
      <c r="T214">
        <f t="shared" si="211"/>
        <v>0</v>
      </c>
      <c r="U214">
        <f t="shared" si="211"/>
        <v>0</v>
      </c>
      <c r="V214">
        <f t="shared" si="211"/>
        <v>0</v>
      </c>
      <c r="W214">
        <f t="shared" si="211"/>
        <v>0</v>
      </c>
      <c r="X214">
        <f t="shared" si="211"/>
        <v>0</v>
      </c>
      <c r="Y214">
        <f t="shared" si="211"/>
        <v>0</v>
      </c>
      <c r="Z214">
        <f t="shared" si="211"/>
        <v>0</v>
      </c>
      <c r="AA214">
        <f t="shared" si="211"/>
        <v>0</v>
      </c>
      <c r="AB214">
        <f t="shared" si="211"/>
        <v>0</v>
      </c>
      <c r="AC214">
        <f t="shared" si="211"/>
        <v>0</v>
      </c>
      <c r="AD214">
        <f t="shared" si="211"/>
        <v>0</v>
      </c>
      <c r="AE214">
        <f t="shared" si="211"/>
        <v>0</v>
      </c>
    </row>
    <row r="215" spans="1:31">
      <c r="A215">
        <v>206</v>
      </c>
      <c r="B215">
        <f t="shared" si="149"/>
        <v>0</v>
      </c>
      <c r="C215">
        <f t="shared" ref="C215:AE215" si="212">IF(AND($A215&gt;C$5,$A215&lt;=C$6),C$2,0)</f>
        <v>0</v>
      </c>
      <c r="D215">
        <f t="shared" si="212"/>
        <v>0</v>
      </c>
      <c r="E215">
        <f t="shared" si="212"/>
        <v>0</v>
      </c>
      <c r="F215">
        <f t="shared" si="212"/>
        <v>0</v>
      </c>
      <c r="G215">
        <f t="shared" si="212"/>
        <v>0</v>
      </c>
      <c r="H215">
        <f t="shared" si="212"/>
        <v>0</v>
      </c>
      <c r="I215">
        <f t="shared" si="212"/>
        <v>0</v>
      </c>
      <c r="J215">
        <f t="shared" si="212"/>
        <v>0</v>
      </c>
      <c r="K215">
        <f t="shared" si="212"/>
        <v>0</v>
      </c>
      <c r="L215">
        <f t="shared" si="212"/>
        <v>0</v>
      </c>
      <c r="M215">
        <f t="shared" si="212"/>
        <v>0</v>
      </c>
      <c r="N215">
        <f t="shared" si="212"/>
        <v>0</v>
      </c>
      <c r="O215">
        <f t="shared" si="212"/>
        <v>0</v>
      </c>
      <c r="P215">
        <f t="shared" si="212"/>
        <v>0</v>
      </c>
      <c r="Q215">
        <f t="shared" si="212"/>
        <v>0</v>
      </c>
      <c r="R215">
        <f t="shared" si="212"/>
        <v>0</v>
      </c>
      <c r="S215">
        <f t="shared" si="212"/>
        <v>0.659312325894282</v>
      </c>
      <c r="T215">
        <f t="shared" si="212"/>
        <v>0</v>
      </c>
      <c r="U215">
        <f t="shared" si="212"/>
        <v>0</v>
      </c>
      <c r="V215">
        <f t="shared" si="212"/>
        <v>0</v>
      </c>
      <c r="W215">
        <f t="shared" si="212"/>
        <v>0</v>
      </c>
      <c r="X215">
        <f t="shared" si="212"/>
        <v>0</v>
      </c>
      <c r="Y215">
        <f t="shared" si="212"/>
        <v>0</v>
      </c>
      <c r="Z215">
        <f t="shared" si="212"/>
        <v>0</v>
      </c>
      <c r="AA215">
        <f t="shared" si="212"/>
        <v>0</v>
      </c>
      <c r="AB215">
        <f t="shared" si="212"/>
        <v>0</v>
      </c>
      <c r="AC215">
        <f t="shared" si="212"/>
        <v>0</v>
      </c>
      <c r="AD215">
        <f t="shared" si="212"/>
        <v>0</v>
      </c>
      <c r="AE215">
        <f t="shared" si="212"/>
        <v>0</v>
      </c>
    </row>
    <row r="216" spans="1:31">
      <c r="A216">
        <v>207</v>
      </c>
      <c r="B216">
        <f t="shared" si="149"/>
        <v>0</v>
      </c>
      <c r="C216">
        <f t="shared" ref="C216:AE216" si="213">IF(AND($A216&gt;C$5,$A216&lt;=C$6),C$2,0)</f>
        <v>0</v>
      </c>
      <c r="D216">
        <f t="shared" si="213"/>
        <v>0</v>
      </c>
      <c r="E216">
        <f t="shared" si="213"/>
        <v>0</v>
      </c>
      <c r="F216">
        <f t="shared" si="213"/>
        <v>0</v>
      </c>
      <c r="G216">
        <f t="shared" si="213"/>
        <v>0</v>
      </c>
      <c r="H216">
        <f t="shared" si="213"/>
        <v>0</v>
      </c>
      <c r="I216">
        <f t="shared" si="213"/>
        <v>0</v>
      </c>
      <c r="J216">
        <f t="shared" si="213"/>
        <v>0</v>
      </c>
      <c r="K216">
        <f t="shared" si="213"/>
        <v>0</v>
      </c>
      <c r="L216">
        <f t="shared" si="213"/>
        <v>0</v>
      </c>
      <c r="M216">
        <f t="shared" si="213"/>
        <v>0</v>
      </c>
      <c r="N216">
        <f t="shared" si="213"/>
        <v>0</v>
      </c>
      <c r="O216">
        <f t="shared" si="213"/>
        <v>0</v>
      </c>
      <c r="P216">
        <f t="shared" si="213"/>
        <v>0</v>
      </c>
      <c r="Q216">
        <f t="shared" si="213"/>
        <v>0</v>
      </c>
      <c r="R216">
        <f t="shared" si="213"/>
        <v>0</v>
      </c>
      <c r="S216">
        <f t="shared" si="213"/>
        <v>0.659312325894282</v>
      </c>
      <c r="T216">
        <f t="shared" si="213"/>
        <v>0</v>
      </c>
      <c r="U216">
        <f t="shared" si="213"/>
        <v>0</v>
      </c>
      <c r="V216">
        <f t="shared" si="213"/>
        <v>0</v>
      </c>
      <c r="W216">
        <f t="shared" si="213"/>
        <v>0</v>
      </c>
      <c r="X216">
        <f t="shared" si="213"/>
        <v>0</v>
      </c>
      <c r="Y216">
        <f t="shared" si="213"/>
        <v>0</v>
      </c>
      <c r="Z216">
        <f t="shared" si="213"/>
        <v>0</v>
      </c>
      <c r="AA216">
        <f t="shared" si="213"/>
        <v>0</v>
      </c>
      <c r="AB216">
        <f t="shared" si="213"/>
        <v>0</v>
      </c>
      <c r="AC216">
        <f t="shared" si="213"/>
        <v>0</v>
      </c>
      <c r="AD216">
        <f t="shared" si="213"/>
        <v>0</v>
      </c>
      <c r="AE216">
        <f t="shared" si="213"/>
        <v>0</v>
      </c>
    </row>
    <row r="217" spans="1:31">
      <c r="A217">
        <v>208</v>
      </c>
      <c r="B217">
        <f t="shared" ref="B217:B280" si="214">IF(AND($A217&gt;B$5,$A217&lt;=B$6),B$2,0)</f>
        <v>0</v>
      </c>
      <c r="C217">
        <f t="shared" ref="C217:AE217" si="215">IF(AND($A217&gt;C$5,$A217&lt;=C$6),C$2,0)</f>
        <v>0</v>
      </c>
      <c r="D217">
        <f t="shared" si="215"/>
        <v>0</v>
      </c>
      <c r="E217">
        <f t="shared" si="215"/>
        <v>0</v>
      </c>
      <c r="F217">
        <f t="shared" si="215"/>
        <v>0</v>
      </c>
      <c r="G217">
        <f t="shared" si="215"/>
        <v>0</v>
      </c>
      <c r="H217">
        <f t="shared" si="215"/>
        <v>0</v>
      </c>
      <c r="I217">
        <f t="shared" si="215"/>
        <v>0</v>
      </c>
      <c r="J217">
        <f t="shared" si="215"/>
        <v>0</v>
      </c>
      <c r="K217">
        <f t="shared" si="215"/>
        <v>0</v>
      </c>
      <c r="L217">
        <f t="shared" si="215"/>
        <v>0</v>
      </c>
      <c r="M217">
        <f t="shared" si="215"/>
        <v>0</v>
      </c>
      <c r="N217">
        <f t="shared" si="215"/>
        <v>0</v>
      </c>
      <c r="O217">
        <f t="shared" si="215"/>
        <v>0</v>
      </c>
      <c r="P217">
        <f t="shared" si="215"/>
        <v>0</v>
      </c>
      <c r="Q217">
        <f t="shared" si="215"/>
        <v>0</v>
      </c>
      <c r="R217">
        <f t="shared" si="215"/>
        <v>0</v>
      </c>
      <c r="S217">
        <f t="shared" si="215"/>
        <v>0.659312325894282</v>
      </c>
      <c r="T217">
        <f t="shared" si="215"/>
        <v>0</v>
      </c>
      <c r="U217">
        <f t="shared" si="215"/>
        <v>0</v>
      </c>
      <c r="V217">
        <f t="shared" si="215"/>
        <v>0</v>
      </c>
      <c r="W217">
        <f t="shared" si="215"/>
        <v>0</v>
      </c>
      <c r="X217">
        <f t="shared" si="215"/>
        <v>0</v>
      </c>
      <c r="Y217">
        <f t="shared" si="215"/>
        <v>0</v>
      </c>
      <c r="Z217">
        <f t="shared" si="215"/>
        <v>0</v>
      </c>
      <c r="AA217">
        <f t="shared" si="215"/>
        <v>0</v>
      </c>
      <c r="AB217">
        <f t="shared" si="215"/>
        <v>0</v>
      </c>
      <c r="AC217">
        <f t="shared" si="215"/>
        <v>0</v>
      </c>
      <c r="AD217">
        <f t="shared" si="215"/>
        <v>0</v>
      </c>
      <c r="AE217">
        <f t="shared" si="215"/>
        <v>0</v>
      </c>
    </row>
    <row r="218" spans="1:31">
      <c r="A218">
        <v>209</v>
      </c>
      <c r="B218">
        <f t="shared" si="214"/>
        <v>0</v>
      </c>
      <c r="C218">
        <f t="shared" ref="C218:AE218" si="216">IF(AND($A218&gt;C$5,$A218&lt;=C$6),C$2,0)</f>
        <v>0</v>
      </c>
      <c r="D218">
        <f t="shared" si="216"/>
        <v>0</v>
      </c>
      <c r="E218">
        <f t="shared" si="216"/>
        <v>0</v>
      </c>
      <c r="F218">
        <f t="shared" si="216"/>
        <v>0</v>
      </c>
      <c r="G218">
        <f t="shared" si="216"/>
        <v>0</v>
      </c>
      <c r="H218">
        <f t="shared" si="216"/>
        <v>0</v>
      </c>
      <c r="I218">
        <f t="shared" si="216"/>
        <v>0</v>
      </c>
      <c r="J218">
        <f t="shared" si="216"/>
        <v>0</v>
      </c>
      <c r="K218">
        <f t="shared" si="216"/>
        <v>0</v>
      </c>
      <c r="L218">
        <f t="shared" si="216"/>
        <v>0</v>
      </c>
      <c r="M218">
        <f t="shared" si="216"/>
        <v>0</v>
      </c>
      <c r="N218">
        <f t="shared" si="216"/>
        <v>0</v>
      </c>
      <c r="O218">
        <f t="shared" si="216"/>
        <v>0</v>
      </c>
      <c r="P218">
        <f t="shared" si="216"/>
        <v>0</v>
      </c>
      <c r="Q218">
        <f t="shared" si="216"/>
        <v>0</v>
      </c>
      <c r="R218">
        <f t="shared" si="216"/>
        <v>0</v>
      </c>
      <c r="S218">
        <f t="shared" si="216"/>
        <v>0.659312325894282</v>
      </c>
      <c r="T218">
        <f t="shared" si="216"/>
        <v>0</v>
      </c>
      <c r="U218">
        <f t="shared" si="216"/>
        <v>0</v>
      </c>
      <c r="V218">
        <f t="shared" si="216"/>
        <v>0</v>
      </c>
      <c r="W218">
        <f t="shared" si="216"/>
        <v>0</v>
      </c>
      <c r="X218">
        <f t="shared" si="216"/>
        <v>0</v>
      </c>
      <c r="Y218">
        <f t="shared" si="216"/>
        <v>0</v>
      </c>
      <c r="Z218">
        <f t="shared" si="216"/>
        <v>0</v>
      </c>
      <c r="AA218">
        <f t="shared" si="216"/>
        <v>0</v>
      </c>
      <c r="AB218">
        <f t="shared" si="216"/>
        <v>0</v>
      </c>
      <c r="AC218">
        <f t="shared" si="216"/>
        <v>0</v>
      </c>
      <c r="AD218">
        <f t="shared" si="216"/>
        <v>0</v>
      </c>
      <c r="AE218">
        <f t="shared" si="216"/>
        <v>0</v>
      </c>
    </row>
    <row r="219" spans="1:31">
      <c r="A219">
        <v>210</v>
      </c>
      <c r="B219">
        <f t="shared" si="214"/>
        <v>0</v>
      </c>
      <c r="C219">
        <f t="shared" ref="C219:AE219" si="217">IF(AND($A219&gt;C$5,$A219&lt;=C$6),C$2,0)</f>
        <v>0</v>
      </c>
      <c r="D219">
        <f t="shared" si="217"/>
        <v>0</v>
      </c>
      <c r="E219">
        <f t="shared" si="217"/>
        <v>0</v>
      </c>
      <c r="F219">
        <f t="shared" si="217"/>
        <v>0</v>
      </c>
      <c r="G219">
        <f t="shared" si="217"/>
        <v>0</v>
      </c>
      <c r="H219">
        <f t="shared" si="217"/>
        <v>0</v>
      </c>
      <c r="I219">
        <f t="shared" si="217"/>
        <v>0</v>
      </c>
      <c r="J219">
        <f t="shared" si="217"/>
        <v>0</v>
      </c>
      <c r="K219">
        <f t="shared" si="217"/>
        <v>0</v>
      </c>
      <c r="L219">
        <f t="shared" si="217"/>
        <v>0</v>
      </c>
      <c r="M219">
        <f t="shared" si="217"/>
        <v>0</v>
      </c>
      <c r="N219">
        <f t="shared" si="217"/>
        <v>0</v>
      </c>
      <c r="O219">
        <f t="shared" si="217"/>
        <v>0</v>
      </c>
      <c r="P219">
        <f t="shared" si="217"/>
        <v>0</v>
      </c>
      <c r="Q219">
        <f t="shared" si="217"/>
        <v>0</v>
      </c>
      <c r="R219">
        <f t="shared" si="217"/>
        <v>0</v>
      </c>
      <c r="S219">
        <f t="shared" si="217"/>
        <v>0.659312325894282</v>
      </c>
      <c r="T219">
        <f t="shared" si="217"/>
        <v>0</v>
      </c>
      <c r="U219">
        <f t="shared" si="217"/>
        <v>0</v>
      </c>
      <c r="V219">
        <f t="shared" si="217"/>
        <v>0</v>
      </c>
      <c r="W219">
        <f t="shared" si="217"/>
        <v>0</v>
      </c>
      <c r="X219">
        <f t="shared" si="217"/>
        <v>0</v>
      </c>
      <c r="Y219">
        <f t="shared" si="217"/>
        <v>0</v>
      </c>
      <c r="Z219">
        <f t="shared" si="217"/>
        <v>0</v>
      </c>
      <c r="AA219">
        <f t="shared" si="217"/>
        <v>0</v>
      </c>
      <c r="AB219">
        <f t="shared" si="217"/>
        <v>0</v>
      </c>
      <c r="AC219">
        <f t="shared" si="217"/>
        <v>0</v>
      </c>
      <c r="AD219">
        <f t="shared" si="217"/>
        <v>0</v>
      </c>
      <c r="AE219">
        <f t="shared" si="217"/>
        <v>0</v>
      </c>
    </row>
    <row r="220" spans="1:31">
      <c r="A220">
        <v>211</v>
      </c>
      <c r="B220">
        <f t="shared" si="214"/>
        <v>0</v>
      </c>
      <c r="C220">
        <f t="shared" ref="C220:AE220" si="218">IF(AND($A220&gt;C$5,$A220&lt;=C$6),C$2,0)</f>
        <v>0</v>
      </c>
      <c r="D220">
        <f t="shared" si="218"/>
        <v>0</v>
      </c>
      <c r="E220">
        <f t="shared" si="218"/>
        <v>0</v>
      </c>
      <c r="F220">
        <f t="shared" si="218"/>
        <v>0</v>
      </c>
      <c r="G220">
        <f t="shared" si="218"/>
        <v>0</v>
      </c>
      <c r="H220">
        <f t="shared" si="218"/>
        <v>0</v>
      </c>
      <c r="I220">
        <f t="shared" si="218"/>
        <v>0</v>
      </c>
      <c r="J220">
        <f t="shared" si="218"/>
        <v>0</v>
      </c>
      <c r="K220">
        <f t="shared" si="218"/>
        <v>0</v>
      </c>
      <c r="L220">
        <f t="shared" si="218"/>
        <v>0</v>
      </c>
      <c r="M220">
        <f t="shared" si="218"/>
        <v>0</v>
      </c>
      <c r="N220">
        <f t="shared" si="218"/>
        <v>0</v>
      </c>
      <c r="O220">
        <f t="shared" si="218"/>
        <v>0</v>
      </c>
      <c r="P220">
        <f t="shared" si="218"/>
        <v>0</v>
      </c>
      <c r="Q220">
        <f t="shared" si="218"/>
        <v>0</v>
      </c>
      <c r="R220">
        <f t="shared" si="218"/>
        <v>0</v>
      </c>
      <c r="S220">
        <f t="shared" si="218"/>
        <v>0.659312325894282</v>
      </c>
      <c r="T220">
        <f t="shared" si="218"/>
        <v>0</v>
      </c>
      <c r="U220">
        <f t="shared" si="218"/>
        <v>0</v>
      </c>
      <c r="V220">
        <f t="shared" si="218"/>
        <v>0</v>
      </c>
      <c r="W220">
        <f t="shared" si="218"/>
        <v>0</v>
      </c>
      <c r="X220">
        <f t="shared" si="218"/>
        <v>0</v>
      </c>
      <c r="Y220">
        <f t="shared" si="218"/>
        <v>0</v>
      </c>
      <c r="Z220">
        <f t="shared" si="218"/>
        <v>0</v>
      </c>
      <c r="AA220">
        <f t="shared" si="218"/>
        <v>0</v>
      </c>
      <c r="AB220">
        <f t="shared" si="218"/>
        <v>0</v>
      </c>
      <c r="AC220">
        <f t="shared" si="218"/>
        <v>0</v>
      </c>
      <c r="AD220">
        <f t="shared" si="218"/>
        <v>0</v>
      </c>
      <c r="AE220">
        <f t="shared" si="218"/>
        <v>0</v>
      </c>
    </row>
    <row r="221" spans="1:31">
      <c r="A221">
        <v>212</v>
      </c>
      <c r="B221">
        <f t="shared" si="214"/>
        <v>0</v>
      </c>
      <c r="C221">
        <f t="shared" ref="C221:AE221" si="219">IF(AND($A221&gt;C$5,$A221&lt;=C$6),C$2,0)</f>
        <v>0</v>
      </c>
      <c r="D221">
        <f t="shared" si="219"/>
        <v>0</v>
      </c>
      <c r="E221">
        <f t="shared" si="219"/>
        <v>0</v>
      </c>
      <c r="F221">
        <f t="shared" si="219"/>
        <v>0</v>
      </c>
      <c r="G221">
        <f t="shared" si="219"/>
        <v>0</v>
      </c>
      <c r="H221">
        <f t="shared" si="219"/>
        <v>0</v>
      </c>
      <c r="I221">
        <f t="shared" si="219"/>
        <v>0</v>
      </c>
      <c r="J221">
        <f t="shared" si="219"/>
        <v>0</v>
      </c>
      <c r="K221">
        <f t="shared" si="219"/>
        <v>0</v>
      </c>
      <c r="L221">
        <f t="shared" si="219"/>
        <v>0</v>
      </c>
      <c r="M221">
        <f t="shared" si="219"/>
        <v>0</v>
      </c>
      <c r="N221">
        <f t="shared" si="219"/>
        <v>0</v>
      </c>
      <c r="O221">
        <f t="shared" si="219"/>
        <v>0</v>
      </c>
      <c r="P221">
        <f t="shared" si="219"/>
        <v>0</v>
      </c>
      <c r="Q221">
        <f t="shared" si="219"/>
        <v>0</v>
      </c>
      <c r="R221">
        <f t="shared" si="219"/>
        <v>0</v>
      </c>
      <c r="S221">
        <f t="shared" si="219"/>
        <v>0.659312325894282</v>
      </c>
      <c r="T221">
        <f t="shared" si="219"/>
        <v>0</v>
      </c>
      <c r="U221">
        <f t="shared" si="219"/>
        <v>0</v>
      </c>
      <c r="V221">
        <f t="shared" si="219"/>
        <v>0</v>
      </c>
      <c r="W221">
        <f t="shared" si="219"/>
        <v>0</v>
      </c>
      <c r="X221">
        <f t="shared" si="219"/>
        <v>0</v>
      </c>
      <c r="Y221">
        <f t="shared" si="219"/>
        <v>0</v>
      </c>
      <c r="Z221">
        <f t="shared" si="219"/>
        <v>0</v>
      </c>
      <c r="AA221">
        <f t="shared" si="219"/>
        <v>0</v>
      </c>
      <c r="AB221">
        <f t="shared" si="219"/>
        <v>0</v>
      </c>
      <c r="AC221">
        <f t="shared" si="219"/>
        <v>0</v>
      </c>
      <c r="AD221">
        <f t="shared" si="219"/>
        <v>0</v>
      </c>
      <c r="AE221">
        <f t="shared" si="219"/>
        <v>0</v>
      </c>
    </row>
    <row r="222" spans="1:31">
      <c r="A222">
        <v>213</v>
      </c>
      <c r="B222">
        <f t="shared" si="214"/>
        <v>0</v>
      </c>
      <c r="C222">
        <f t="shared" ref="C222:AE222" si="220">IF(AND($A222&gt;C$5,$A222&lt;=C$6),C$2,0)</f>
        <v>0</v>
      </c>
      <c r="D222">
        <f t="shared" si="220"/>
        <v>0</v>
      </c>
      <c r="E222">
        <f t="shared" si="220"/>
        <v>0</v>
      </c>
      <c r="F222">
        <f t="shared" si="220"/>
        <v>0</v>
      </c>
      <c r="G222">
        <f t="shared" si="220"/>
        <v>0</v>
      </c>
      <c r="H222">
        <f t="shared" si="220"/>
        <v>0</v>
      </c>
      <c r="I222">
        <f t="shared" si="220"/>
        <v>0</v>
      </c>
      <c r="J222">
        <f t="shared" si="220"/>
        <v>0</v>
      </c>
      <c r="K222">
        <f t="shared" si="220"/>
        <v>0</v>
      </c>
      <c r="L222">
        <f t="shared" si="220"/>
        <v>0</v>
      </c>
      <c r="M222">
        <f t="shared" si="220"/>
        <v>0</v>
      </c>
      <c r="N222">
        <f t="shared" si="220"/>
        <v>0</v>
      </c>
      <c r="O222">
        <f t="shared" si="220"/>
        <v>0</v>
      </c>
      <c r="P222">
        <f t="shared" si="220"/>
        <v>0</v>
      </c>
      <c r="Q222">
        <f t="shared" si="220"/>
        <v>0</v>
      </c>
      <c r="R222">
        <f t="shared" si="220"/>
        <v>0</v>
      </c>
      <c r="S222">
        <f t="shared" si="220"/>
        <v>0.659312325894282</v>
      </c>
      <c r="T222">
        <f t="shared" si="220"/>
        <v>0</v>
      </c>
      <c r="U222">
        <f t="shared" si="220"/>
        <v>0</v>
      </c>
      <c r="V222">
        <f t="shared" si="220"/>
        <v>0</v>
      </c>
      <c r="W222">
        <f t="shared" si="220"/>
        <v>0</v>
      </c>
      <c r="X222">
        <f t="shared" si="220"/>
        <v>0</v>
      </c>
      <c r="Y222">
        <f t="shared" si="220"/>
        <v>0</v>
      </c>
      <c r="Z222">
        <f t="shared" si="220"/>
        <v>0</v>
      </c>
      <c r="AA222">
        <f t="shared" si="220"/>
        <v>0</v>
      </c>
      <c r="AB222">
        <f t="shared" si="220"/>
        <v>0</v>
      </c>
      <c r="AC222">
        <f t="shared" si="220"/>
        <v>0</v>
      </c>
      <c r="AD222">
        <f t="shared" si="220"/>
        <v>0</v>
      </c>
      <c r="AE222">
        <f t="shared" si="220"/>
        <v>0</v>
      </c>
    </row>
    <row r="223" spans="1:31">
      <c r="A223">
        <v>214</v>
      </c>
      <c r="B223">
        <f t="shared" si="214"/>
        <v>0</v>
      </c>
      <c r="C223">
        <f t="shared" ref="C223:AE223" si="221">IF(AND($A223&gt;C$5,$A223&lt;=C$6),C$2,0)</f>
        <v>0</v>
      </c>
      <c r="D223">
        <f t="shared" si="221"/>
        <v>0</v>
      </c>
      <c r="E223">
        <f t="shared" si="221"/>
        <v>0</v>
      </c>
      <c r="F223">
        <f t="shared" si="221"/>
        <v>0</v>
      </c>
      <c r="G223">
        <f t="shared" si="221"/>
        <v>0</v>
      </c>
      <c r="H223">
        <f t="shared" si="221"/>
        <v>0</v>
      </c>
      <c r="I223">
        <f t="shared" si="221"/>
        <v>0</v>
      </c>
      <c r="J223">
        <f t="shared" si="221"/>
        <v>0</v>
      </c>
      <c r="K223">
        <f t="shared" si="221"/>
        <v>0</v>
      </c>
      <c r="L223">
        <f t="shared" si="221"/>
        <v>0</v>
      </c>
      <c r="M223">
        <f t="shared" si="221"/>
        <v>0</v>
      </c>
      <c r="N223">
        <f t="shared" si="221"/>
        <v>0</v>
      </c>
      <c r="O223">
        <f t="shared" si="221"/>
        <v>0</v>
      </c>
      <c r="P223">
        <f t="shared" si="221"/>
        <v>0</v>
      </c>
      <c r="Q223">
        <f t="shared" si="221"/>
        <v>0</v>
      </c>
      <c r="R223">
        <f t="shared" si="221"/>
        <v>0</v>
      </c>
      <c r="S223">
        <f t="shared" si="221"/>
        <v>0.659312325894282</v>
      </c>
      <c r="T223">
        <f t="shared" si="221"/>
        <v>0</v>
      </c>
      <c r="U223">
        <f t="shared" si="221"/>
        <v>0</v>
      </c>
      <c r="V223">
        <f t="shared" si="221"/>
        <v>0</v>
      </c>
      <c r="W223">
        <f t="shared" si="221"/>
        <v>0</v>
      </c>
      <c r="X223">
        <f t="shared" si="221"/>
        <v>0</v>
      </c>
      <c r="Y223">
        <f t="shared" si="221"/>
        <v>0</v>
      </c>
      <c r="Z223">
        <f t="shared" si="221"/>
        <v>0</v>
      </c>
      <c r="AA223">
        <f t="shared" si="221"/>
        <v>0</v>
      </c>
      <c r="AB223">
        <f t="shared" si="221"/>
        <v>0</v>
      </c>
      <c r="AC223">
        <f t="shared" si="221"/>
        <v>0</v>
      </c>
      <c r="AD223">
        <f t="shared" si="221"/>
        <v>0</v>
      </c>
      <c r="AE223">
        <f t="shared" si="221"/>
        <v>0</v>
      </c>
    </row>
    <row r="224" spans="1:31">
      <c r="A224">
        <v>215</v>
      </c>
      <c r="B224">
        <f t="shared" si="214"/>
        <v>0</v>
      </c>
      <c r="C224">
        <f t="shared" ref="C224:AE224" si="222">IF(AND($A224&gt;C$5,$A224&lt;=C$6),C$2,0)</f>
        <v>0</v>
      </c>
      <c r="D224">
        <f t="shared" si="222"/>
        <v>0</v>
      </c>
      <c r="E224">
        <f t="shared" si="222"/>
        <v>0</v>
      </c>
      <c r="F224">
        <f t="shared" si="222"/>
        <v>0</v>
      </c>
      <c r="G224">
        <f t="shared" si="222"/>
        <v>0</v>
      </c>
      <c r="H224">
        <f t="shared" si="222"/>
        <v>0</v>
      </c>
      <c r="I224">
        <f t="shared" si="222"/>
        <v>0</v>
      </c>
      <c r="J224">
        <f t="shared" si="222"/>
        <v>0</v>
      </c>
      <c r="K224">
        <f t="shared" si="222"/>
        <v>0</v>
      </c>
      <c r="L224">
        <f t="shared" si="222"/>
        <v>0</v>
      </c>
      <c r="M224">
        <f t="shared" si="222"/>
        <v>0</v>
      </c>
      <c r="N224">
        <f t="shared" si="222"/>
        <v>0</v>
      </c>
      <c r="O224">
        <f t="shared" si="222"/>
        <v>0</v>
      </c>
      <c r="P224">
        <f t="shared" si="222"/>
        <v>0</v>
      </c>
      <c r="Q224">
        <f t="shared" si="222"/>
        <v>0</v>
      </c>
      <c r="R224">
        <f t="shared" si="222"/>
        <v>0</v>
      </c>
      <c r="S224">
        <f t="shared" si="222"/>
        <v>0.659312325894282</v>
      </c>
      <c r="T224">
        <f t="shared" si="222"/>
        <v>0</v>
      </c>
      <c r="U224">
        <f t="shared" si="222"/>
        <v>0</v>
      </c>
      <c r="V224">
        <f t="shared" si="222"/>
        <v>0</v>
      </c>
      <c r="W224">
        <f t="shared" si="222"/>
        <v>0</v>
      </c>
      <c r="X224">
        <f t="shared" si="222"/>
        <v>0</v>
      </c>
      <c r="Y224">
        <f t="shared" si="222"/>
        <v>0</v>
      </c>
      <c r="Z224">
        <f t="shared" si="222"/>
        <v>0</v>
      </c>
      <c r="AA224">
        <f t="shared" si="222"/>
        <v>0</v>
      </c>
      <c r="AB224">
        <f t="shared" si="222"/>
        <v>0</v>
      </c>
      <c r="AC224">
        <f t="shared" si="222"/>
        <v>0</v>
      </c>
      <c r="AD224">
        <f t="shared" si="222"/>
        <v>0</v>
      </c>
      <c r="AE224">
        <f t="shared" si="222"/>
        <v>0</v>
      </c>
    </row>
    <row r="225" spans="1:31">
      <c r="A225">
        <v>216</v>
      </c>
      <c r="B225">
        <f t="shared" si="214"/>
        <v>0</v>
      </c>
      <c r="C225">
        <f t="shared" ref="C225:AE225" si="223">IF(AND($A225&gt;C$5,$A225&lt;=C$6),C$2,0)</f>
        <v>0</v>
      </c>
      <c r="D225">
        <f t="shared" si="223"/>
        <v>0</v>
      </c>
      <c r="E225">
        <f t="shared" si="223"/>
        <v>0</v>
      </c>
      <c r="F225">
        <f t="shared" si="223"/>
        <v>0</v>
      </c>
      <c r="G225">
        <f t="shared" si="223"/>
        <v>0</v>
      </c>
      <c r="H225">
        <f t="shared" si="223"/>
        <v>0</v>
      </c>
      <c r="I225">
        <f t="shared" si="223"/>
        <v>0</v>
      </c>
      <c r="J225">
        <f t="shared" si="223"/>
        <v>0</v>
      </c>
      <c r="K225">
        <f t="shared" si="223"/>
        <v>0</v>
      </c>
      <c r="L225">
        <f t="shared" si="223"/>
        <v>0</v>
      </c>
      <c r="M225">
        <f t="shared" si="223"/>
        <v>0</v>
      </c>
      <c r="N225">
        <f t="shared" si="223"/>
        <v>0</v>
      </c>
      <c r="O225">
        <f t="shared" si="223"/>
        <v>0</v>
      </c>
      <c r="P225">
        <f t="shared" si="223"/>
        <v>0</v>
      </c>
      <c r="Q225">
        <f t="shared" si="223"/>
        <v>0</v>
      </c>
      <c r="R225">
        <f t="shared" si="223"/>
        <v>0</v>
      </c>
      <c r="S225">
        <f t="shared" si="223"/>
        <v>0.659312325894282</v>
      </c>
      <c r="T225">
        <f t="shared" si="223"/>
        <v>0</v>
      </c>
      <c r="U225">
        <f t="shared" si="223"/>
        <v>0</v>
      </c>
      <c r="V225">
        <f t="shared" si="223"/>
        <v>0</v>
      </c>
      <c r="W225">
        <f t="shared" si="223"/>
        <v>0</v>
      </c>
      <c r="X225">
        <f t="shared" si="223"/>
        <v>0</v>
      </c>
      <c r="Y225">
        <f t="shared" si="223"/>
        <v>0</v>
      </c>
      <c r="Z225">
        <f t="shared" si="223"/>
        <v>0</v>
      </c>
      <c r="AA225">
        <f t="shared" si="223"/>
        <v>0</v>
      </c>
      <c r="AB225">
        <f t="shared" si="223"/>
        <v>0</v>
      </c>
      <c r="AC225">
        <f t="shared" si="223"/>
        <v>0</v>
      </c>
      <c r="AD225">
        <f t="shared" si="223"/>
        <v>0</v>
      </c>
      <c r="AE225">
        <f t="shared" si="223"/>
        <v>0</v>
      </c>
    </row>
    <row r="226" spans="1:31">
      <c r="A226">
        <v>217</v>
      </c>
      <c r="B226">
        <f t="shared" si="214"/>
        <v>0</v>
      </c>
      <c r="C226">
        <f t="shared" ref="C226:AE226" si="224">IF(AND($A226&gt;C$5,$A226&lt;=C$6),C$2,0)</f>
        <v>0</v>
      </c>
      <c r="D226">
        <f t="shared" si="224"/>
        <v>0</v>
      </c>
      <c r="E226">
        <f t="shared" si="224"/>
        <v>0</v>
      </c>
      <c r="F226">
        <f t="shared" si="224"/>
        <v>0</v>
      </c>
      <c r="G226">
        <f t="shared" si="224"/>
        <v>0</v>
      </c>
      <c r="H226">
        <f t="shared" si="224"/>
        <v>0</v>
      </c>
      <c r="I226">
        <f t="shared" si="224"/>
        <v>0</v>
      </c>
      <c r="J226">
        <f t="shared" si="224"/>
        <v>0</v>
      </c>
      <c r="K226">
        <f t="shared" si="224"/>
        <v>0</v>
      </c>
      <c r="L226">
        <f t="shared" si="224"/>
        <v>0</v>
      </c>
      <c r="M226">
        <f t="shared" si="224"/>
        <v>0</v>
      </c>
      <c r="N226">
        <f t="shared" si="224"/>
        <v>0</v>
      </c>
      <c r="O226">
        <f t="shared" si="224"/>
        <v>0</v>
      </c>
      <c r="P226">
        <f t="shared" si="224"/>
        <v>0</v>
      </c>
      <c r="Q226">
        <f t="shared" si="224"/>
        <v>0</v>
      </c>
      <c r="R226">
        <f t="shared" si="224"/>
        <v>0</v>
      </c>
      <c r="S226">
        <f t="shared" si="224"/>
        <v>0</v>
      </c>
      <c r="T226">
        <f t="shared" si="224"/>
        <v>0.622762493032292</v>
      </c>
      <c r="U226">
        <f t="shared" si="224"/>
        <v>0</v>
      </c>
      <c r="V226">
        <f t="shared" si="224"/>
        <v>0</v>
      </c>
      <c r="W226">
        <f t="shared" si="224"/>
        <v>0</v>
      </c>
      <c r="X226">
        <f t="shared" si="224"/>
        <v>0</v>
      </c>
      <c r="Y226">
        <f t="shared" si="224"/>
        <v>0</v>
      </c>
      <c r="Z226">
        <f t="shared" si="224"/>
        <v>0</v>
      </c>
      <c r="AA226">
        <f t="shared" si="224"/>
        <v>0</v>
      </c>
      <c r="AB226">
        <f t="shared" si="224"/>
        <v>0</v>
      </c>
      <c r="AC226">
        <f t="shared" si="224"/>
        <v>0</v>
      </c>
      <c r="AD226">
        <f t="shared" si="224"/>
        <v>0</v>
      </c>
      <c r="AE226">
        <f t="shared" si="224"/>
        <v>0</v>
      </c>
    </row>
    <row r="227" spans="1:31">
      <c r="A227">
        <v>218</v>
      </c>
      <c r="B227">
        <f t="shared" si="214"/>
        <v>0</v>
      </c>
      <c r="C227">
        <f t="shared" ref="C227:AE227" si="225">IF(AND($A227&gt;C$5,$A227&lt;=C$6),C$2,0)</f>
        <v>0</v>
      </c>
      <c r="D227">
        <f t="shared" si="225"/>
        <v>0</v>
      </c>
      <c r="E227">
        <f t="shared" si="225"/>
        <v>0</v>
      </c>
      <c r="F227">
        <f t="shared" si="225"/>
        <v>0</v>
      </c>
      <c r="G227">
        <f t="shared" si="225"/>
        <v>0</v>
      </c>
      <c r="H227">
        <f t="shared" si="225"/>
        <v>0</v>
      </c>
      <c r="I227">
        <f t="shared" si="225"/>
        <v>0</v>
      </c>
      <c r="J227">
        <f t="shared" si="225"/>
        <v>0</v>
      </c>
      <c r="K227">
        <f t="shared" si="225"/>
        <v>0</v>
      </c>
      <c r="L227">
        <f t="shared" si="225"/>
        <v>0</v>
      </c>
      <c r="M227">
        <f t="shared" si="225"/>
        <v>0</v>
      </c>
      <c r="N227">
        <f t="shared" si="225"/>
        <v>0</v>
      </c>
      <c r="O227">
        <f t="shared" si="225"/>
        <v>0</v>
      </c>
      <c r="P227">
        <f t="shared" si="225"/>
        <v>0</v>
      </c>
      <c r="Q227">
        <f t="shared" si="225"/>
        <v>0</v>
      </c>
      <c r="R227">
        <f t="shared" si="225"/>
        <v>0</v>
      </c>
      <c r="S227">
        <f t="shared" si="225"/>
        <v>0</v>
      </c>
      <c r="T227">
        <f t="shared" si="225"/>
        <v>0.622762493032292</v>
      </c>
      <c r="U227">
        <f t="shared" si="225"/>
        <v>0</v>
      </c>
      <c r="V227">
        <f t="shared" si="225"/>
        <v>0</v>
      </c>
      <c r="W227">
        <f t="shared" si="225"/>
        <v>0</v>
      </c>
      <c r="X227">
        <f t="shared" si="225"/>
        <v>0</v>
      </c>
      <c r="Y227">
        <f t="shared" si="225"/>
        <v>0</v>
      </c>
      <c r="Z227">
        <f t="shared" si="225"/>
        <v>0</v>
      </c>
      <c r="AA227">
        <f t="shared" si="225"/>
        <v>0</v>
      </c>
      <c r="AB227">
        <f t="shared" si="225"/>
        <v>0</v>
      </c>
      <c r="AC227">
        <f t="shared" si="225"/>
        <v>0</v>
      </c>
      <c r="AD227">
        <f t="shared" si="225"/>
        <v>0</v>
      </c>
      <c r="AE227">
        <f t="shared" si="225"/>
        <v>0</v>
      </c>
    </row>
    <row r="228" spans="1:31">
      <c r="A228">
        <v>219</v>
      </c>
      <c r="B228">
        <f t="shared" si="214"/>
        <v>0</v>
      </c>
      <c r="C228">
        <f t="shared" ref="C228:AE228" si="226">IF(AND($A228&gt;C$5,$A228&lt;=C$6),C$2,0)</f>
        <v>0</v>
      </c>
      <c r="D228">
        <f t="shared" si="226"/>
        <v>0</v>
      </c>
      <c r="E228">
        <f t="shared" si="226"/>
        <v>0</v>
      </c>
      <c r="F228">
        <f t="shared" si="226"/>
        <v>0</v>
      </c>
      <c r="G228">
        <f t="shared" si="226"/>
        <v>0</v>
      </c>
      <c r="H228">
        <f t="shared" si="226"/>
        <v>0</v>
      </c>
      <c r="I228">
        <f t="shared" si="226"/>
        <v>0</v>
      </c>
      <c r="J228">
        <f t="shared" si="226"/>
        <v>0</v>
      </c>
      <c r="K228">
        <f t="shared" si="226"/>
        <v>0</v>
      </c>
      <c r="L228">
        <f t="shared" si="226"/>
        <v>0</v>
      </c>
      <c r="M228">
        <f t="shared" si="226"/>
        <v>0</v>
      </c>
      <c r="N228">
        <f t="shared" si="226"/>
        <v>0</v>
      </c>
      <c r="O228">
        <f t="shared" si="226"/>
        <v>0</v>
      </c>
      <c r="P228">
        <f t="shared" si="226"/>
        <v>0</v>
      </c>
      <c r="Q228">
        <f t="shared" si="226"/>
        <v>0</v>
      </c>
      <c r="R228">
        <f t="shared" si="226"/>
        <v>0</v>
      </c>
      <c r="S228">
        <f t="shared" si="226"/>
        <v>0</v>
      </c>
      <c r="T228">
        <f t="shared" si="226"/>
        <v>0.622762493032292</v>
      </c>
      <c r="U228">
        <f t="shared" si="226"/>
        <v>0</v>
      </c>
      <c r="V228">
        <f t="shared" si="226"/>
        <v>0</v>
      </c>
      <c r="W228">
        <f t="shared" si="226"/>
        <v>0</v>
      </c>
      <c r="X228">
        <f t="shared" si="226"/>
        <v>0</v>
      </c>
      <c r="Y228">
        <f t="shared" si="226"/>
        <v>0</v>
      </c>
      <c r="Z228">
        <f t="shared" si="226"/>
        <v>0</v>
      </c>
      <c r="AA228">
        <f t="shared" si="226"/>
        <v>0</v>
      </c>
      <c r="AB228">
        <f t="shared" si="226"/>
        <v>0</v>
      </c>
      <c r="AC228">
        <f t="shared" si="226"/>
        <v>0</v>
      </c>
      <c r="AD228">
        <f t="shared" si="226"/>
        <v>0</v>
      </c>
      <c r="AE228">
        <f t="shared" si="226"/>
        <v>0</v>
      </c>
    </row>
    <row r="229" spans="1:31">
      <c r="A229">
        <v>220</v>
      </c>
      <c r="B229">
        <f t="shared" si="214"/>
        <v>0</v>
      </c>
      <c r="C229">
        <f t="shared" ref="C229:AE229" si="227">IF(AND($A229&gt;C$5,$A229&lt;=C$6),C$2,0)</f>
        <v>0</v>
      </c>
      <c r="D229">
        <f t="shared" si="227"/>
        <v>0</v>
      </c>
      <c r="E229">
        <f t="shared" si="227"/>
        <v>0</v>
      </c>
      <c r="F229">
        <f t="shared" si="227"/>
        <v>0</v>
      </c>
      <c r="G229">
        <f t="shared" si="227"/>
        <v>0</v>
      </c>
      <c r="H229">
        <f t="shared" si="227"/>
        <v>0</v>
      </c>
      <c r="I229">
        <f t="shared" si="227"/>
        <v>0</v>
      </c>
      <c r="J229">
        <f t="shared" si="227"/>
        <v>0</v>
      </c>
      <c r="K229">
        <f t="shared" si="227"/>
        <v>0</v>
      </c>
      <c r="L229">
        <f t="shared" si="227"/>
        <v>0</v>
      </c>
      <c r="M229">
        <f t="shared" si="227"/>
        <v>0</v>
      </c>
      <c r="N229">
        <f t="shared" si="227"/>
        <v>0</v>
      </c>
      <c r="O229">
        <f t="shared" si="227"/>
        <v>0</v>
      </c>
      <c r="P229">
        <f t="shared" si="227"/>
        <v>0</v>
      </c>
      <c r="Q229">
        <f t="shared" si="227"/>
        <v>0</v>
      </c>
      <c r="R229">
        <f t="shared" si="227"/>
        <v>0</v>
      </c>
      <c r="S229">
        <f t="shared" si="227"/>
        <v>0</v>
      </c>
      <c r="T229">
        <f t="shared" si="227"/>
        <v>0.622762493032292</v>
      </c>
      <c r="U229">
        <f t="shared" si="227"/>
        <v>0</v>
      </c>
      <c r="V229">
        <f t="shared" si="227"/>
        <v>0</v>
      </c>
      <c r="W229">
        <f t="shared" si="227"/>
        <v>0</v>
      </c>
      <c r="X229">
        <f t="shared" si="227"/>
        <v>0</v>
      </c>
      <c r="Y229">
        <f t="shared" si="227"/>
        <v>0</v>
      </c>
      <c r="Z229">
        <f t="shared" si="227"/>
        <v>0</v>
      </c>
      <c r="AA229">
        <f t="shared" si="227"/>
        <v>0</v>
      </c>
      <c r="AB229">
        <f t="shared" si="227"/>
        <v>0</v>
      </c>
      <c r="AC229">
        <f t="shared" si="227"/>
        <v>0</v>
      </c>
      <c r="AD229">
        <f t="shared" si="227"/>
        <v>0</v>
      </c>
      <c r="AE229">
        <f t="shared" si="227"/>
        <v>0</v>
      </c>
    </row>
    <row r="230" spans="1:31">
      <c r="A230">
        <v>221</v>
      </c>
      <c r="B230">
        <f t="shared" si="214"/>
        <v>0</v>
      </c>
      <c r="C230">
        <f t="shared" ref="C230:AE230" si="228">IF(AND($A230&gt;C$5,$A230&lt;=C$6),C$2,0)</f>
        <v>0</v>
      </c>
      <c r="D230">
        <f t="shared" si="228"/>
        <v>0</v>
      </c>
      <c r="E230">
        <f t="shared" si="228"/>
        <v>0</v>
      </c>
      <c r="F230">
        <f t="shared" si="228"/>
        <v>0</v>
      </c>
      <c r="G230">
        <f t="shared" si="228"/>
        <v>0</v>
      </c>
      <c r="H230">
        <f t="shared" si="228"/>
        <v>0</v>
      </c>
      <c r="I230">
        <f t="shared" si="228"/>
        <v>0</v>
      </c>
      <c r="J230">
        <f t="shared" si="228"/>
        <v>0</v>
      </c>
      <c r="K230">
        <f t="shared" si="228"/>
        <v>0</v>
      </c>
      <c r="L230">
        <f t="shared" si="228"/>
        <v>0</v>
      </c>
      <c r="M230">
        <f t="shared" si="228"/>
        <v>0</v>
      </c>
      <c r="N230">
        <f t="shared" si="228"/>
        <v>0</v>
      </c>
      <c r="O230">
        <f t="shared" si="228"/>
        <v>0</v>
      </c>
      <c r="P230">
        <f t="shared" si="228"/>
        <v>0</v>
      </c>
      <c r="Q230">
        <f t="shared" si="228"/>
        <v>0</v>
      </c>
      <c r="R230">
        <f t="shared" si="228"/>
        <v>0</v>
      </c>
      <c r="S230">
        <f t="shared" si="228"/>
        <v>0</v>
      </c>
      <c r="T230">
        <f t="shared" si="228"/>
        <v>0.622762493032292</v>
      </c>
      <c r="U230">
        <f t="shared" si="228"/>
        <v>0</v>
      </c>
      <c r="V230">
        <f t="shared" si="228"/>
        <v>0</v>
      </c>
      <c r="W230">
        <f t="shared" si="228"/>
        <v>0</v>
      </c>
      <c r="X230">
        <f t="shared" si="228"/>
        <v>0</v>
      </c>
      <c r="Y230">
        <f t="shared" si="228"/>
        <v>0</v>
      </c>
      <c r="Z230">
        <f t="shared" si="228"/>
        <v>0</v>
      </c>
      <c r="AA230">
        <f t="shared" si="228"/>
        <v>0</v>
      </c>
      <c r="AB230">
        <f t="shared" si="228"/>
        <v>0</v>
      </c>
      <c r="AC230">
        <f t="shared" si="228"/>
        <v>0</v>
      </c>
      <c r="AD230">
        <f t="shared" si="228"/>
        <v>0</v>
      </c>
      <c r="AE230">
        <f t="shared" si="228"/>
        <v>0</v>
      </c>
    </row>
    <row r="231" spans="1:31">
      <c r="A231">
        <v>222</v>
      </c>
      <c r="B231">
        <f t="shared" si="214"/>
        <v>0</v>
      </c>
      <c r="C231">
        <f t="shared" ref="C231:AE231" si="229">IF(AND($A231&gt;C$5,$A231&lt;=C$6),C$2,0)</f>
        <v>0</v>
      </c>
      <c r="D231">
        <f t="shared" si="229"/>
        <v>0</v>
      </c>
      <c r="E231">
        <f t="shared" si="229"/>
        <v>0</v>
      </c>
      <c r="F231">
        <f t="shared" si="229"/>
        <v>0</v>
      </c>
      <c r="G231">
        <f t="shared" si="229"/>
        <v>0</v>
      </c>
      <c r="H231">
        <f t="shared" si="229"/>
        <v>0</v>
      </c>
      <c r="I231">
        <f t="shared" si="229"/>
        <v>0</v>
      </c>
      <c r="J231">
        <f t="shared" si="229"/>
        <v>0</v>
      </c>
      <c r="K231">
        <f t="shared" si="229"/>
        <v>0</v>
      </c>
      <c r="L231">
        <f t="shared" si="229"/>
        <v>0</v>
      </c>
      <c r="M231">
        <f t="shared" si="229"/>
        <v>0</v>
      </c>
      <c r="N231">
        <f t="shared" si="229"/>
        <v>0</v>
      </c>
      <c r="O231">
        <f t="shared" si="229"/>
        <v>0</v>
      </c>
      <c r="P231">
        <f t="shared" si="229"/>
        <v>0</v>
      </c>
      <c r="Q231">
        <f t="shared" si="229"/>
        <v>0</v>
      </c>
      <c r="R231">
        <f t="shared" si="229"/>
        <v>0</v>
      </c>
      <c r="S231">
        <f t="shared" si="229"/>
        <v>0</v>
      </c>
      <c r="T231">
        <f t="shared" si="229"/>
        <v>0.622762493032292</v>
      </c>
      <c r="U231">
        <f t="shared" si="229"/>
        <v>0</v>
      </c>
      <c r="V231">
        <f t="shared" si="229"/>
        <v>0</v>
      </c>
      <c r="W231">
        <f t="shared" si="229"/>
        <v>0</v>
      </c>
      <c r="X231">
        <f t="shared" si="229"/>
        <v>0</v>
      </c>
      <c r="Y231">
        <f t="shared" si="229"/>
        <v>0</v>
      </c>
      <c r="Z231">
        <f t="shared" si="229"/>
        <v>0</v>
      </c>
      <c r="AA231">
        <f t="shared" si="229"/>
        <v>0</v>
      </c>
      <c r="AB231">
        <f t="shared" si="229"/>
        <v>0</v>
      </c>
      <c r="AC231">
        <f t="shared" si="229"/>
        <v>0</v>
      </c>
      <c r="AD231">
        <f t="shared" si="229"/>
        <v>0</v>
      </c>
      <c r="AE231">
        <f t="shared" si="229"/>
        <v>0</v>
      </c>
    </row>
    <row r="232" spans="1:31">
      <c r="A232">
        <v>223</v>
      </c>
      <c r="B232">
        <f t="shared" si="214"/>
        <v>0</v>
      </c>
      <c r="C232">
        <f t="shared" ref="C232:AE232" si="230">IF(AND($A232&gt;C$5,$A232&lt;=C$6),C$2,0)</f>
        <v>0</v>
      </c>
      <c r="D232">
        <f t="shared" si="230"/>
        <v>0</v>
      </c>
      <c r="E232">
        <f t="shared" si="230"/>
        <v>0</v>
      </c>
      <c r="F232">
        <f t="shared" si="230"/>
        <v>0</v>
      </c>
      <c r="G232">
        <f t="shared" si="230"/>
        <v>0</v>
      </c>
      <c r="H232">
        <f t="shared" si="230"/>
        <v>0</v>
      </c>
      <c r="I232">
        <f t="shared" si="230"/>
        <v>0</v>
      </c>
      <c r="J232">
        <f t="shared" si="230"/>
        <v>0</v>
      </c>
      <c r="K232">
        <f t="shared" si="230"/>
        <v>0</v>
      </c>
      <c r="L232">
        <f t="shared" si="230"/>
        <v>0</v>
      </c>
      <c r="M232">
        <f t="shared" si="230"/>
        <v>0</v>
      </c>
      <c r="N232">
        <f t="shared" si="230"/>
        <v>0</v>
      </c>
      <c r="O232">
        <f t="shared" si="230"/>
        <v>0</v>
      </c>
      <c r="P232">
        <f t="shared" si="230"/>
        <v>0</v>
      </c>
      <c r="Q232">
        <f t="shared" si="230"/>
        <v>0</v>
      </c>
      <c r="R232">
        <f t="shared" si="230"/>
        <v>0</v>
      </c>
      <c r="S232">
        <f t="shared" si="230"/>
        <v>0</v>
      </c>
      <c r="T232">
        <f t="shared" si="230"/>
        <v>0.622762493032292</v>
      </c>
      <c r="U232">
        <f t="shared" si="230"/>
        <v>0</v>
      </c>
      <c r="V232">
        <f t="shared" si="230"/>
        <v>0</v>
      </c>
      <c r="W232">
        <f t="shared" si="230"/>
        <v>0</v>
      </c>
      <c r="X232">
        <f t="shared" si="230"/>
        <v>0</v>
      </c>
      <c r="Y232">
        <f t="shared" si="230"/>
        <v>0</v>
      </c>
      <c r="Z232">
        <f t="shared" si="230"/>
        <v>0</v>
      </c>
      <c r="AA232">
        <f t="shared" si="230"/>
        <v>0</v>
      </c>
      <c r="AB232">
        <f t="shared" si="230"/>
        <v>0</v>
      </c>
      <c r="AC232">
        <f t="shared" si="230"/>
        <v>0</v>
      </c>
      <c r="AD232">
        <f t="shared" si="230"/>
        <v>0</v>
      </c>
      <c r="AE232">
        <f t="shared" si="230"/>
        <v>0</v>
      </c>
    </row>
    <row r="233" spans="1:31">
      <c r="A233">
        <v>224</v>
      </c>
      <c r="B233">
        <f t="shared" si="214"/>
        <v>0</v>
      </c>
      <c r="C233">
        <f t="shared" ref="C233:AE233" si="231">IF(AND($A233&gt;C$5,$A233&lt;=C$6),C$2,0)</f>
        <v>0</v>
      </c>
      <c r="D233">
        <f t="shared" si="231"/>
        <v>0</v>
      </c>
      <c r="E233">
        <f t="shared" si="231"/>
        <v>0</v>
      </c>
      <c r="F233">
        <f t="shared" si="231"/>
        <v>0</v>
      </c>
      <c r="G233">
        <f t="shared" si="231"/>
        <v>0</v>
      </c>
      <c r="H233">
        <f t="shared" si="231"/>
        <v>0</v>
      </c>
      <c r="I233">
        <f t="shared" si="231"/>
        <v>0</v>
      </c>
      <c r="J233">
        <f t="shared" si="231"/>
        <v>0</v>
      </c>
      <c r="K233">
        <f t="shared" si="231"/>
        <v>0</v>
      </c>
      <c r="L233">
        <f t="shared" si="231"/>
        <v>0</v>
      </c>
      <c r="M233">
        <f t="shared" si="231"/>
        <v>0</v>
      </c>
      <c r="N233">
        <f t="shared" si="231"/>
        <v>0</v>
      </c>
      <c r="O233">
        <f t="shared" si="231"/>
        <v>0</v>
      </c>
      <c r="P233">
        <f t="shared" si="231"/>
        <v>0</v>
      </c>
      <c r="Q233">
        <f t="shared" si="231"/>
        <v>0</v>
      </c>
      <c r="R233">
        <f t="shared" si="231"/>
        <v>0</v>
      </c>
      <c r="S233">
        <f t="shared" si="231"/>
        <v>0</v>
      </c>
      <c r="T233">
        <f t="shared" si="231"/>
        <v>0.622762493032292</v>
      </c>
      <c r="U233">
        <f t="shared" si="231"/>
        <v>0</v>
      </c>
      <c r="V233">
        <f t="shared" si="231"/>
        <v>0</v>
      </c>
      <c r="W233">
        <f t="shared" si="231"/>
        <v>0</v>
      </c>
      <c r="X233">
        <f t="shared" si="231"/>
        <v>0</v>
      </c>
      <c r="Y233">
        <f t="shared" si="231"/>
        <v>0</v>
      </c>
      <c r="Z233">
        <f t="shared" si="231"/>
        <v>0</v>
      </c>
      <c r="AA233">
        <f t="shared" si="231"/>
        <v>0</v>
      </c>
      <c r="AB233">
        <f t="shared" si="231"/>
        <v>0</v>
      </c>
      <c r="AC233">
        <f t="shared" si="231"/>
        <v>0</v>
      </c>
      <c r="AD233">
        <f t="shared" si="231"/>
        <v>0</v>
      </c>
      <c r="AE233">
        <f t="shared" si="231"/>
        <v>0</v>
      </c>
    </row>
    <row r="234" spans="1:31">
      <c r="A234">
        <v>225</v>
      </c>
      <c r="B234">
        <f t="shared" si="214"/>
        <v>0</v>
      </c>
      <c r="C234">
        <f t="shared" ref="C234:AE234" si="232">IF(AND($A234&gt;C$5,$A234&lt;=C$6),C$2,0)</f>
        <v>0</v>
      </c>
      <c r="D234">
        <f t="shared" si="232"/>
        <v>0</v>
      </c>
      <c r="E234">
        <f t="shared" si="232"/>
        <v>0</v>
      </c>
      <c r="F234">
        <f t="shared" si="232"/>
        <v>0</v>
      </c>
      <c r="G234">
        <f t="shared" si="232"/>
        <v>0</v>
      </c>
      <c r="H234">
        <f t="shared" si="232"/>
        <v>0</v>
      </c>
      <c r="I234">
        <f t="shared" si="232"/>
        <v>0</v>
      </c>
      <c r="J234">
        <f t="shared" si="232"/>
        <v>0</v>
      </c>
      <c r="K234">
        <f t="shared" si="232"/>
        <v>0</v>
      </c>
      <c r="L234">
        <f t="shared" si="232"/>
        <v>0</v>
      </c>
      <c r="M234">
        <f t="shared" si="232"/>
        <v>0</v>
      </c>
      <c r="N234">
        <f t="shared" si="232"/>
        <v>0</v>
      </c>
      <c r="O234">
        <f t="shared" si="232"/>
        <v>0</v>
      </c>
      <c r="P234">
        <f t="shared" si="232"/>
        <v>0</v>
      </c>
      <c r="Q234">
        <f t="shared" si="232"/>
        <v>0</v>
      </c>
      <c r="R234">
        <f t="shared" si="232"/>
        <v>0</v>
      </c>
      <c r="S234">
        <f t="shared" si="232"/>
        <v>0</v>
      </c>
      <c r="T234">
        <f t="shared" si="232"/>
        <v>0.622762493032292</v>
      </c>
      <c r="U234">
        <f t="shared" si="232"/>
        <v>0</v>
      </c>
      <c r="V234">
        <f t="shared" si="232"/>
        <v>0</v>
      </c>
      <c r="W234">
        <f t="shared" si="232"/>
        <v>0</v>
      </c>
      <c r="X234">
        <f t="shared" si="232"/>
        <v>0</v>
      </c>
      <c r="Y234">
        <f t="shared" si="232"/>
        <v>0</v>
      </c>
      <c r="Z234">
        <f t="shared" si="232"/>
        <v>0</v>
      </c>
      <c r="AA234">
        <f t="shared" si="232"/>
        <v>0</v>
      </c>
      <c r="AB234">
        <f t="shared" si="232"/>
        <v>0</v>
      </c>
      <c r="AC234">
        <f t="shared" si="232"/>
        <v>0</v>
      </c>
      <c r="AD234">
        <f t="shared" si="232"/>
        <v>0</v>
      </c>
      <c r="AE234">
        <f t="shared" si="232"/>
        <v>0</v>
      </c>
    </row>
    <row r="235" spans="1:31">
      <c r="A235">
        <v>226</v>
      </c>
      <c r="B235">
        <f t="shared" si="214"/>
        <v>0</v>
      </c>
      <c r="C235">
        <f t="shared" ref="C235:AE235" si="233">IF(AND($A235&gt;C$5,$A235&lt;=C$6),C$2,0)</f>
        <v>0</v>
      </c>
      <c r="D235">
        <f t="shared" si="233"/>
        <v>0</v>
      </c>
      <c r="E235">
        <f t="shared" si="233"/>
        <v>0</v>
      </c>
      <c r="F235">
        <f t="shared" si="233"/>
        <v>0</v>
      </c>
      <c r="G235">
        <f t="shared" si="233"/>
        <v>0</v>
      </c>
      <c r="H235">
        <f t="shared" si="233"/>
        <v>0</v>
      </c>
      <c r="I235">
        <f t="shared" si="233"/>
        <v>0</v>
      </c>
      <c r="J235">
        <f t="shared" si="233"/>
        <v>0</v>
      </c>
      <c r="K235">
        <f t="shared" si="233"/>
        <v>0</v>
      </c>
      <c r="L235">
        <f t="shared" si="233"/>
        <v>0</v>
      </c>
      <c r="M235">
        <f t="shared" si="233"/>
        <v>0</v>
      </c>
      <c r="N235">
        <f t="shared" si="233"/>
        <v>0</v>
      </c>
      <c r="O235">
        <f t="shared" si="233"/>
        <v>0</v>
      </c>
      <c r="P235">
        <f t="shared" si="233"/>
        <v>0</v>
      </c>
      <c r="Q235">
        <f t="shared" si="233"/>
        <v>0</v>
      </c>
      <c r="R235">
        <f t="shared" si="233"/>
        <v>0</v>
      </c>
      <c r="S235">
        <f t="shared" si="233"/>
        <v>0</v>
      </c>
      <c r="T235">
        <f t="shared" si="233"/>
        <v>0.622762493032292</v>
      </c>
      <c r="U235">
        <f t="shared" si="233"/>
        <v>0</v>
      </c>
      <c r="V235">
        <f t="shared" si="233"/>
        <v>0</v>
      </c>
      <c r="W235">
        <f t="shared" si="233"/>
        <v>0</v>
      </c>
      <c r="X235">
        <f t="shared" si="233"/>
        <v>0</v>
      </c>
      <c r="Y235">
        <f t="shared" si="233"/>
        <v>0</v>
      </c>
      <c r="Z235">
        <f t="shared" si="233"/>
        <v>0</v>
      </c>
      <c r="AA235">
        <f t="shared" si="233"/>
        <v>0</v>
      </c>
      <c r="AB235">
        <f t="shared" si="233"/>
        <v>0</v>
      </c>
      <c r="AC235">
        <f t="shared" si="233"/>
        <v>0</v>
      </c>
      <c r="AD235">
        <f t="shared" si="233"/>
        <v>0</v>
      </c>
      <c r="AE235">
        <f t="shared" si="233"/>
        <v>0</v>
      </c>
    </row>
    <row r="236" spans="1:31">
      <c r="A236">
        <v>227</v>
      </c>
      <c r="B236">
        <f t="shared" si="214"/>
        <v>0</v>
      </c>
      <c r="C236">
        <f t="shared" ref="C236:AE236" si="234">IF(AND($A236&gt;C$5,$A236&lt;=C$6),C$2,0)</f>
        <v>0</v>
      </c>
      <c r="D236">
        <f t="shared" si="234"/>
        <v>0</v>
      </c>
      <c r="E236">
        <f t="shared" si="234"/>
        <v>0</v>
      </c>
      <c r="F236">
        <f t="shared" si="234"/>
        <v>0</v>
      </c>
      <c r="G236">
        <f t="shared" si="234"/>
        <v>0</v>
      </c>
      <c r="H236">
        <f t="shared" si="234"/>
        <v>0</v>
      </c>
      <c r="I236">
        <f t="shared" si="234"/>
        <v>0</v>
      </c>
      <c r="J236">
        <f t="shared" si="234"/>
        <v>0</v>
      </c>
      <c r="K236">
        <f t="shared" si="234"/>
        <v>0</v>
      </c>
      <c r="L236">
        <f t="shared" si="234"/>
        <v>0</v>
      </c>
      <c r="M236">
        <f t="shared" si="234"/>
        <v>0</v>
      </c>
      <c r="N236">
        <f t="shared" si="234"/>
        <v>0</v>
      </c>
      <c r="O236">
        <f t="shared" si="234"/>
        <v>0</v>
      </c>
      <c r="P236">
        <f t="shared" si="234"/>
        <v>0</v>
      </c>
      <c r="Q236">
        <f t="shared" si="234"/>
        <v>0</v>
      </c>
      <c r="R236">
        <f t="shared" si="234"/>
        <v>0</v>
      </c>
      <c r="S236">
        <f t="shared" si="234"/>
        <v>0</v>
      </c>
      <c r="T236">
        <f t="shared" si="234"/>
        <v>0.622762493032292</v>
      </c>
      <c r="U236">
        <f t="shared" si="234"/>
        <v>0</v>
      </c>
      <c r="V236">
        <f t="shared" si="234"/>
        <v>0</v>
      </c>
      <c r="W236">
        <f t="shared" si="234"/>
        <v>0</v>
      </c>
      <c r="X236">
        <f t="shared" si="234"/>
        <v>0</v>
      </c>
      <c r="Y236">
        <f t="shared" si="234"/>
        <v>0</v>
      </c>
      <c r="Z236">
        <f t="shared" si="234"/>
        <v>0</v>
      </c>
      <c r="AA236">
        <f t="shared" si="234"/>
        <v>0</v>
      </c>
      <c r="AB236">
        <f t="shared" si="234"/>
        <v>0</v>
      </c>
      <c r="AC236">
        <f t="shared" si="234"/>
        <v>0</v>
      </c>
      <c r="AD236">
        <f t="shared" si="234"/>
        <v>0</v>
      </c>
      <c r="AE236">
        <f t="shared" si="234"/>
        <v>0</v>
      </c>
    </row>
    <row r="237" spans="1:31">
      <c r="A237">
        <v>228</v>
      </c>
      <c r="B237">
        <f t="shared" si="214"/>
        <v>0</v>
      </c>
      <c r="C237">
        <f t="shared" ref="C237:AE237" si="235">IF(AND($A237&gt;C$5,$A237&lt;=C$6),C$2,0)</f>
        <v>0</v>
      </c>
      <c r="D237">
        <f t="shared" si="235"/>
        <v>0</v>
      </c>
      <c r="E237">
        <f t="shared" si="235"/>
        <v>0</v>
      </c>
      <c r="F237">
        <f t="shared" si="235"/>
        <v>0</v>
      </c>
      <c r="G237">
        <f t="shared" si="235"/>
        <v>0</v>
      </c>
      <c r="H237">
        <f t="shared" si="235"/>
        <v>0</v>
      </c>
      <c r="I237">
        <f t="shared" si="235"/>
        <v>0</v>
      </c>
      <c r="J237">
        <f t="shared" si="235"/>
        <v>0</v>
      </c>
      <c r="K237">
        <f t="shared" si="235"/>
        <v>0</v>
      </c>
      <c r="L237">
        <f t="shared" si="235"/>
        <v>0</v>
      </c>
      <c r="M237">
        <f t="shared" si="235"/>
        <v>0</v>
      </c>
      <c r="N237">
        <f t="shared" si="235"/>
        <v>0</v>
      </c>
      <c r="O237">
        <f t="shared" si="235"/>
        <v>0</v>
      </c>
      <c r="P237">
        <f t="shared" si="235"/>
        <v>0</v>
      </c>
      <c r="Q237">
        <f t="shared" si="235"/>
        <v>0</v>
      </c>
      <c r="R237">
        <f t="shared" si="235"/>
        <v>0</v>
      </c>
      <c r="S237">
        <f t="shared" si="235"/>
        <v>0</v>
      </c>
      <c r="T237">
        <f t="shared" si="235"/>
        <v>0.622762493032292</v>
      </c>
      <c r="U237">
        <f t="shared" si="235"/>
        <v>0</v>
      </c>
      <c r="V237">
        <f t="shared" si="235"/>
        <v>0</v>
      </c>
      <c r="W237">
        <f t="shared" si="235"/>
        <v>0</v>
      </c>
      <c r="X237">
        <f t="shared" si="235"/>
        <v>0</v>
      </c>
      <c r="Y237">
        <f t="shared" si="235"/>
        <v>0</v>
      </c>
      <c r="Z237">
        <f t="shared" si="235"/>
        <v>0</v>
      </c>
      <c r="AA237">
        <f t="shared" si="235"/>
        <v>0</v>
      </c>
      <c r="AB237">
        <f t="shared" si="235"/>
        <v>0</v>
      </c>
      <c r="AC237">
        <f t="shared" si="235"/>
        <v>0</v>
      </c>
      <c r="AD237">
        <f t="shared" si="235"/>
        <v>0</v>
      </c>
      <c r="AE237">
        <f t="shared" si="235"/>
        <v>0</v>
      </c>
    </row>
    <row r="238" spans="1:31">
      <c r="A238">
        <v>229</v>
      </c>
      <c r="B238">
        <f t="shared" si="214"/>
        <v>0</v>
      </c>
      <c r="C238">
        <f t="shared" ref="C238:AE238" si="236">IF(AND($A238&gt;C$5,$A238&lt;=C$6),C$2,0)</f>
        <v>0</v>
      </c>
      <c r="D238">
        <f t="shared" si="236"/>
        <v>0</v>
      </c>
      <c r="E238">
        <f t="shared" si="236"/>
        <v>0</v>
      </c>
      <c r="F238">
        <f t="shared" si="236"/>
        <v>0</v>
      </c>
      <c r="G238">
        <f t="shared" si="236"/>
        <v>0</v>
      </c>
      <c r="H238">
        <f t="shared" si="236"/>
        <v>0</v>
      </c>
      <c r="I238">
        <f t="shared" si="236"/>
        <v>0</v>
      </c>
      <c r="J238">
        <f t="shared" si="236"/>
        <v>0</v>
      </c>
      <c r="K238">
        <f t="shared" si="236"/>
        <v>0</v>
      </c>
      <c r="L238">
        <f t="shared" si="236"/>
        <v>0</v>
      </c>
      <c r="M238">
        <f t="shared" si="236"/>
        <v>0</v>
      </c>
      <c r="N238">
        <f t="shared" si="236"/>
        <v>0</v>
      </c>
      <c r="O238">
        <f t="shared" si="236"/>
        <v>0</v>
      </c>
      <c r="P238">
        <f t="shared" si="236"/>
        <v>0</v>
      </c>
      <c r="Q238">
        <f t="shared" si="236"/>
        <v>0</v>
      </c>
      <c r="R238">
        <f t="shared" si="236"/>
        <v>0</v>
      </c>
      <c r="S238">
        <f t="shared" si="236"/>
        <v>0</v>
      </c>
      <c r="T238">
        <f t="shared" si="236"/>
        <v>0</v>
      </c>
      <c r="U238">
        <f t="shared" si="236"/>
        <v>0.622301076010022</v>
      </c>
      <c r="V238">
        <f t="shared" si="236"/>
        <v>0</v>
      </c>
      <c r="W238">
        <f t="shared" si="236"/>
        <v>0</v>
      </c>
      <c r="X238">
        <f t="shared" si="236"/>
        <v>0</v>
      </c>
      <c r="Y238">
        <f t="shared" si="236"/>
        <v>0</v>
      </c>
      <c r="Z238">
        <f t="shared" si="236"/>
        <v>0</v>
      </c>
      <c r="AA238">
        <f t="shared" si="236"/>
        <v>0</v>
      </c>
      <c r="AB238">
        <f t="shared" si="236"/>
        <v>0</v>
      </c>
      <c r="AC238">
        <f t="shared" si="236"/>
        <v>0</v>
      </c>
      <c r="AD238">
        <f t="shared" si="236"/>
        <v>0</v>
      </c>
      <c r="AE238">
        <f t="shared" si="236"/>
        <v>0</v>
      </c>
    </row>
    <row r="239" spans="1:31">
      <c r="A239">
        <v>230</v>
      </c>
      <c r="B239">
        <f t="shared" si="214"/>
        <v>0</v>
      </c>
      <c r="C239">
        <f t="shared" ref="C239:AE239" si="237">IF(AND($A239&gt;C$5,$A239&lt;=C$6),C$2,0)</f>
        <v>0</v>
      </c>
      <c r="D239">
        <f t="shared" si="237"/>
        <v>0</v>
      </c>
      <c r="E239">
        <f t="shared" si="237"/>
        <v>0</v>
      </c>
      <c r="F239">
        <f t="shared" si="237"/>
        <v>0</v>
      </c>
      <c r="G239">
        <f t="shared" si="237"/>
        <v>0</v>
      </c>
      <c r="H239">
        <f t="shared" si="237"/>
        <v>0</v>
      </c>
      <c r="I239">
        <f t="shared" si="237"/>
        <v>0</v>
      </c>
      <c r="J239">
        <f t="shared" si="237"/>
        <v>0</v>
      </c>
      <c r="K239">
        <f t="shared" si="237"/>
        <v>0</v>
      </c>
      <c r="L239">
        <f t="shared" si="237"/>
        <v>0</v>
      </c>
      <c r="M239">
        <f t="shared" si="237"/>
        <v>0</v>
      </c>
      <c r="N239">
        <f t="shared" si="237"/>
        <v>0</v>
      </c>
      <c r="O239">
        <f t="shared" si="237"/>
        <v>0</v>
      </c>
      <c r="P239">
        <f t="shared" si="237"/>
        <v>0</v>
      </c>
      <c r="Q239">
        <f t="shared" si="237"/>
        <v>0</v>
      </c>
      <c r="R239">
        <f t="shared" si="237"/>
        <v>0</v>
      </c>
      <c r="S239">
        <f t="shared" si="237"/>
        <v>0</v>
      </c>
      <c r="T239">
        <f t="shared" si="237"/>
        <v>0</v>
      </c>
      <c r="U239">
        <f t="shared" si="237"/>
        <v>0.622301076010022</v>
      </c>
      <c r="V239">
        <f t="shared" si="237"/>
        <v>0</v>
      </c>
      <c r="W239">
        <f t="shared" si="237"/>
        <v>0</v>
      </c>
      <c r="X239">
        <f t="shared" si="237"/>
        <v>0</v>
      </c>
      <c r="Y239">
        <f t="shared" si="237"/>
        <v>0</v>
      </c>
      <c r="Z239">
        <f t="shared" si="237"/>
        <v>0</v>
      </c>
      <c r="AA239">
        <f t="shared" si="237"/>
        <v>0</v>
      </c>
      <c r="AB239">
        <f t="shared" si="237"/>
        <v>0</v>
      </c>
      <c r="AC239">
        <f t="shared" si="237"/>
        <v>0</v>
      </c>
      <c r="AD239">
        <f t="shared" si="237"/>
        <v>0</v>
      </c>
      <c r="AE239">
        <f t="shared" si="237"/>
        <v>0</v>
      </c>
    </row>
    <row r="240" spans="1:31">
      <c r="A240">
        <v>231</v>
      </c>
      <c r="B240">
        <f t="shared" si="214"/>
        <v>0</v>
      </c>
      <c r="C240">
        <f t="shared" ref="C240:AE240" si="238">IF(AND($A240&gt;C$5,$A240&lt;=C$6),C$2,0)</f>
        <v>0</v>
      </c>
      <c r="D240">
        <f t="shared" si="238"/>
        <v>0</v>
      </c>
      <c r="E240">
        <f t="shared" si="238"/>
        <v>0</v>
      </c>
      <c r="F240">
        <f t="shared" si="238"/>
        <v>0</v>
      </c>
      <c r="G240">
        <f t="shared" si="238"/>
        <v>0</v>
      </c>
      <c r="H240">
        <f t="shared" si="238"/>
        <v>0</v>
      </c>
      <c r="I240">
        <f t="shared" si="238"/>
        <v>0</v>
      </c>
      <c r="J240">
        <f t="shared" si="238"/>
        <v>0</v>
      </c>
      <c r="K240">
        <f t="shared" si="238"/>
        <v>0</v>
      </c>
      <c r="L240">
        <f t="shared" si="238"/>
        <v>0</v>
      </c>
      <c r="M240">
        <f t="shared" si="238"/>
        <v>0</v>
      </c>
      <c r="N240">
        <f t="shared" si="238"/>
        <v>0</v>
      </c>
      <c r="O240">
        <f t="shared" si="238"/>
        <v>0</v>
      </c>
      <c r="P240">
        <f t="shared" si="238"/>
        <v>0</v>
      </c>
      <c r="Q240">
        <f t="shared" si="238"/>
        <v>0</v>
      </c>
      <c r="R240">
        <f t="shared" si="238"/>
        <v>0</v>
      </c>
      <c r="S240">
        <f t="shared" si="238"/>
        <v>0</v>
      </c>
      <c r="T240">
        <f t="shared" si="238"/>
        <v>0</v>
      </c>
      <c r="U240">
        <f t="shared" si="238"/>
        <v>0.622301076010022</v>
      </c>
      <c r="V240">
        <f t="shared" si="238"/>
        <v>0</v>
      </c>
      <c r="W240">
        <f t="shared" si="238"/>
        <v>0</v>
      </c>
      <c r="X240">
        <f t="shared" si="238"/>
        <v>0</v>
      </c>
      <c r="Y240">
        <f t="shared" si="238"/>
        <v>0</v>
      </c>
      <c r="Z240">
        <f t="shared" si="238"/>
        <v>0</v>
      </c>
      <c r="AA240">
        <f t="shared" si="238"/>
        <v>0</v>
      </c>
      <c r="AB240">
        <f t="shared" si="238"/>
        <v>0</v>
      </c>
      <c r="AC240">
        <f t="shared" si="238"/>
        <v>0</v>
      </c>
      <c r="AD240">
        <f t="shared" si="238"/>
        <v>0</v>
      </c>
      <c r="AE240">
        <f t="shared" si="238"/>
        <v>0</v>
      </c>
    </row>
    <row r="241" spans="1:31">
      <c r="A241">
        <v>232</v>
      </c>
      <c r="B241">
        <f t="shared" si="214"/>
        <v>0</v>
      </c>
      <c r="C241">
        <f t="shared" ref="C241:AE241" si="239">IF(AND($A241&gt;C$5,$A241&lt;=C$6),C$2,0)</f>
        <v>0</v>
      </c>
      <c r="D241">
        <f t="shared" si="239"/>
        <v>0</v>
      </c>
      <c r="E241">
        <f t="shared" si="239"/>
        <v>0</v>
      </c>
      <c r="F241">
        <f t="shared" si="239"/>
        <v>0</v>
      </c>
      <c r="G241">
        <f t="shared" si="239"/>
        <v>0</v>
      </c>
      <c r="H241">
        <f t="shared" si="239"/>
        <v>0</v>
      </c>
      <c r="I241">
        <f t="shared" si="239"/>
        <v>0</v>
      </c>
      <c r="J241">
        <f t="shared" si="239"/>
        <v>0</v>
      </c>
      <c r="K241">
        <f t="shared" si="239"/>
        <v>0</v>
      </c>
      <c r="L241">
        <f t="shared" si="239"/>
        <v>0</v>
      </c>
      <c r="M241">
        <f t="shared" si="239"/>
        <v>0</v>
      </c>
      <c r="N241">
        <f t="shared" si="239"/>
        <v>0</v>
      </c>
      <c r="O241">
        <f t="shared" si="239"/>
        <v>0</v>
      </c>
      <c r="P241">
        <f t="shared" si="239"/>
        <v>0</v>
      </c>
      <c r="Q241">
        <f t="shared" si="239"/>
        <v>0</v>
      </c>
      <c r="R241">
        <f t="shared" si="239"/>
        <v>0</v>
      </c>
      <c r="S241">
        <f t="shared" si="239"/>
        <v>0</v>
      </c>
      <c r="T241">
        <f t="shared" si="239"/>
        <v>0</v>
      </c>
      <c r="U241">
        <f t="shared" si="239"/>
        <v>0.622301076010022</v>
      </c>
      <c r="V241">
        <f t="shared" si="239"/>
        <v>0</v>
      </c>
      <c r="W241">
        <f t="shared" si="239"/>
        <v>0</v>
      </c>
      <c r="X241">
        <f t="shared" si="239"/>
        <v>0</v>
      </c>
      <c r="Y241">
        <f t="shared" si="239"/>
        <v>0</v>
      </c>
      <c r="Z241">
        <f t="shared" si="239"/>
        <v>0</v>
      </c>
      <c r="AA241">
        <f t="shared" si="239"/>
        <v>0</v>
      </c>
      <c r="AB241">
        <f t="shared" si="239"/>
        <v>0</v>
      </c>
      <c r="AC241">
        <f t="shared" si="239"/>
        <v>0</v>
      </c>
      <c r="AD241">
        <f t="shared" si="239"/>
        <v>0</v>
      </c>
      <c r="AE241">
        <f t="shared" si="239"/>
        <v>0</v>
      </c>
    </row>
    <row r="242" spans="1:31">
      <c r="A242">
        <v>233</v>
      </c>
      <c r="B242">
        <f t="shared" si="214"/>
        <v>0</v>
      </c>
      <c r="C242">
        <f t="shared" ref="C242:AE242" si="240">IF(AND($A242&gt;C$5,$A242&lt;=C$6),C$2,0)</f>
        <v>0</v>
      </c>
      <c r="D242">
        <f t="shared" si="240"/>
        <v>0</v>
      </c>
      <c r="E242">
        <f t="shared" si="240"/>
        <v>0</v>
      </c>
      <c r="F242">
        <f t="shared" si="240"/>
        <v>0</v>
      </c>
      <c r="G242">
        <f t="shared" si="240"/>
        <v>0</v>
      </c>
      <c r="H242">
        <f t="shared" si="240"/>
        <v>0</v>
      </c>
      <c r="I242">
        <f t="shared" si="240"/>
        <v>0</v>
      </c>
      <c r="J242">
        <f t="shared" si="240"/>
        <v>0</v>
      </c>
      <c r="K242">
        <f t="shared" si="240"/>
        <v>0</v>
      </c>
      <c r="L242">
        <f t="shared" si="240"/>
        <v>0</v>
      </c>
      <c r="M242">
        <f t="shared" si="240"/>
        <v>0</v>
      </c>
      <c r="N242">
        <f t="shared" si="240"/>
        <v>0</v>
      </c>
      <c r="O242">
        <f t="shared" si="240"/>
        <v>0</v>
      </c>
      <c r="P242">
        <f t="shared" si="240"/>
        <v>0</v>
      </c>
      <c r="Q242">
        <f t="shared" si="240"/>
        <v>0</v>
      </c>
      <c r="R242">
        <f t="shared" si="240"/>
        <v>0</v>
      </c>
      <c r="S242">
        <f t="shared" si="240"/>
        <v>0</v>
      </c>
      <c r="T242">
        <f t="shared" si="240"/>
        <v>0</v>
      </c>
      <c r="U242">
        <f t="shared" si="240"/>
        <v>0.622301076010022</v>
      </c>
      <c r="V242">
        <f t="shared" si="240"/>
        <v>0</v>
      </c>
      <c r="W242">
        <f t="shared" si="240"/>
        <v>0</v>
      </c>
      <c r="X242">
        <f t="shared" si="240"/>
        <v>0</v>
      </c>
      <c r="Y242">
        <f t="shared" si="240"/>
        <v>0</v>
      </c>
      <c r="Z242">
        <f t="shared" si="240"/>
        <v>0</v>
      </c>
      <c r="AA242">
        <f t="shared" si="240"/>
        <v>0</v>
      </c>
      <c r="AB242">
        <f t="shared" si="240"/>
        <v>0</v>
      </c>
      <c r="AC242">
        <f t="shared" si="240"/>
        <v>0</v>
      </c>
      <c r="AD242">
        <f t="shared" si="240"/>
        <v>0</v>
      </c>
      <c r="AE242">
        <f t="shared" si="240"/>
        <v>0</v>
      </c>
    </row>
    <row r="243" spans="1:31">
      <c r="A243">
        <v>234</v>
      </c>
      <c r="B243">
        <f t="shared" si="214"/>
        <v>0</v>
      </c>
      <c r="C243">
        <f t="shared" ref="C243:AE243" si="241">IF(AND($A243&gt;C$5,$A243&lt;=C$6),C$2,0)</f>
        <v>0</v>
      </c>
      <c r="D243">
        <f t="shared" si="241"/>
        <v>0</v>
      </c>
      <c r="E243">
        <f t="shared" si="241"/>
        <v>0</v>
      </c>
      <c r="F243">
        <f t="shared" si="241"/>
        <v>0</v>
      </c>
      <c r="G243">
        <f t="shared" si="241"/>
        <v>0</v>
      </c>
      <c r="H243">
        <f t="shared" si="241"/>
        <v>0</v>
      </c>
      <c r="I243">
        <f t="shared" si="241"/>
        <v>0</v>
      </c>
      <c r="J243">
        <f t="shared" si="241"/>
        <v>0</v>
      </c>
      <c r="K243">
        <f t="shared" si="241"/>
        <v>0</v>
      </c>
      <c r="L243">
        <f t="shared" si="241"/>
        <v>0</v>
      </c>
      <c r="M243">
        <f t="shared" si="241"/>
        <v>0</v>
      </c>
      <c r="N243">
        <f t="shared" si="241"/>
        <v>0</v>
      </c>
      <c r="O243">
        <f t="shared" si="241"/>
        <v>0</v>
      </c>
      <c r="P243">
        <f t="shared" si="241"/>
        <v>0</v>
      </c>
      <c r="Q243">
        <f t="shared" si="241"/>
        <v>0</v>
      </c>
      <c r="R243">
        <f t="shared" si="241"/>
        <v>0</v>
      </c>
      <c r="S243">
        <f t="shared" si="241"/>
        <v>0</v>
      </c>
      <c r="T243">
        <f t="shared" si="241"/>
        <v>0</v>
      </c>
      <c r="U243">
        <f t="shared" si="241"/>
        <v>0.622301076010022</v>
      </c>
      <c r="V243">
        <f t="shared" si="241"/>
        <v>0</v>
      </c>
      <c r="W243">
        <f t="shared" si="241"/>
        <v>0</v>
      </c>
      <c r="X243">
        <f t="shared" si="241"/>
        <v>0</v>
      </c>
      <c r="Y243">
        <f t="shared" si="241"/>
        <v>0</v>
      </c>
      <c r="Z243">
        <f t="shared" si="241"/>
        <v>0</v>
      </c>
      <c r="AA243">
        <f t="shared" si="241"/>
        <v>0</v>
      </c>
      <c r="AB243">
        <f t="shared" si="241"/>
        <v>0</v>
      </c>
      <c r="AC243">
        <f t="shared" si="241"/>
        <v>0</v>
      </c>
      <c r="AD243">
        <f t="shared" si="241"/>
        <v>0</v>
      </c>
      <c r="AE243">
        <f t="shared" si="241"/>
        <v>0</v>
      </c>
    </row>
    <row r="244" spans="1:31">
      <c r="A244">
        <v>235</v>
      </c>
      <c r="B244">
        <f t="shared" si="214"/>
        <v>0</v>
      </c>
      <c r="C244">
        <f t="shared" ref="C244:AE244" si="242">IF(AND($A244&gt;C$5,$A244&lt;=C$6),C$2,0)</f>
        <v>0</v>
      </c>
      <c r="D244">
        <f t="shared" si="242"/>
        <v>0</v>
      </c>
      <c r="E244">
        <f t="shared" si="242"/>
        <v>0</v>
      </c>
      <c r="F244">
        <f t="shared" si="242"/>
        <v>0</v>
      </c>
      <c r="G244">
        <f t="shared" si="242"/>
        <v>0</v>
      </c>
      <c r="H244">
        <f t="shared" si="242"/>
        <v>0</v>
      </c>
      <c r="I244">
        <f t="shared" si="242"/>
        <v>0</v>
      </c>
      <c r="J244">
        <f t="shared" si="242"/>
        <v>0</v>
      </c>
      <c r="K244">
        <f t="shared" si="242"/>
        <v>0</v>
      </c>
      <c r="L244">
        <f t="shared" si="242"/>
        <v>0</v>
      </c>
      <c r="M244">
        <f t="shared" si="242"/>
        <v>0</v>
      </c>
      <c r="N244">
        <f t="shared" si="242"/>
        <v>0</v>
      </c>
      <c r="O244">
        <f t="shared" si="242"/>
        <v>0</v>
      </c>
      <c r="P244">
        <f t="shared" si="242"/>
        <v>0</v>
      </c>
      <c r="Q244">
        <f t="shared" si="242"/>
        <v>0</v>
      </c>
      <c r="R244">
        <f t="shared" si="242"/>
        <v>0</v>
      </c>
      <c r="S244">
        <f t="shared" si="242"/>
        <v>0</v>
      </c>
      <c r="T244">
        <f t="shared" si="242"/>
        <v>0</v>
      </c>
      <c r="U244">
        <f t="shared" si="242"/>
        <v>0.622301076010022</v>
      </c>
      <c r="V244">
        <f t="shared" si="242"/>
        <v>0</v>
      </c>
      <c r="W244">
        <f t="shared" si="242"/>
        <v>0</v>
      </c>
      <c r="X244">
        <f t="shared" si="242"/>
        <v>0</v>
      </c>
      <c r="Y244">
        <f t="shared" si="242"/>
        <v>0</v>
      </c>
      <c r="Z244">
        <f t="shared" si="242"/>
        <v>0</v>
      </c>
      <c r="AA244">
        <f t="shared" si="242"/>
        <v>0</v>
      </c>
      <c r="AB244">
        <f t="shared" si="242"/>
        <v>0</v>
      </c>
      <c r="AC244">
        <f t="shared" si="242"/>
        <v>0</v>
      </c>
      <c r="AD244">
        <f t="shared" si="242"/>
        <v>0</v>
      </c>
      <c r="AE244">
        <f t="shared" si="242"/>
        <v>0</v>
      </c>
    </row>
    <row r="245" spans="1:31">
      <c r="A245">
        <v>236</v>
      </c>
      <c r="B245">
        <f t="shared" si="214"/>
        <v>0</v>
      </c>
      <c r="C245">
        <f t="shared" ref="C245:AE245" si="243">IF(AND($A245&gt;C$5,$A245&lt;=C$6),C$2,0)</f>
        <v>0</v>
      </c>
      <c r="D245">
        <f t="shared" si="243"/>
        <v>0</v>
      </c>
      <c r="E245">
        <f t="shared" si="243"/>
        <v>0</v>
      </c>
      <c r="F245">
        <f t="shared" si="243"/>
        <v>0</v>
      </c>
      <c r="G245">
        <f t="shared" si="243"/>
        <v>0</v>
      </c>
      <c r="H245">
        <f t="shared" si="243"/>
        <v>0</v>
      </c>
      <c r="I245">
        <f t="shared" si="243"/>
        <v>0</v>
      </c>
      <c r="J245">
        <f t="shared" si="243"/>
        <v>0</v>
      </c>
      <c r="K245">
        <f t="shared" si="243"/>
        <v>0</v>
      </c>
      <c r="L245">
        <f t="shared" si="243"/>
        <v>0</v>
      </c>
      <c r="M245">
        <f t="shared" si="243"/>
        <v>0</v>
      </c>
      <c r="N245">
        <f t="shared" si="243"/>
        <v>0</v>
      </c>
      <c r="O245">
        <f t="shared" si="243"/>
        <v>0</v>
      </c>
      <c r="P245">
        <f t="shared" si="243"/>
        <v>0</v>
      </c>
      <c r="Q245">
        <f t="shared" si="243"/>
        <v>0</v>
      </c>
      <c r="R245">
        <f t="shared" si="243"/>
        <v>0</v>
      </c>
      <c r="S245">
        <f t="shared" si="243"/>
        <v>0</v>
      </c>
      <c r="T245">
        <f t="shared" si="243"/>
        <v>0</v>
      </c>
      <c r="U245">
        <f t="shared" si="243"/>
        <v>0.622301076010022</v>
      </c>
      <c r="V245">
        <f t="shared" si="243"/>
        <v>0</v>
      </c>
      <c r="W245">
        <f t="shared" si="243"/>
        <v>0</v>
      </c>
      <c r="X245">
        <f t="shared" si="243"/>
        <v>0</v>
      </c>
      <c r="Y245">
        <f t="shared" si="243"/>
        <v>0</v>
      </c>
      <c r="Z245">
        <f t="shared" si="243"/>
        <v>0</v>
      </c>
      <c r="AA245">
        <f t="shared" si="243"/>
        <v>0</v>
      </c>
      <c r="AB245">
        <f t="shared" si="243"/>
        <v>0</v>
      </c>
      <c r="AC245">
        <f t="shared" si="243"/>
        <v>0</v>
      </c>
      <c r="AD245">
        <f t="shared" si="243"/>
        <v>0</v>
      </c>
      <c r="AE245">
        <f t="shared" si="243"/>
        <v>0</v>
      </c>
    </row>
    <row r="246" spans="1:31">
      <c r="A246">
        <v>237</v>
      </c>
      <c r="B246">
        <f t="shared" si="214"/>
        <v>0</v>
      </c>
      <c r="C246">
        <f t="shared" ref="C246:AE246" si="244">IF(AND($A246&gt;C$5,$A246&lt;=C$6),C$2,0)</f>
        <v>0</v>
      </c>
      <c r="D246">
        <f t="shared" si="244"/>
        <v>0</v>
      </c>
      <c r="E246">
        <f t="shared" si="244"/>
        <v>0</v>
      </c>
      <c r="F246">
        <f t="shared" si="244"/>
        <v>0</v>
      </c>
      <c r="G246">
        <f t="shared" si="244"/>
        <v>0</v>
      </c>
      <c r="H246">
        <f t="shared" si="244"/>
        <v>0</v>
      </c>
      <c r="I246">
        <f t="shared" si="244"/>
        <v>0</v>
      </c>
      <c r="J246">
        <f t="shared" si="244"/>
        <v>0</v>
      </c>
      <c r="K246">
        <f t="shared" si="244"/>
        <v>0</v>
      </c>
      <c r="L246">
        <f t="shared" si="244"/>
        <v>0</v>
      </c>
      <c r="M246">
        <f t="shared" si="244"/>
        <v>0</v>
      </c>
      <c r="N246">
        <f t="shared" si="244"/>
        <v>0</v>
      </c>
      <c r="O246">
        <f t="shared" si="244"/>
        <v>0</v>
      </c>
      <c r="P246">
        <f t="shared" si="244"/>
        <v>0</v>
      </c>
      <c r="Q246">
        <f t="shared" si="244"/>
        <v>0</v>
      </c>
      <c r="R246">
        <f t="shared" si="244"/>
        <v>0</v>
      </c>
      <c r="S246">
        <f t="shared" si="244"/>
        <v>0</v>
      </c>
      <c r="T246">
        <f t="shared" si="244"/>
        <v>0</v>
      </c>
      <c r="U246">
        <f t="shared" si="244"/>
        <v>0.622301076010022</v>
      </c>
      <c r="V246">
        <f t="shared" si="244"/>
        <v>0</v>
      </c>
      <c r="W246">
        <f t="shared" si="244"/>
        <v>0</v>
      </c>
      <c r="X246">
        <f t="shared" si="244"/>
        <v>0</v>
      </c>
      <c r="Y246">
        <f t="shared" si="244"/>
        <v>0</v>
      </c>
      <c r="Z246">
        <f t="shared" si="244"/>
        <v>0</v>
      </c>
      <c r="AA246">
        <f t="shared" si="244"/>
        <v>0</v>
      </c>
      <c r="AB246">
        <f t="shared" si="244"/>
        <v>0</v>
      </c>
      <c r="AC246">
        <f t="shared" si="244"/>
        <v>0</v>
      </c>
      <c r="AD246">
        <f t="shared" si="244"/>
        <v>0</v>
      </c>
      <c r="AE246">
        <f t="shared" si="244"/>
        <v>0</v>
      </c>
    </row>
    <row r="247" spans="1:31">
      <c r="A247">
        <v>238</v>
      </c>
      <c r="B247">
        <f t="shared" si="214"/>
        <v>0</v>
      </c>
      <c r="C247">
        <f t="shared" ref="C247:AE247" si="245">IF(AND($A247&gt;C$5,$A247&lt;=C$6),C$2,0)</f>
        <v>0</v>
      </c>
      <c r="D247">
        <f t="shared" si="245"/>
        <v>0</v>
      </c>
      <c r="E247">
        <f t="shared" si="245"/>
        <v>0</v>
      </c>
      <c r="F247">
        <f t="shared" si="245"/>
        <v>0</v>
      </c>
      <c r="G247">
        <f t="shared" si="245"/>
        <v>0</v>
      </c>
      <c r="H247">
        <f t="shared" si="245"/>
        <v>0</v>
      </c>
      <c r="I247">
        <f t="shared" si="245"/>
        <v>0</v>
      </c>
      <c r="J247">
        <f t="shared" si="245"/>
        <v>0</v>
      </c>
      <c r="K247">
        <f t="shared" si="245"/>
        <v>0</v>
      </c>
      <c r="L247">
        <f t="shared" si="245"/>
        <v>0</v>
      </c>
      <c r="M247">
        <f t="shared" si="245"/>
        <v>0</v>
      </c>
      <c r="N247">
        <f t="shared" si="245"/>
        <v>0</v>
      </c>
      <c r="O247">
        <f t="shared" si="245"/>
        <v>0</v>
      </c>
      <c r="P247">
        <f t="shared" si="245"/>
        <v>0</v>
      </c>
      <c r="Q247">
        <f t="shared" si="245"/>
        <v>0</v>
      </c>
      <c r="R247">
        <f t="shared" si="245"/>
        <v>0</v>
      </c>
      <c r="S247">
        <f t="shared" si="245"/>
        <v>0</v>
      </c>
      <c r="T247">
        <f t="shared" si="245"/>
        <v>0</v>
      </c>
      <c r="U247">
        <f t="shared" si="245"/>
        <v>0.622301076010022</v>
      </c>
      <c r="V247">
        <f t="shared" si="245"/>
        <v>0</v>
      </c>
      <c r="W247">
        <f t="shared" si="245"/>
        <v>0</v>
      </c>
      <c r="X247">
        <f t="shared" si="245"/>
        <v>0</v>
      </c>
      <c r="Y247">
        <f t="shared" si="245"/>
        <v>0</v>
      </c>
      <c r="Z247">
        <f t="shared" si="245"/>
        <v>0</v>
      </c>
      <c r="AA247">
        <f t="shared" si="245"/>
        <v>0</v>
      </c>
      <c r="AB247">
        <f t="shared" si="245"/>
        <v>0</v>
      </c>
      <c r="AC247">
        <f t="shared" si="245"/>
        <v>0</v>
      </c>
      <c r="AD247">
        <f t="shared" si="245"/>
        <v>0</v>
      </c>
      <c r="AE247">
        <f t="shared" si="245"/>
        <v>0</v>
      </c>
    </row>
    <row r="248" spans="1:31">
      <c r="A248">
        <v>239</v>
      </c>
      <c r="B248">
        <f t="shared" si="214"/>
        <v>0</v>
      </c>
      <c r="C248">
        <f t="shared" ref="C248:AE248" si="246">IF(AND($A248&gt;C$5,$A248&lt;=C$6),C$2,0)</f>
        <v>0</v>
      </c>
      <c r="D248">
        <f t="shared" si="246"/>
        <v>0</v>
      </c>
      <c r="E248">
        <f t="shared" si="246"/>
        <v>0</v>
      </c>
      <c r="F248">
        <f t="shared" si="246"/>
        <v>0</v>
      </c>
      <c r="G248">
        <f t="shared" si="246"/>
        <v>0</v>
      </c>
      <c r="H248">
        <f t="shared" si="246"/>
        <v>0</v>
      </c>
      <c r="I248">
        <f t="shared" si="246"/>
        <v>0</v>
      </c>
      <c r="J248">
        <f t="shared" si="246"/>
        <v>0</v>
      </c>
      <c r="K248">
        <f t="shared" si="246"/>
        <v>0</v>
      </c>
      <c r="L248">
        <f t="shared" si="246"/>
        <v>0</v>
      </c>
      <c r="M248">
        <f t="shared" si="246"/>
        <v>0</v>
      </c>
      <c r="N248">
        <f t="shared" si="246"/>
        <v>0</v>
      </c>
      <c r="O248">
        <f t="shared" si="246"/>
        <v>0</v>
      </c>
      <c r="P248">
        <f t="shared" si="246"/>
        <v>0</v>
      </c>
      <c r="Q248">
        <f t="shared" si="246"/>
        <v>0</v>
      </c>
      <c r="R248">
        <f t="shared" si="246"/>
        <v>0</v>
      </c>
      <c r="S248">
        <f t="shared" si="246"/>
        <v>0</v>
      </c>
      <c r="T248">
        <f t="shared" si="246"/>
        <v>0</v>
      </c>
      <c r="U248">
        <f t="shared" si="246"/>
        <v>0.622301076010022</v>
      </c>
      <c r="V248">
        <f t="shared" si="246"/>
        <v>0</v>
      </c>
      <c r="W248">
        <f t="shared" si="246"/>
        <v>0</v>
      </c>
      <c r="X248">
        <f t="shared" si="246"/>
        <v>0</v>
      </c>
      <c r="Y248">
        <f t="shared" si="246"/>
        <v>0</v>
      </c>
      <c r="Z248">
        <f t="shared" si="246"/>
        <v>0</v>
      </c>
      <c r="AA248">
        <f t="shared" si="246"/>
        <v>0</v>
      </c>
      <c r="AB248">
        <f t="shared" si="246"/>
        <v>0</v>
      </c>
      <c r="AC248">
        <f t="shared" si="246"/>
        <v>0</v>
      </c>
      <c r="AD248">
        <f t="shared" si="246"/>
        <v>0</v>
      </c>
      <c r="AE248">
        <f t="shared" si="246"/>
        <v>0</v>
      </c>
    </row>
    <row r="249" spans="1:31">
      <c r="A249">
        <v>240</v>
      </c>
      <c r="B249">
        <f t="shared" si="214"/>
        <v>0</v>
      </c>
      <c r="C249">
        <f t="shared" ref="C249:AE249" si="247">IF(AND($A249&gt;C$5,$A249&lt;=C$6),C$2,0)</f>
        <v>0</v>
      </c>
      <c r="D249">
        <f t="shared" si="247"/>
        <v>0</v>
      </c>
      <c r="E249">
        <f t="shared" si="247"/>
        <v>0</v>
      </c>
      <c r="F249">
        <f t="shared" si="247"/>
        <v>0</v>
      </c>
      <c r="G249">
        <f t="shared" si="247"/>
        <v>0</v>
      </c>
      <c r="H249">
        <f t="shared" si="247"/>
        <v>0</v>
      </c>
      <c r="I249">
        <f t="shared" si="247"/>
        <v>0</v>
      </c>
      <c r="J249">
        <f t="shared" si="247"/>
        <v>0</v>
      </c>
      <c r="K249">
        <f t="shared" si="247"/>
        <v>0</v>
      </c>
      <c r="L249">
        <f t="shared" si="247"/>
        <v>0</v>
      </c>
      <c r="M249">
        <f t="shared" si="247"/>
        <v>0</v>
      </c>
      <c r="N249">
        <f t="shared" si="247"/>
        <v>0</v>
      </c>
      <c r="O249">
        <f t="shared" si="247"/>
        <v>0</v>
      </c>
      <c r="P249">
        <f t="shared" si="247"/>
        <v>0</v>
      </c>
      <c r="Q249">
        <f t="shared" si="247"/>
        <v>0</v>
      </c>
      <c r="R249">
        <f t="shared" si="247"/>
        <v>0</v>
      </c>
      <c r="S249">
        <f t="shared" si="247"/>
        <v>0</v>
      </c>
      <c r="T249">
        <f t="shared" si="247"/>
        <v>0</v>
      </c>
      <c r="U249">
        <f t="shared" si="247"/>
        <v>0.622301076010022</v>
      </c>
      <c r="V249">
        <f t="shared" si="247"/>
        <v>0</v>
      </c>
      <c r="W249">
        <f t="shared" si="247"/>
        <v>0</v>
      </c>
      <c r="X249">
        <f t="shared" si="247"/>
        <v>0</v>
      </c>
      <c r="Y249">
        <f t="shared" si="247"/>
        <v>0</v>
      </c>
      <c r="Z249">
        <f t="shared" si="247"/>
        <v>0</v>
      </c>
      <c r="AA249">
        <f t="shared" si="247"/>
        <v>0</v>
      </c>
      <c r="AB249">
        <f t="shared" si="247"/>
        <v>0</v>
      </c>
      <c r="AC249">
        <f t="shared" si="247"/>
        <v>0</v>
      </c>
      <c r="AD249">
        <f t="shared" si="247"/>
        <v>0</v>
      </c>
      <c r="AE249">
        <f t="shared" si="247"/>
        <v>0</v>
      </c>
    </row>
    <row r="250" spans="1:31">
      <c r="A250">
        <v>241</v>
      </c>
      <c r="B250">
        <f t="shared" si="214"/>
        <v>0</v>
      </c>
      <c r="C250">
        <f t="shared" ref="C250:AE250" si="248">IF(AND($A250&gt;C$5,$A250&lt;=C$6),C$2,0)</f>
        <v>0</v>
      </c>
      <c r="D250">
        <f t="shared" si="248"/>
        <v>0</v>
      </c>
      <c r="E250">
        <f t="shared" si="248"/>
        <v>0</v>
      </c>
      <c r="F250">
        <f t="shared" si="248"/>
        <v>0</v>
      </c>
      <c r="G250">
        <f t="shared" si="248"/>
        <v>0</v>
      </c>
      <c r="H250">
        <f t="shared" si="248"/>
        <v>0</v>
      </c>
      <c r="I250">
        <f t="shared" si="248"/>
        <v>0</v>
      </c>
      <c r="J250">
        <f t="shared" si="248"/>
        <v>0</v>
      </c>
      <c r="K250">
        <f t="shared" si="248"/>
        <v>0</v>
      </c>
      <c r="L250">
        <f t="shared" si="248"/>
        <v>0</v>
      </c>
      <c r="M250">
        <f t="shared" si="248"/>
        <v>0</v>
      </c>
      <c r="N250">
        <f t="shared" si="248"/>
        <v>0</v>
      </c>
      <c r="O250">
        <f t="shared" si="248"/>
        <v>0</v>
      </c>
      <c r="P250">
        <f t="shared" si="248"/>
        <v>0</v>
      </c>
      <c r="Q250">
        <f t="shared" si="248"/>
        <v>0</v>
      </c>
      <c r="R250">
        <f t="shared" si="248"/>
        <v>0</v>
      </c>
      <c r="S250">
        <f t="shared" si="248"/>
        <v>0</v>
      </c>
      <c r="T250">
        <f t="shared" si="248"/>
        <v>0</v>
      </c>
      <c r="U250">
        <f t="shared" si="248"/>
        <v>0</v>
      </c>
      <c r="V250">
        <f t="shared" si="248"/>
        <v>0.619510972435377</v>
      </c>
      <c r="W250">
        <f t="shared" si="248"/>
        <v>0</v>
      </c>
      <c r="X250">
        <f t="shared" si="248"/>
        <v>0</v>
      </c>
      <c r="Y250">
        <f t="shared" si="248"/>
        <v>0</v>
      </c>
      <c r="Z250">
        <f t="shared" si="248"/>
        <v>0</v>
      </c>
      <c r="AA250">
        <f t="shared" si="248"/>
        <v>0</v>
      </c>
      <c r="AB250">
        <f t="shared" si="248"/>
        <v>0</v>
      </c>
      <c r="AC250">
        <f t="shared" si="248"/>
        <v>0</v>
      </c>
      <c r="AD250">
        <f t="shared" si="248"/>
        <v>0</v>
      </c>
      <c r="AE250">
        <f t="shared" si="248"/>
        <v>0</v>
      </c>
    </row>
    <row r="251" spans="1:31">
      <c r="A251">
        <v>242</v>
      </c>
      <c r="B251">
        <f t="shared" si="214"/>
        <v>0</v>
      </c>
      <c r="C251">
        <f t="shared" ref="C251:AE251" si="249">IF(AND($A251&gt;C$5,$A251&lt;=C$6),C$2,0)</f>
        <v>0</v>
      </c>
      <c r="D251">
        <f t="shared" si="249"/>
        <v>0</v>
      </c>
      <c r="E251">
        <f t="shared" si="249"/>
        <v>0</v>
      </c>
      <c r="F251">
        <f t="shared" si="249"/>
        <v>0</v>
      </c>
      <c r="G251">
        <f t="shared" si="249"/>
        <v>0</v>
      </c>
      <c r="H251">
        <f t="shared" si="249"/>
        <v>0</v>
      </c>
      <c r="I251">
        <f t="shared" si="249"/>
        <v>0</v>
      </c>
      <c r="J251">
        <f t="shared" si="249"/>
        <v>0</v>
      </c>
      <c r="K251">
        <f t="shared" si="249"/>
        <v>0</v>
      </c>
      <c r="L251">
        <f t="shared" si="249"/>
        <v>0</v>
      </c>
      <c r="M251">
        <f t="shared" si="249"/>
        <v>0</v>
      </c>
      <c r="N251">
        <f t="shared" si="249"/>
        <v>0</v>
      </c>
      <c r="O251">
        <f t="shared" si="249"/>
        <v>0</v>
      </c>
      <c r="P251">
        <f t="shared" si="249"/>
        <v>0</v>
      </c>
      <c r="Q251">
        <f t="shared" si="249"/>
        <v>0</v>
      </c>
      <c r="R251">
        <f t="shared" si="249"/>
        <v>0</v>
      </c>
      <c r="S251">
        <f t="shared" si="249"/>
        <v>0</v>
      </c>
      <c r="T251">
        <f t="shared" si="249"/>
        <v>0</v>
      </c>
      <c r="U251">
        <f t="shared" si="249"/>
        <v>0</v>
      </c>
      <c r="V251">
        <f t="shared" si="249"/>
        <v>0.619510972435377</v>
      </c>
      <c r="W251">
        <f t="shared" si="249"/>
        <v>0</v>
      </c>
      <c r="X251">
        <f t="shared" si="249"/>
        <v>0</v>
      </c>
      <c r="Y251">
        <f t="shared" si="249"/>
        <v>0</v>
      </c>
      <c r="Z251">
        <f t="shared" si="249"/>
        <v>0</v>
      </c>
      <c r="AA251">
        <f t="shared" si="249"/>
        <v>0</v>
      </c>
      <c r="AB251">
        <f t="shared" si="249"/>
        <v>0</v>
      </c>
      <c r="AC251">
        <f t="shared" si="249"/>
        <v>0</v>
      </c>
      <c r="AD251">
        <f t="shared" si="249"/>
        <v>0</v>
      </c>
      <c r="AE251">
        <f t="shared" si="249"/>
        <v>0</v>
      </c>
    </row>
    <row r="252" spans="1:31">
      <c r="A252">
        <v>243</v>
      </c>
      <c r="B252">
        <f t="shared" si="214"/>
        <v>0</v>
      </c>
      <c r="C252">
        <f t="shared" ref="C252:AE252" si="250">IF(AND($A252&gt;C$5,$A252&lt;=C$6),C$2,0)</f>
        <v>0</v>
      </c>
      <c r="D252">
        <f t="shared" si="250"/>
        <v>0</v>
      </c>
      <c r="E252">
        <f t="shared" si="250"/>
        <v>0</v>
      </c>
      <c r="F252">
        <f t="shared" si="250"/>
        <v>0</v>
      </c>
      <c r="G252">
        <f t="shared" si="250"/>
        <v>0</v>
      </c>
      <c r="H252">
        <f t="shared" si="250"/>
        <v>0</v>
      </c>
      <c r="I252">
        <f t="shared" si="250"/>
        <v>0</v>
      </c>
      <c r="J252">
        <f t="shared" si="250"/>
        <v>0</v>
      </c>
      <c r="K252">
        <f t="shared" si="250"/>
        <v>0</v>
      </c>
      <c r="L252">
        <f t="shared" si="250"/>
        <v>0</v>
      </c>
      <c r="M252">
        <f t="shared" si="250"/>
        <v>0</v>
      </c>
      <c r="N252">
        <f t="shared" si="250"/>
        <v>0</v>
      </c>
      <c r="O252">
        <f t="shared" si="250"/>
        <v>0</v>
      </c>
      <c r="P252">
        <f t="shared" si="250"/>
        <v>0</v>
      </c>
      <c r="Q252">
        <f t="shared" si="250"/>
        <v>0</v>
      </c>
      <c r="R252">
        <f t="shared" si="250"/>
        <v>0</v>
      </c>
      <c r="S252">
        <f t="shared" si="250"/>
        <v>0</v>
      </c>
      <c r="T252">
        <f t="shared" si="250"/>
        <v>0</v>
      </c>
      <c r="U252">
        <f t="shared" si="250"/>
        <v>0</v>
      </c>
      <c r="V252">
        <f t="shared" si="250"/>
        <v>0.619510972435377</v>
      </c>
      <c r="W252">
        <f t="shared" si="250"/>
        <v>0</v>
      </c>
      <c r="X252">
        <f t="shared" si="250"/>
        <v>0</v>
      </c>
      <c r="Y252">
        <f t="shared" si="250"/>
        <v>0</v>
      </c>
      <c r="Z252">
        <f t="shared" si="250"/>
        <v>0</v>
      </c>
      <c r="AA252">
        <f t="shared" si="250"/>
        <v>0</v>
      </c>
      <c r="AB252">
        <f t="shared" si="250"/>
        <v>0</v>
      </c>
      <c r="AC252">
        <f t="shared" si="250"/>
        <v>0</v>
      </c>
      <c r="AD252">
        <f t="shared" si="250"/>
        <v>0</v>
      </c>
      <c r="AE252">
        <f t="shared" si="250"/>
        <v>0</v>
      </c>
    </row>
    <row r="253" spans="1:31">
      <c r="A253">
        <v>244</v>
      </c>
      <c r="B253">
        <f t="shared" si="214"/>
        <v>0</v>
      </c>
      <c r="C253">
        <f t="shared" ref="C253:AE253" si="251">IF(AND($A253&gt;C$5,$A253&lt;=C$6),C$2,0)</f>
        <v>0</v>
      </c>
      <c r="D253">
        <f t="shared" si="251"/>
        <v>0</v>
      </c>
      <c r="E253">
        <f t="shared" si="251"/>
        <v>0</v>
      </c>
      <c r="F253">
        <f t="shared" si="251"/>
        <v>0</v>
      </c>
      <c r="G253">
        <f t="shared" si="251"/>
        <v>0</v>
      </c>
      <c r="H253">
        <f t="shared" si="251"/>
        <v>0</v>
      </c>
      <c r="I253">
        <f t="shared" si="251"/>
        <v>0</v>
      </c>
      <c r="J253">
        <f t="shared" si="251"/>
        <v>0</v>
      </c>
      <c r="K253">
        <f t="shared" si="251"/>
        <v>0</v>
      </c>
      <c r="L253">
        <f t="shared" si="251"/>
        <v>0</v>
      </c>
      <c r="M253">
        <f t="shared" si="251"/>
        <v>0</v>
      </c>
      <c r="N253">
        <f t="shared" si="251"/>
        <v>0</v>
      </c>
      <c r="O253">
        <f t="shared" si="251"/>
        <v>0</v>
      </c>
      <c r="P253">
        <f t="shared" si="251"/>
        <v>0</v>
      </c>
      <c r="Q253">
        <f t="shared" si="251"/>
        <v>0</v>
      </c>
      <c r="R253">
        <f t="shared" si="251"/>
        <v>0</v>
      </c>
      <c r="S253">
        <f t="shared" si="251"/>
        <v>0</v>
      </c>
      <c r="T253">
        <f t="shared" si="251"/>
        <v>0</v>
      </c>
      <c r="U253">
        <f t="shared" si="251"/>
        <v>0</v>
      </c>
      <c r="V253">
        <f t="shared" si="251"/>
        <v>0.619510972435377</v>
      </c>
      <c r="W253">
        <f t="shared" si="251"/>
        <v>0</v>
      </c>
      <c r="X253">
        <f t="shared" si="251"/>
        <v>0</v>
      </c>
      <c r="Y253">
        <f t="shared" si="251"/>
        <v>0</v>
      </c>
      <c r="Z253">
        <f t="shared" si="251"/>
        <v>0</v>
      </c>
      <c r="AA253">
        <f t="shared" si="251"/>
        <v>0</v>
      </c>
      <c r="AB253">
        <f t="shared" si="251"/>
        <v>0</v>
      </c>
      <c r="AC253">
        <f t="shared" si="251"/>
        <v>0</v>
      </c>
      <c r="AD253">
        <f t="shared" si="251"/>
        <v>0</v>
      </c>
      <c r="AE253">
        <f t="shared" si="251"/>
        <v>0</v>
      </c>
    </row>
    <row r="254" spans="1:31">
      <c r="A254">
        <v>245</v>
      </c>
      <c r="B254">
        <f t="shared" si="214"/>
        <v>0</v>
      </c>
      <c r="C254">
        <f t="shared" ref="C254:AE254" si="252">IF(AND($A254&gt;C$5,$A254&lt;=C$6),C$2,0)</f>
        <v>0</v>
      </c>
      <c r="D254">
        <f t="shared" si="252"/>
        <v>0</v>
      </c>
      <c r="E254">
        <f t="shared" si="252"/>
        <v>0</v>
      </c>
      <c r="F254">
        <f t="shared" si="252"/>
        <v>0</v>
      </c>
      <c r="G254">
        <f t="shared" si="252"/>
        <v>0</v>
      </c>
      <c r="H254">
        <f t="shared" si="252"/>
        <v>0</v>
      </c>
      <c r="I254">
        <f t="shared" si="252"/>
        <v>0</v>
      </c>
      <c r="J254">
        <f t="shared" si="252"/>
        <v>0</v>
      </c>
      <c r="K254">
        <f t="shared" si="252"/>
        <v>0</v>
      </c>
      <c r="L254">
        <f t="shared" si="252"/>
        <v>0</v>
      </c>
      <c r="M254">
        <f t="shared" si="252"/>
        <v>0</v>
      </c>
      <c r="N254">
        <f t="shared" si="252"/>
        <v>0</v>
      </c>
      <c r="O254">
        <f t="shared" si="252"/>
        <v>0</v>
      </c>
      <c r="P254">
        <f t="shared" si="252"/>
        <v>0</v>
      </c>
      <c r="Q254">
        <f t="shared" si="252"/>
        <v>0</v>
      </c>
      <c r="R254">
        <f t="shared" si="252"/>
        <v>0</v>
      </c>
      <c r="S254">
        <f t="shared" si="252"/>
        <v>0</v>
      </c>
      <c r="T254">
        <f t="shared" si="252"/>
        <v>0</v>
      </c>
      <c r="U254">
        <f t="shared" si="252"/>
        <v>0</v>
      </c>
      <c r="V254">
        <f t="shared" si="252"/>
        <v>0.619510972435377</v>
      </c>
      <c r="W254">
        <f t="shared" si="252"/>
        <v>0</v>
      </c>
      <c r="X254">
        <f t="shared" si="252"/>
        <v>0</v>
      </c>
      <c r="Y254">
        <f t="shared" si="252"/>
        <v>0</v>
      </c>
      <c r="Z254">
        <f t="shared" si="252"/>
        <v>0</v>
      </c>
      <c r="AA254">
        <f t="shared" si="252"/>
        <v>0</v>
      </c>
      <c r="AB254">
        <f t="shared" si="252"/>
        <v>0</v>
      </c>
      <c r="AC254">
        <f t="shared" si="252"/>
        <v>0</v>
      </c>
      <c r="AD254">
        <f t="shared" si="252"/>
        <v>0</v>
      </c>
      <c r="AE254">
        <f t="shared" si="252"/>
        <v>0</v>
      </c>
    </row>
    <row r="255" spans="1:31">
      <c r="A255">
        <v>246</v>
      </c>
      <c r="B255">
        <f t="shared" si="214"/>
        <v>0</v>
      </c>
      <c r="C255">
        <f t="shared" ref="C255:AE255" si="253">IF(AND($A255&gt;C$5,$A255&lt;=C$6),C$2,0)</f>
        <v>0</v>
      </c>
      <c r="D255">
        <f t="shared" si="253"/>
        <v>0</v>
      </c>
      <c r="E255">
        <f t="shared" si="253"/>
        <v>0</v>
      </c>
      <c r="F255">
        <f t="shared" si="253"/>
        <v>0</v>
      </c>
      <c r="G255">
        <f t="shared" si="253"/>
        <v>0</v>
      </c>
      <c r="H255">
        <f t="shared" si="253"/>
        <v>0</v>
      </c>
      <c r="I255">
        <f t="shared" si="253"/>
        <v>0</v>
      </c>
      <c r="J255">
        <f t="shared" si="253"/>
        <v>0</v>
      </c>
      <c r="K255">
        <f t="shared" si="253"/>
        <v>0</v>
      </c>
      <c r="L255">
        <f t="shared" si="253"/>
        <v>0</v>
      </c>
      <c r="M255">
        <f t="shared" si="253"/>
        <v>0</v>
      </c>
      <c r="N255">
        <f t="shared" si="253"/>
        <v>0</v>
      </c>
      <c r="O255">
        <f t="shared" si="253"/>
        <v>0</v>
      </c>
      <c r="P255">
        <f t="shared" si="253"/>
        <v>0</v>
      </c>
      <c r="Q255">
        <f t="shared" si="253"/>
        <v>0</v>
      </c>
      <c r="R255">
        <f t="shared" si="253"/>
        <v>0</v>
      </c>
      <c r="S255">
        <f t="shared" si="253"/>
        <v>0</v>
      </c>
      <c r="T255">
        <f t="shared" si="253"/>
        <v>0</v>
      </c>
      <c r="U255">
        <f t="shared" si="253"/>
        <v>0</v>
      </c>
      <c r="V255">
        <f t="shared" si="253"/>
        <v>0.619510972435377</v>
      </c>
      <c r="W255">
        <f t="shared" si="253"/>
        <v>0</v>
      </c>
      <c r="X255">
        <f t="shared" si="253"/>
        <v>0</v>
      </c>
      <c r="Y255">
        <f t="shared" si="253"/>
        <v>0</v>
      </c>
      <c r="Z255">
        <f t="shared" si="253"/>
        <v>0</v>
      </c>
      <c r="AA255">
        <f t="shared" si="253"/>
        <v>0</v>
      </c>
      <c r="AB255">
        <f t="shared" si="253"/>
        <v>0</v>
      </c>
      <c r="AC255">
        <f t="shared" si="253"/>
        <v>0</v>
      </c>
      <c r="AD255">
        <f t="shared" si="253"/>
        <v>0</v>
      </c>
      <c r="AE255">
        <f t="shared" si="253"/>
        <v>0</v>
      </c>
    </row>
    <row r="256" spans="1:31">
      <c r="A256">
        <v>247</v>
      </c>
      <c r="B256">
        <f t="shared" si="214"/>
        <v>0</v>
      </c>
      <c r="C256">
        <f t="shared" ref="C256:AE256" si="254">IF(AND($A256&gt;C$5,$A256&lt;=C$6),C$2,0)</f>
        <v>0</v>
      </c>
      <c r="D256">
        <f t="shared" si="254"/>
        <v>0</v>
      </c>
      <c r="E256">
        <f t="shared" si="254"/>
        <v>0</v>
      </c>
      <c r="F256">
        <f t="shared" si="254"/>
        <v>0</v>
      </c>
      <c r="G256">
        <f t="shared" si="254"/>
        <v>0</v>
      </c>
      <c r="H256">
        <f t="shared" si="254"/>
        <v>0</v>
      </c>
      <c r="I256">
        <f t="shared" si="254"/>
        <v>0</v>
      </c>
      <c r="J256">
        <f t="shared" si="254"/>
        <v>0</v>
      </c>
      <c r="K256">
        <f t="shared" si="254"/>
        <v>0</v>
      </c>
      <c r="L256">
        <f t="shared" si="254"/>
        <v>0</v>
      </c>
      <c r="M256">
        <f t="shared" si="254"/>
        <v>0</v>
      </c>
      <c r="N256">
        <f t="shared" si="254"/>
        <v>0</v>
      </c>
      <c r="O256">
        <f t="shared" si="254"/>
        <v>0</v>
      </c>
      <c r="P256">
        <f t="shared" si="254"/>
        <v>0</v>
      </c>
      <c r="Q256">
        <f t="shared" si="254"/>
        <v>0</v>
      </c>
      <c r="R256">
        <f t="shared" si="254"/>
        <v>0</v>
      </c>
      <c r="S256">
        <f t="shared" si="254"/>
        <v>0</v>
      </c>
      <c r="T256">
        <f t="shared" si="254"/>
        <v>0</v>
      </c>
      <c r="U256">
        <f t="shared" si="254"/>
        <v>0</v>
      </c>
      <c r="V256">
        <f t="shared" si="254"/>
        <v>0.619510972435377</v>
      </c>
      <c r="W256">
        <f t="shared" si="254"/>
        <v>0</v>
      </c>
      <c r="X256">
        <f t="shared" si="254"/>
        <v>0</v>
      </c>
      <c r="Y256">
        <f t="shared" si="254"/>
        <v>0</v>
      </c>
      <c r="Z256">
        <f t="shared" si="254"/>
        <v>0</v>
      </c>
      <c r="AA256">
        <f t="shared" si="254"/>
        <v>0</v>
      </c>
      <c r="AB256">
        <f t="shared" si="254"/>
        <v>0</v>
      </c>
      <c r="AC256">
        <f t="shared" si="254"/>
        <v>0</v>
      </c>
      <c r="AD256">
        <f t="shared" si="254"/>
        <v>0</v>
      </c>
      <c r="AE256">
        <f t="shared" si="254"/>
        <v>0</v>
      </c>
    </row>
    <row r="257" spans="1:31">
      <c r="A257">
        <v>248</v>
      </c>
      <c r="B257">
        <f t="shared" si="214"/>
        <v>0</v>
      </c>
      <c r="C257">
        <f t="shared" ref="C257:AE257" si="255">IF(AND($A257&gt;C$5,$A257&lt;=C$6),C$2,0)</f>
        <v>0</v>
      </c>
      <c r="D257">
        <f t="shared" si="255"/>
        <v>0</v>
      </c>
      <c r="E257">
        <f t="shared" si="255"/>
        <v>0</v>
      </c>
      <c r="F257">
        <f t="shared" si="255"/>
        <v>0</v>
      </c>
      <c r="G257">
        <f t="shared" si="255"/>
        <v>0</v>
      </c>
      <c r="H257">
        <f t="shared" si="255"/>
        <v>0</v>
      </c>
      <c r="I257">
        <f t="shared" si="255"/>
        <v>0</v>
      </c>
      <c r="J257">
        <f t="shared" si="255"/>
        <v>0</v>
      </c>
      <c r="K257">
        <f t="shared" si="255"/>
        <v>0</v>
      </c>
      <c r="L257">
        <f t="shared" si="255"/>
        <v>0</v>
      </c>
      <c r="M257">
        <f t="shared" si="255"/>
        <v>0</v>
      </c>
      <c r="N257">
        <f t="shared" si="255"/>
        <v>0</v>
      </c>
      <c r="O257">
        <f t="shared" si="255"/>
        <v>0</v>
      </c>
      <c r="P257">
        <f t="shared" si="255"/>
        <v>0</v>
      </c>
      <c r="Q257">
        <f t="shared" si="255"/>
        <v>0</v>
      </c>
      <c r="R257">
        <f t="shared" si="255"/>
        <v>0</v>
      </c>
      <c r="S257">
        <f t="shared" si="255"/>
        <v>0</v>
      </c>
      <c r="T257">
        <f t="shared" si="255"/>
        <v>0</v>
      </c>
      <c r="U257">
        <f t="shared" si="255"/>
        <v>0</v>
      </c>
      <c r="V257">
        <f t="shared" si="255"/>
        <v>0.619510972435377</v>
      </c>
      <c r="W257">
        <f t="shared" si="255"/>
        <v>0</v>
      </c>
      <c r="X257">
        <f t="shared" si="255"/>
        <v>0</v>
      </c>
      <c r="Y257">
        <f t="shared" si="255"/>
        <v>0</v>
      </c>
      <c r="Z257">
        <f t="shared" si="255"/>
        <v>0</v>
      </c>
      <c r="AA257">
        <f t="shared" si="255"/>
        <v>0</v>
      </c>
      <c r="AB257">
        <f t="shared" si="255"/>
        <v>0</v>
      </c>
      <c r="AC257">
        <f t="shared" si="255"/>
        <v>0</v>
      </c>
      <c r="AD257">
        <f t="shared" si="255"/>
        <v>0</v>
      </c>
      <c r="AE257">
        <f t="shared" si="255"/>
        <v>0</v>
      </c>
    </row>
    <row r="258" spans="1:31">
      <c r="A258">
        <v>249</v>
      </c>
      <c r="B258">
        <f t="shared" si="214"/>
        <v>0</v>
      </c>
      <c r="C258">
        <f t="shared" ref="C258:AE258" si="256">IF(AND($A258&gt;C$5,$A258&lt;=C$6),C$2,0)</f>
        <v>0</v>
      </c>
      <c r="D258">
        <f t="shared" si="256"/>
        <v>0</v>
      </c>
      <c r="E258">
        <f t="shared" si="256"/>
        <v>0</v>
      </c>
      <c r="F258">
        <f t="shared" si="256"/>
        <v>0</v>
      </c>
      <c r="G258">
        <f t="shared" si="256"/>
        <v>0</v>
      </c>
      <c r="H258">
        <f t="shared" si="256"/>
        <v>0</v>
      </c>
      <c r="I258">
        <f t="shared" si="256"/>
        <v>0</v>
      </c>
      <c r="J258">
        <f t="shared" si="256"/>
        <v>0</v>
      </c>
      <c r="K258">
        <f t="shared" si="256"/>
        <v>0</v>
      </c>
      <c r="L258">
        <f t="shared" si="256"/>
        <v>0</v>
      </c>
      <c r="M258">
        <f t="shared" si="256"/>
        <v>0</v>
      </c>
      <c r="N258">
        <f t="shared" si="256"/>
        <v>0</v>
      </c>
      <c r="O258">
        <f t="shared" si="256"/>
        <v>0</v>
      </c>
      <c r="P258">
        <f t="shared" si="256"/>
        <v>0</v>
      </c>
      <c r="Q258">
        <f t="shared" si="256"/>
        <v>0</v>
      </c>
      <c r="R258">
        <f t="shared" si="256"/>
        <v>0</v>
      </c>
      <c r="S258">
        <f t="shared" si="256"/>
        <v>0</v>
      </c>
      <c r="T258">
        <f t="shared" si="256"/>
        <v>0</v>
      </c>
      <c r="U258">
        <f t="shared" si="256"/>
        <v>0</v>
      </c>
      <c r="V258">
        <f t="shared" si="256"/>
        <v>0.619510972435377</v>
      </c>
      <c r="W258">
        <f t="shared" si="256"/>
        <v>0</v>
      </c>
      <c r="X258">
        <f t="shared" si="256"/>
        <v>0</v>
      </c>
      <c r="Y258">
        <f t="shared" si="256"/>
        <v>0</v>
      </c>
      <c r="Z258">
        <f t="shared" si="256"/>
        <v>0</v>
      </c>
      <c r="AA258">
        <f t="shared" si="256"/>
        <v>0</v>
      </c>
      <c r="AB258">
        <f t="shared" si="256"/>
        <v>0</v>
      </c>
      <c r="AC258">
        <f t="shared" si="256"/>
        <v>0</v>
      </c>
      <c r="AD258">
        <f t="shared" si="256"/>
        <v>0</v>
      </c>
      <c r="AE258">
        <f t="shared" si="256"/>
        <v>0</v>
      </c>
    </row>
    <row r="259" spans="1:31">
      <c r="A259">
        <v>250</v>
      </c>
      <c r="B259">
        <f t="shared" si="214"/>
        <v>0</v>
      </c>
      <c r="C259">
        <f t="shared" ref="C259:AE259" si="257">IF(AND($A259&gt;C$5,$A259&lt;=C$6),C$2,0)</f>
        <v>0</v>
      </c>
      <c r="D259">
        <f t="shared" si="257"/>
        <v>0</v>
      </c>
      <c r="E259">
        <f t="shared" si="257"/>
        <v>0</v>
      </c>
      <c r="F259">
        <f t="shared" si="257"/>
        <v>0</v>
      </c>
      <c r="G259">
        <f t="shared" si="257"/>
        <v>0</v>
      </c>
      <c r="H259">
        <f t="shared" si="257"/>
        <v>0</v>
      </c>
      <c r="I259">
        <f t="shared" si="257"/>
        <v>0</v>
      </c>
      <c r="J259">
        <f t="shared" si="257"/>
        <v>0</v>
      </c>
      <c r="K259">
        <f t="shared" si="257"/>
        <v>0</v>
      </c>
      <c r="L259">
        <f t="shared" si="257"/>
        <v>0</v>
      </c>
      <c r="M259">
        <f t="shared" si="257"/>
        <v>0</v>
      </c>
      <c r="N259">
        <f t="shared" si="257"/>
        <v>0</v>
      </c>
      <c r="O259">
        <f t="shared" si="257"/>
        <v>0</v>
      </c>
      <c r="P259">
        <f t="shared" si="257"/>
        <v>0</v>
      </c>
      <c r="Q259">
        <f t="shared" si="257"/>
        <v>0</v>
      </c>
      <c r="R259">
        <f t="shared" si="257"/>
        <v>0</v>
      </c>
      <c r="S259">
        <f t="shared" si="257"/>
        <v>0</v>
      </c>
      <c r="T259">
        <f t="shared" si="257"/>
        <v>0</v>
      </c>
      <c r="U259">
        <f t="shared" si="257"/>
        <v>0</v>
      </c>
      <c r="V259">
        <f t="shared" si="257"/>
        <v>0.619510972435377</v>
      </c>
      <c r="W259">
        <f t="shared" si="257"/>
        <v>0</v>
      </c>
      <c r="X259">
        <f t="shared" si="257"/>
        <v>0</v>
      </c>
      <c r="Y259">
        <f t="shared" si="257"/>
        <v>0</v>
      </c>
      <c r="Z259">
        <f t="shared" si="257"/>
        <v>0</v>
      </c>
      <c r="AA259">
        <f t="shared" si="257"/>
        <v>0</v>
      </c>
      <c r="AB259">
        <f t="shared" si="257"/>
        <v>0</v>
      </c>
      <c r="AC259">
        <f t="shared" si="257"/>
        <v>0</v>
      </c>
      <c r="AD259">
        <f t="shared" si="257"/>
        <v>0</v>
      </c>
      <c r="AE259">
        <f t="shared" si="257"/>
        <v>0</v>
      </c>
    </row>
    <row r="260" spans="1:31">
      <c r="A260">
        <v>251</v>
      </c>
      <c r="B260">
        <f t="shared" si="214"/>
        <v>0</v>
      </c>
      <c r="C260">
        <f t="shared" ref="C260:AE260" si="258">IF(AND($A260&gt;C$5,$A260&lt;=C$6),C$2,0)</f>
        <v>0</v>
      </c>
      <c r="D260">
        <f t="shared" si="258"/>
        <v>0</v>
      </c>
      <c r="E260">
        <f t="shared" si="258"/>
        <v>0</v>
      </c>
      <c r="F260">
        <f t="shared" si="258"/>
        <v>0</v>
      </c>
      <c r="G260">
        <f t="shared" si="258"/>
        <v>0</v>
      </c>
      <c r="H260">
        <f t="shared" si="258"/>
        <v>0</v>
      </c>
      <c r="I260">
        <f t="shared" si="258"/>
        <v>0</v>
      </c>
      <c r="J260">
        <f t="shared" si="258"/>
        <v>0</v>
      </c>
      <c r="K260">
        <f t="shared" si="258"/>
        <v>0</v>
      </c>
      <c r="L260">
        <f t="shared" si="258"/>
        <v>0</v>
      </c>
      <c r="M260">
        <f t="shared" si="258"/>
        <v>0</v>
      </c>
      <c r="N260">
        <f t="shared" si="258"/>
        <v>0</v>
      </c>
      <c r="O260">
        <f t="shared" si="258"/>
        <v>0</v>
      </c>
      <c r="P260">
        <f t="shared" si="258"/>
        <v>0</v>
      </c>
      <c r="Q260">
        <f t="shared" si="258"/>
        <v>0</v>
      </c>
      <c r="R260">
        <f t="shared" si="258"/>
        <v>0</v>
      </c>
      <c r="S260">
        <f t="shared" si="258"/>
        <v>0</v>
      </c>
      <c r="T260">
        <f t="shared" si="258"/>
        <v>0</v>
      </c>
      <c r="U260">
        <f t="shared" si="258"/>
        <v>0</v>
      </c>
      <c r="V260">
        <f t="shared" si="258"/>
        <v>0.619510972435377</v>
      </c>
      <c r="W260">
        <f t="shared" si="258"/>
        <v>0</v>
      </c>
      <c r="X260">
        <f t="shared" si="258"/>
        <v>0</v>
      </c>
      <c r="Y260">
        <f t="shared" si="258"/>
        <v>0</v>
      </c>
      <c r="Z260">
        <f t="shared" si="258"/>
        <v>0</v>
      </c>
      <c r="AA260">
        <f t="shared" si="258"/>
        <v>0</v>
      </c>
      <c r="AB260">
        <f t="shared" si="258"/>
        <v>0</v>
      </c>
      <c r="AC260">
        <f t="shared" si="258"/>
        <v>0</v>
      </c>
      <c r="AD260">
        <f t="shared" si="258"/>
        <v>0</v>
      </c>
      <c r="AE260">
        <f t="shared" si="258"/>
        <v>0</v>
      </c>
    </row>
    <row r="261" spans="1:31">
      <c r="A261">
        <v>252</v>
      </c>
      <c r="B261">
        <f t="shared" si="214"/>
        <v>0</v>
      </c>
      <c r="C261">
        <f t="shared" ref="C261:AE261" si="259">IF(AND($A261&gt;C$5,$A261&lt;=C$6),C$2,0)</f>
        <v>0</v>
      </c>
      <c r="D261">
        <f t="shared" si="259"/>
        <v>0</v>
      </c>
      <c r="E261">
        <f t="shared" si="259"/>
        <v>0</v>
      </c>
      <c r="F261">
        <f t="shared" si="259"/>
        <v>0</v>
      </c>
      <c r="G261">
        <f t="shared" si="259"/>
        <v>0</v>
      </c>
      <c r="H261">
        <f t="shared" si="259"/>
        <v>0</v>
      </c>
      <c r="I261">
        <f t="shared" si="259"/>
        <v>0</v>
      </c>
      <c r="J261">
        <f t="shared" si="259"/>
        <v>0</v>
      </c>
      <c r="K261">
        <f t="shared" si="259"/>
        <v>0</v>
      </c>
      <c r="L261">
        <f t="shared" si="259"/>
        <v>0</v>
      </c>
      <c r="M261">
        <f t="shared" si="259"/>
        <v>0</v>
      </c>
      <c r="N261">
        <f t="shared" si="259"/>
        <v>0</v>
      </c>
      <c r="O261">
        <f t="shared" si="259"/>
        <v>0</v>
      </c>
      <c r="P261">
        <f t="shared" si="259"/>
        <v>0</v>
      </c>
      <c r="Q261">
        <f t="shared" si="259"/>
        <v>0</v>
      </c>
      <c r="R261">
        <f t="shared" si="259"/>
        <v>0</v>
      </c>
      <c r="S261">
        <f t="shared" si="259"/>
        <v>0</v>
      </c>
      <c r="T261">
        <f t="shared" si="259"/>
        <v>0</v>
      </c>
      <c r="U261">
        <f t="shared" si="259"/>
        <v>0</v>
      </c>
      <c r="V261">
        <f t="shared" si="259"/>
        <v>0.619510972435377</v>
      </c>
      <c r="W261">
        <f t="shared" si="259"/>
        <v>0</v>
      </c>
      <c r="X261">
        <f t="shared" si="259"/>
        <v>0</v>
      </c>
      <c r="Y261">
        <f t="shared" si="259"/>
        <v>0</v>
      </c>
      <c r="Z261">
        <f t="shared" si="259"/>
        <v>0</v>
      </c>
      <c r="AA261">
        <f t="shared" si="259"/>
        <v>0</v>
      </c>
      <c r="AB261">
        <f t="shared" si="259"/>
        <v>0</v>
      </c>
      <c r="AC261">
        <f t="shared" si="259"/>
        <v>0</v>
      </c>
      <c r="AD261">
        <f t="shared" si="259"/>
        <v>0</v>
      </c>
      <c r="AE261">
        <f t="shared" si="259"/>
        <v>0</v>
      </c>
    </row>
    <row r="262" spans="1:31">
      <c r="A262">
        <v>253</v>
      </c>
      <c r="B262">
        <f t="shared" si="214"/>
        <v>0</v>
      </c>
      <c r="C262">
        <f t="shared" ref="C262:AE262" si="260">IF(AND($A262&gt;C$5,$A262&lt;=C$6),C$2,0)</f>
        <v>0</v>
      </c>
      <c r="D262">
        <f t="shared" si="260"/>
        <v>0</v>
      </c>
      <c r="E262">
        <f t="shared" si="260"/>
        <v>0</v>
      </c>
      <c r="F262">
        <f t="shared" si="260"/>
        <v>0</v>
      </c>
      <c r="G262">
        <f t="shared" si="260"/>
        <v>0</v>
      </c>
      <c r="H262">
        <f t="shared" si="260"/>
        <v>0</v>
      </c>
      <c r="I262">
        <f t="shared" si="260"/>
        <v>0</v>
      </c>
      <c r="J262">
        <f t="shared" si="260"/>
        <v>0</v>
      </c>
      <c r="K262">
        <f t="shared" si="260"/>
        <v>0</v>
      </c>
      <c r="L262">
        <f t="shared" si="260"/>
        <v>0</v>
      </c>
      <c r="M262">
        <f t="shared" si="260"/>
        <v>0</v>
      </c>
      <c r="N262">
        <f t="shared" si="260"/>
        <v>0</v>
      </c>
      <c r="O262">
        <f t="shared" si="260"/>
        <v>0</v>
      </c>
      <c r="P262">
        <f t="shared" si="260"/>
        <v>0</v>
      </c>
      <c r="Q262">
        <f t="shared" si="260"/>
        <v>0</v>
      </c>
      <c r="R262">
        <f t="shared" si="260"/>
        <v>0</v>
      </c>
      <c r="S262">
        <f t="shared" si="260"/>
        <v>0</v>
      </c>
      <c r="T262">
        <f t="shared" si="260"/>
        <v>0</v>
      </c>
      <c r="U262">
        <f t="shared" si="260"/>
        <v>0</v>
      </c>
      <c r="V262">
        <f t="shared" si="260"/>
        <v>0</v>
      </c>
      <c r="W262">
        <f t="shared" si="260"/>
        <v>0.618410916277723</v>
      </c>
      <c r="X262">
        <f t="shared" si="260"/>
        <v>0</v>
      </c>
      <c r="Y262">
        <f t="shared" si="260"/>
        <v>0</v>
      </c>
      <c r="Z262">
        <f t="shared" si="260"/>
        <v>0</v>
      </c>
      <c r="AA262">
        <f t="shared" si="260"/>
        <v>0</v>
      </c>
      <c r="AB262">
        <f t="shared" si="260"/>
        <v>0</v>
      </c>
      <c r="AC262">
        <f t="shared" si="260"/>
        <v>0</v>
      </c>
      <c r="AD262">
        <f t="shared" si="260"/>
        <v>0</v>
      </c>
      <c r="AE262">
        <f t="shared" si="260"/>
        <v>0</v>
      </c>
    </row>
    <row r="263" spans="1:31">
      <c r="A263">
        <v>254</v>
      </c>
      <c r="B263">
        <f t="shared" si="214"/>
        <v>0</v>
      </c>
      <c r="C263">
        <f t="shared" ref="C263:AE263" si="261">IF(AND($A263&gt;C$5,$A263&lt;=C$6),C$2,0)</f>
        <v>0</v>
      </c>
      <c r="D263">
        <f t="shared" si="261"/>
        <v>0</v>
      </c>
      <c r="E263">
        <f t="shared" si="261"/>
        <v>0</v>
      </c>
      <c r="F263">
        <f t="shared" si="261"/>
        <v>0</v>
      </c>
      <c r="G263">
        <f t="shared" si="261"/>
        <v>0</v>
      </c>
      <c r="H263">
        <f t="shared" si="261"/>
        <v>0</v>
      </c>
      <c r="I263">
        <f t="shared" si="261"/>
        <v>0</v>
      </c>
      <c r="J263">
        <f t="shared" si="261"/>
        <v>0</v>
      </c>
      <c r="K263">
        <f t="shared" si="261"/>
        <v>0</v>
      </c>
      <c r="L263">
        <f t="shared" si="261"/>
        <v>0</v>
      </c>
      <c r="M263">
        <f t="shared" si="261"/>
        <v>0</v>
      </c>
      <c r="N263">
        <f t="shared" si="261"/>
        <v>0</v>
      </c>
      <c r="O263">
        <f t="shared" si="261"/>
        <v>0</v>
      </c>
      <c r="P263">
        <f t="shared" si="261"/>
        <v>0</v>
      </c>
      <c r="Q263">
        <f t="shared" si="261"/>
        <v>0</v>
      </c>
      <c r="R263">
        <f t="shared" si="261"/>
        <v>0</v>
      </c>
      <c r="S263">
        <f t="shared" si="261"/>
        <v>0</v>
      </c>
      <c r="T263">
        <f t="shared" si="261"/>
        <v>0</v>
      </c>
      <c r="U263">
        <f t="shared" si="261"/>
        <v>0</v>
      </c>
      <c r="V263">
        <f t="shared" si="261"/>
        <v>0</v>
      </c>
      <c r="W263">
        <f t="shared" si="261"/>
        <v>0.618410916277723</v>
      </c>
      <c r="X263">
        <f t="shared" si="261"/>
        <v>0</v>
      </c>
      <c r="Y263">
        <f t="shared" si="261"/>
        <v>0</v>
      </c>
      <c r="Z263">
        <f t="shared" si="261"/>
        <v>0</v>
      </c>
      <c r="AA263">
        <f t="shared" si="261"/>
        <v>0</v>
      </c>
      <c r="AB263">
        <f t="shared" si="261"/>
        <v>0</v>
      </c>
      <c r="AC263">
        <f t="shared" si="261"/>
        <v>0</v>
      </c>
      <c r="AD263">
        <f t="shared" si="261"/>
        <v>0</v>
      </c>
      <c r="AE263">
        <f t="shared" si="261"/>
        <v>0</v>
      </c>
    </row>
    <row r="264" spans="1:31">
      <c r="A264">
        <v>255</v>
      </c>
      <c r="B264">
        <f t="shared" si="214"/>
        <v>0</v>
      </c>
      <c r="C264">
        <f t="shared" ref="C264:AE264" si="262">IF(AND($A264&gt;C$5,$A264&lt;=C$6),C$2,0)</f>
        <v>0</v>
      </c>
      <c r="D264">
        <f t="shared" si="262"/>
        <v>0</v>
      </c>
      <c r="E264">
        <f t="shared" si="262"/>
        <v>0</v>
      </c>
      <c r="F264">
        <f t="shared" si="262"/>
        <v>0</v>
      </c>
      <c r="G264">
        <f t="shared" si="262"/>
        <v>0</v>
      </c>
      <c r="H264">
        <f t="shared" si="262"/>
        <v>0</v>
      </c>
      <c r="I264">
        <f t="shared" si="262"/>
        <v>0</v>
      </c>
      <c r="J264">
        <f t="shared" si="262"/>
        <v>0</v>
      </c>
      <c r="K264">
        <f t="shared" si="262"/>
        <v>0</v>
      </c>
      <c r="L264">
        <f t="shared" si="262"/>
        <v>0</v>
      </c>
      <c r="M264">
        <f t="shared" si="262"/>
        <v>0</v>
      </c>
      <c r="N264">
        <f t="shared" si="262"/>
        <v>0</v>
      </c>
      <c r="O264">
        <f t="shared" si="262"/>
        <v>0</v>
      </c>
      <c r="P264">
        <f t="shared" si="262"/>
        <v>0</v>
      </c>
      <c r="Q264">
        <f t="shared" si="262"/>
        <v>0</v>
      </c>
      <c r="R264">
        <f t="shared" si="262"/>
        <v>0</v>
      </c>
      <c r="S264">
        <f t="shared" si="262"/>
        <v>0</v>
      </c>
      <c r="T264">
        <f t="shared" si="262"/>
        <v>0</v>
      </c>
      <c r="U264">
        <f t="shared" si="262"/>
        <v>0</v>
      </c>
      <c r="V264">
        <f t="shared" si="262"/>
        <v>0</v>
      </c>
      <c r="W264">
        <f t="shared" si="262"/>
        <v>0.618410916277723</v>
      </c>
      <c r="X264">
        <f t="shared" si="262"/>
        <v>0</v>
      </c>
      <c r="Y264">
        <f t="shared" si="262"/>
        <v>0</v>
      </c>
      <c r="Z264">
        <f t="shared" si="262"/>
        <v>0</v>
      </c>
      <c r="AA264">
        <f t="shared" si="262"/>
        <v>0</v>
      </c>
      <c r="AB264">
        <f t="shared" si="262"/>
        <v>0</v>
      </c>
      <c r="AC264">
        <f t="shared" si="262"/>
        <v>0</v>
      </c>
      <c r="AD264">
        <f t="shared" si="262"/>
        <v>0</v>
      </c>
      <c r="AE264">
        <f t="shared" si="262"/>
        <v>0</v>
      </c>
    </row>
    <row r="265" spans="1:31">
      <c r="A265">
        <v>256</v>
      </c>
      <c r="B265">
        <f t="shared" si="214"/>
        <v>0</v>
      </c>
      <c r="C265">
        <f t="shared" ref="C265:AE265" si="263">IF(AND($A265&gt;C$5,$A265&lt;=C$6),C$2,0)</f>
        <v>0</v>
      </c>
      <c r="D265">
        <f t="shared" si="263"/>
        <v>0</v>
      </c>
      <c r="E265">
        <f t="shared" si="263"/>
        <v>0</v>
      </c>
      <c r="F265">
        <f t="shared" si="263"/>
        <v>0</v>
      </c>
      <c r="G265">
        <f t="shared" si="263"/>
        <v>0</v>
      </c>
      <c r="H265">
        <f t="shared" si="263"/>
        <v>0</v>
      </c>
      <c r="I265">
        <f t="shared" si="263"/>
        <v>0</v>
      </c>
      <c r="J265">
        <f t="shared" si="263"/>
        <v>0</v>
      </c>
      <c r="K265">
        <f t="shared" si="263"/>
        <v>0</v>
      </c>
      <c r="L265">
        <f t="shared" si="263"/>
        <v>0</v>
      </c>
      <c r="M265">
        <f t="shared" si="263"/>
        <v>0</v>
      </c>
      <c r="N265">
        <f t="shared" si="263"/>
        <v>0</v>
      </c>
      <c r="O265">
        <f t="shared" si="263"/>
        <v>0</v>
      </c>
      <c r="P265">
        <f t="shared" si="263"/>
        <v>0</v>
      </c>
      <c r="Q265">
        <f t="shared" si="263"/>
        <v>0</v>
      </c>
      <c r="R265">
        <f t="shared" si="263"/>
        <v>0</v>
      </c>
      <c r="S265">
        <f t="shared" si="263"/>
        <v>0</v>
      </c>
      <c r="T265">
        <f t="shared" si="263"/>
        <v>0</v>
      </c>
      <c r="U265">
        <f t="shared" si="263"/>
        <v>0</v>
      </c>
      <c r="V265">
        <f t="shared" si="263"/>
        <v>0</v>
      </c>
      <c r="W265">
        <f t="shared" si="263"/>
        <v>0.618410916277723</v>
      </c>
      <c r="X265">
        <f t="shared" si="263"/>
        <v>0</v>
      </c>
      <c r="Y265">
        <f t="shared" si="263"/>
        <v>0</v>
      </c>
      <c r="Z265">
        <f t="shared" si="263"/>
        <v>0</v>
      </c>
      <c r="AA265">
        <f t="shared" si="263"/>
        <v>0</v>
      </c>
      <c r="AB265">
        <f t="shared" si="263"/>
        <v>0</v>
      </c>
      <c r="AC265">
        <f t="shared" si="263"/>
        <v>0</v>
      </c>
      <c r="AD265">
        <f t="shared" si="263"/>
        <v>0</v>
      </c>
      <c r="AE265">
        <f t="shared" si="263"/>
        <v>0</v>
      </c>
    </row>
    <row r="266" spans="1:31">
      <c r="A266">
        <v>257</v>
      </c>
      <c r="B266">
        <f t="shared" si="214"/>
        <v>0</v>
      </c>
      <c r="C266">
        <f t="shared" ref="C266:AE266" si="264">IF(AND($A266&gt;C$5,$A266&lt;=C$6),C$2,0)</f>
        <v>0</v>
      </c>
      <c r="D266">
        <f t="shared" si="264"/>
        <v>0</v>
      </c>
      <c r="E266">
        <f t="shared" si="264"/>
        <v>0</v>
      </c>
      <c r="F266">
        <f t="shared" si="264"/>
        <v>0</v>
      </c>
      <c r="G266">
        <f t="shared" si="264"/>
        <v>0</v>
      </c>
      <c r="H266">
        <f t="shared" si="264"/>
        <v>0</v>
      </c>
      <c r="I266">
        <f t="shared" si="264"/>
        <v>0</v>
      </c>
      <c r="J266">
        <f t="shared" si="264"/>
        <v>0</v>
      </c>
      <c r="K266">
        <f t="shared" si="264"/>
        <v>0</v>
      </c>
      <c r="L266">
        <f t="shared" si="264"/>
        <v>0</v>
      </c>
      <c r="M266">
        <f t="shared" si="264"/>
        <v>0</v>
      </c>
      <c r="N266">
        <f t="shared" si="264"/>
        <v>0</v>
      </c>
      <c r="O266">
        <f t="shared" si="264"/>
        <v>0</v>
      </c>
      <c r="P266">
        <f t="shared" si="264"/>
        <v>0</v>
      </c>
      <c r="Q266">
        <f t="shared" si="264"/>
        <v>0</v>
      </c>
      <c r="R266">
        <f t="shared" si="264"/>
        <v>0</v>
      </c>
      <c r="S266">
        <f t="shared" si="264"/>
        <v>0</v>
      </c>
      <c r="T266">
        <f t="shared" si="264"/>
        <v>0</v>
      </c>
      <c r="U266">
        <f t="shared" si="264"/>
        <v>0</v>
      </c>
      <c r="V266">
        <f t="shared" si="264"/>
        <v>0</v>
      </c>
      <c r="W266">
        <f t="shared" si="264"/>
        <v>0.618410916277723</v>
      </c>
      <c r="X266">
        <f t="shared" si="264"/>
        <v>0</v>
      </c>
      <c r="Y266">
        <f t="shared" si="264"/>
        <v>0</v>
      </c>
      <c r="Z266">
        <f t="shared" si="264"/>
        <v>0</v>
      </c>
      <c r="AA266">
        <f t="shared" si="264"/>
        <v>0</v>
      </c>
      <c r="AB266">
        <f t="shared" si="264"/>
        <v>0</v>
      </c>
      <c r="AC266">
        <f t="shared" si="264"/>
        <v>0</v>
      </c>
      <c r="AD266">
        <f t="shared" si="264"/>
        <v>0</v>
      </c>
      <c r="AE266">
        <f t="shared" si="264"/>
        <v>0</v>
      </c>
    </row>
    <row r="267" spans="1:31">
      <c r="A267">
        <v>258</v>
      </c>
      <c r="B267">
        <f t="shared" si="214"/>
        <v>0</v>
      </c>
      <c r="C267">
        <f t="shared" ref="C267:AE267" si="265">IF(AND($A267&gt;C$5,$A267&lt;=C$6),C$2,0)</f>
        <v>0</v>
      </c>
      <c r="D267">
        <f t="shared" si="265"/>
        <v>0</v>
      </c>
      <c r="E267">
        <f t="shared" si="265"/>
        <v>0</v>
      </c>
      <c r="F267">
        <f t="shared" si="265"/>
        <v>0</v>
      </c>
      <c r="G267">
        <f t="shared" si="265"/>
        <v>0</v>
      </c>
      <c r="H267">
        <f t="shared" si="265"/>
        <v>0</v>
      </c>
      <c r="I267">
        <f t="shared" si="265"/>
        <v>0</v>
      </c>
      <c r="J267">
        <f t="shared" si="265"/>
        <v>0</v>
      </c>
      <c r="K267">
        <f t="shared" si="265"/>
        <v>0</v>
      </c>
      <c r="L267">
        <f t="shared" si="265"/>
        <v>0</v>
      </c>
      <c r="M267">
        <f t="shared" si="265"/>
        <v>0</v>
      </c>
      <c r="N267">
        <f t="shared" si="265"/>
        <v>0</v>
      </c>
      <c r="O267">
        <f t="shared" si="265"/>
        <v>0</v>
      </c>
      <c r="P267">
        <f t="shared" si="265"/>
        <v>0</v>
      </c>
      <c r="Q267">
        <f t="shared" si="265"/>
        <v>0</v>
      </c>
      <c r="R267">
        <f t="shared" si="265"/>
        <v>0</v>
      </c>
      <c r="S267">
        <f t="shared" si="265"/>
        <v>0</v>
      </c>
      <c r="T267">
        <f t="shared" si="265"/>
        <v>0</v>
      </c>
      <c r="U267">
        <f t="shared" si="265"/>
        <v>0</v>
      </c>
      <c r="V267">
        <f t="shared" si="265"/>
        <v>0</v>
      </c>
      <c r="W267">
        <f t="shared" si="265"/>
        <v>0.618410916277723</v>
      </c>
      <c r="X267">
        <f t="shared" si="265"/>
        <v>0</v>
      </c>
      <c r="Y267">
        <f t="shared" si="265"/>
        <v>0</v>
      </c>
      <c r="Z267">
        <f t="shared" si="265"/>
        <v>0</v>
      </c>
      <c r="AA267">
        <f t="shared" si="265"/>
        <v>0</v>
      </c>
      <c r="AB267">
        <f t="shared" si="265"/>
        <v>0</v>
      </c>
      <c r="AC267">
        <f t="shared" si="265"/>
        <v>0</v>
      </c>
      <c r="AD267">
        <f t="shared" si="265"/>
        <v>0</v>
      </c>
      <c r="AE267">
        <f t="shared" si="265"/>
        <v>0</v>
      </c>
    </row>
    <row r="268" spans="1:31">
      <c r="A268">
        <v>259</v>
      </c>
      <c r="B268">
        <f t="shared" si="214"/>
        <v>0</v>
      </c>
      <c r="C268">
        <f t="shared" ref="C268:AE268" si="266">IF(AND($A268&gt;C$5,$A268&lt;=C$6),C$2,0)</f>
        <v>0</v>
      </c>
      <c r="D268">
        <f t="shared" si="266"/>
        <v>0</v>
      </c>
      <c r="E268">
        <f t="shared" si="266"/>
        <v>0</v>
      </c>
      <c r="F268">
        <f t="shared" si="266"/>
        <v>0</v>
      </c>
      <c r="G268">
        <f t="shared" si="266"/>
        <v>0</v>
      </c>
      <c r="H268">
        <f t="shared" si="266"/>
        <v>0</v>
      </c>
      <c r="I268">
        <f t="shared" si="266"/>
        <v>0</v>
      </c>
      <c r="J268">
        <f t="shared" si="266"/>
        <v>0</v>
      </c>
      <c r="K268">
        <f t="shared" si="266"/>
        <v>0</v>
      </c>
      <c r="L268">
        <f t="shared" si="266"/>
        <v>0</v>
      </c>
      <c r="M268">
        <f t="shared" si="266"/>
        <v>0</v>
      </c>
      <c r="N268">
        <f t="shared" si="266"/>
        <v>0</v>
      </c>
      <c r="O268">
        <f t="shared" si="266"/>
        <v>0</v>
      </c>
      <c r="P268">
        <f t="shared" si="266"/>
        <v>0</v>
      </c>
      <c r="Q268">
        <f t="shared" si="266"/>
        <v>0</v>
      </c>
      <c r="R268">
        <f t="shared" si="266"/>
        <v>0</v>
      </c>
      <c r="S268">
        <f t="shared" si="266"/>
        <v>0</v>
      </c>
      <c r="T268">
        <f t="shared" si="266"/>
        <v>0</v>
      </c>
      <c r="U268">
        <f t="shared" si="266"/>
        <v>0</v>
      </c>
      <c r="V268">
        <f t="shared" si="266"/>
        <v>0</v>
      </c>
      <c r="W268">
        <f t="shared" si="266"/>
        <v>0.618410916277723</v>
      </c>
      <c r="X268">
        <f t="shared" si="266"/>
        <v>0</v>
      </c>
      <c r="Y268">
        <f t="shared" si="266"/>
        <v>0</v>
      </c>
      <c r="Z268">
        <f t="shared" si="266"/>
        <v>0</v>
      </c>
      <c r="AA268">
        <f t="shared" si="266"/>
        <v>0</v>
      </c>
      <c r="AB268">
        <f t="shared" si="266"/>
        <v>0</v>
      </c>
      <c r="AC268">
        <f t="shared" si="266"/>
        <v>0</v>
      </c>
      <c r="AD268">
        <f t="shared" si="266"/>
        <v>0</v>
      </c>
      <c r="AE268">
        <f t="shared" si="266"/>
        <v>0</v>
      </c>
    </row>
    <row r="269" spans="1:31">
      <c r="A269">
        <v>260</v>
      </c>
      <c r="B269">
        <f t="shared" si="214"/>
        <v>0</v>
      </c>
      <c r="C269">
        <f t="shared" ref="C269:AE269" si="267">IF(AND($A269&gt;C$5,$A269&lt;=C$6),C$2,0)</f>
        <v>0</v>
      </c>
      <c r="D269">
        <f t="shared" si="267"/>
        <v>0</v>
      </c>
      <c r="E269">
        <f t="shared" si="267"/>
        <v>0</v>
      </c>
      <c r="F269">
        <f t="shared" si="267"/>
        <v>0</v>
      </c>
      <c r="G269">
        <f t="shared" si="267"/>
        <v>0</v>
      </c>
      <c r="H269">
        <f t="shared" si="267"/>
        <v>0</v>
      </c>
      <c r="I269">
        <f t="shared" si="267"/>
        <v>0</v>
      </c>
      <c r="J269">
        <f t="shared" si="267"/>
        <v>0</v>
      </c>
      <c r="K269">
        <f t="shared" si="267"/>
        <v>0</v>
      </c>
      <c r="L269">
        <f t="shared" si="267"/>
        <v>0</v>
      </c>
      <c r="M269">
        <f t="shared" si="267"/>
        <v>0</v>
      </c>
      <c r="N269">
        <f t="shared" si="267"/>
        <v>0</v>
      </c>
      <c r="O269">
        <f t="shared" si="267"/>
        <v>0</v>
      </c>
      <c r="P269">
        <f t="shared" si="267"/>
        <v>0</v>
      </c>
      <c r="Q269">
        <f t="shared" si="267"/>
        <v>0</v>
      </c>
      <c r="R269">
        <f t="shared" si="267"/>
        <v>0</v>
      </c>
      <c r="S269">
        <f t="shared" si="267"/>
        <v>0</v>
      </c>
      <c r="T269">
        <f t="shared" si="267"/>
        <v>0</v>
      </c>
      <c r="U269">
        <f t="shared" si="267"/>
        <v>0</v>
      </c>
      <c r="V269">
        <f t="shared" si="267"/>
        <v>0</v>
      </c>
      <c r="W269">
        <f t="shared" si="267"/>
        <v>0.618410916277723</v>
      </c>
      <c r="X269">
        <f t="shared" si="267"/>
        <v>0</v>
      </c>
      <c r="Y269">
        <f t="shared" si="267"/>
        <v>0</v>
      </c>
      <c r="Z269">
        <f t="shared" si="267"/>
        <v>0</v>
      </c>
      <c r="AA269">
        <f t="shared" si="267"/>
        <v>0</v>
      </c>
      <c r="AB269">
        <f t="shared" si="267"/>
        <v>0</v>
      </c>
      <c r="AC269">
        <f t="shared" si="267"/>
        <v>0</v>
      </c>
      <c r="AD269">
        <f t="shared" si="267"/>
        <v>0</v>
      </c>
      <c r="AE269">
        <f t="shared" si="267"/>
        <v>0</v>
      </c>
    </row>
    <row r="270" spans="1:31">
      <c r="A270">
        <v>261</v>
      </c>
      <c r="B270">
        <f t="shared" si="214"/>
        <v>0</v>
      </c>
      <c r="C270">
        <f t="shared" ref="C270:AE270" si="268">IF(AND($A270&gt;C$5,$A270&lt;=C$6),C$2,0)</f>
        <v>0</v>
      </c>
      <c r="D270">
        <f t="shared" si="268"/>
        <v>0</v>
      </c>
      <c r="E270">
        <f t="shared" si="268"/>
        <v>0</v>
      </c>
      <c r="F270">
        <f t="shared" si="268"/>
        <v>0</v>
      </c>
      <c r="G270">
        <f t="shared" si="268"/>
        <v>0</v>
      </c>
      <c r="H270">
        <f t="shared" si="268"/>
        <v>0</v>
      </c>
      <c r="I270">
        <f t="shared" si="268"/>
        <v>0</v>
      </c>
      <c r="J270">
        <f t="shared" si="268"/>
        <v>0</v>
      </c>
      <c r="K270">
        <f t="shared" si="268"/>
        <v>0</v>
      </c>
      <c r="L270">
        <f t="shared" si="268"/>
        <v>0</v>
      </c>
      <c r="M270">
        <f t="shared" si="268"/>
        <v>0</v>
      </c>
      <c r="N270">
        <f t="shared" si="268"/>
        <v>0</v>
      </c>
      <c r="O270">
        <f t="shared" si="268"/>
        <v>0</v>
      </c>
      <c r="P270">
        <f t="shared" si="268"/>
        <v>0</v>
      </c>
      <c r="Q270">
        <f t="shared" si="268"/>
        <v>0</v>
      </c>
      <c r="R270">
        <f t="shared" si="268"/>
        <v>0</v>
      </c>
      <c r="S270">
        <f t="shared" si="268"/>
        <v>0</v>
      </c>
      <c r="T270">
        <f t="shared" si="268"/>
        <v>0</v>
      </c>
      <c r="U270">
        <f t="shared" si="268"/>
        <v>0</v>
      </c>
      <c r="V270">
        <f t="shared" si="268"/>
        <v>0</v>
      </c>
      <c r="W270">
        <f t="shared" si="268"/>
        <v>0.618410916277723</v>
      </c>
      <c r="X270">
        <f t="shared" si="268"/>
        <v>0</v>
      </c>
      <c r="Y270">
        <f t="shared" si="268"/>
        <v>0</v>
      </c>
      <c r="Z270">
        <f t="shared" si="268"/>
        <v>0</v>
      </c>
      <c r="AA270">
        <f t="shared" si="268"/>
        <v>0</v>
      </c>
      <c r="AB270">
        <f t="shared" si="268"/>
        <v>0</v>
      </c>
      <c r="AC270">
        <f t="shared" si="268"/>
        <v>0</v>
      </c>
      <c r="AD270">
        <f t="shared" si="268"/>
        <v>0</v>
      </c>
      <c r="AE270">
        <f t="shared" si="268"/>
        <v>0</v>
      </c>
    </row>
    <row r="271" spans="1:31">
      <c r="A271">
        <v>262</v>
      </c>
      <c r="B271">
        <f t="shared" si="214"/>
        <v>0</v>
      </c>
      <c r="C271">
        <f t="shared" ref="C271:AE271" si="269">IF(AND($A271&gt;C$5,$A271&lt;=C$6),C$2,0)</f>
        <v>0</v>
      </c>
      <c r="D271">
        <f t="shared" si="269"/>
        <v>0</v>
      </c>
      <c r="E271">
        <f t="shared" si="269"/>
        <v>0</v>
      </c>
      <c r="F271">
        <f t="shared" si="269"/>
        <v>0</v>
      </c>
      <c r="G271">
        <f t="shared" si="269"/>
        <v>0</v>
      </c>
      <c r="H271">
        <f t="shared" si="269"/>
        <v>0</v>
      </c>
      <c r="I271">
        <f t="shared" si="269"/>
        <v>0</v>
      </c>
      <c r="J271">
        <f t="shared" si="269"/>
        <v>0</v>
      </c>
      <c r="K271">
        <f t="shared" si="269"/>
        <v>0</v>
      </c>
      <c r="L271">
        <f t="shared" si="269"/>
        <v>0</v>
      </c>
      <c r="M271">
        <f t="shared" si="269"/>
        <v>0</v>
      </c>
      <c r="N271">
        <f t="shared" si="269"/>
        <v>0</v>
      </c>
      <c r="O271">
        <f t="shared" si="269"/>
        <v>0</v>
      </c>
      <c r="P271">
        <f t="shared" si="269"/>
        <v>0</v>
      </c>
      <c r="Q271">
        <f t="shared" si="269"/>
        <v>0</v>
      </c>
      <c r="R271">
        <f t="shared" si="269"/>
        <v>0</v>
      </c>
      <c r="S271">
        <f t="shared" si="269"/>
        <v>0</v>
      </c>
      <c r="T271">
        <f t="shared" si="269"/>
        <v>0</v>
      </c>
      <c r="U271">
        <f t="shared" si="269"/>
        <v>0</v>
      </c>
      <c r="V271">
        <f t="shared" si="269"/>
        <v>0</v>
      </c>
      <c r="W271">
        <f t="shared" si="269"/>
        <v>0.618410916277723</v>
      </c>
      <c r="X271">
        <f t="shared" si="269"/>
        <v>0</v>
      </c>
      <c r="Y271">
        <f t="shared" si="269"/>
        <v>0</v>
      </c>
      <c r="Z271">
        <f t="shared" si="269"/>
        <v>0</v>
      </c>
      <c r="AA271">
        <f t="shared" si="269"/>
        <v>0</v>
      </c>
      <c r="AB271">
        <f t="shared" si="269"/>
        <v>0</v>
      </c>
      <c r="AC271">
        <f t="shared" si="269"/>
        <v>0</v>
      </c>
      <c r="AD271">
        <f t="shared" si="269"/>
        <v>0</v>
      </c>
      <c r="AE271">
        <f t="shared" si="269"/>
        <v>0</v>
      </c>
    </row>
    <row r="272" spans="1:31">
      <c r="A272">
        <v>263</v>
      </c>
      <c r="B272">
        <f t="shared" si="214"/>
        <v>0</v>
      </c>
      <c r="C272">
        <f t="shared" ref="C272:AE272" si="270">IF(AND($A272&gt;C$5,$A272&lt;=C$6),C$2,0)</f>
        <v>0</v>
      </c>
      <c r="D272">
        <f t="shared" si="270"/>
        <v>0</v>
      </c>
      <c r="E272">
        <f t="shared" si="270"/>
        <v>0</v>
      </c>
      <c r="F272">
        <f t="shared" si="270"/>
        <v>0</v>
      </c>
      <c r="G272">
        <f t="shared" si="270"/>
        <v>0</v>
      </c>
      <c r="H272">
        <f t="shared" si="270"/>
        <v>0</v>
      </c>
      <c r="I272">
        <f t="shared" si="270"/>
        <v>0</v>
      </c>
      <c r="J272">
        <f t="shared" si="270"/>
        <v>0</v>
      </c>
      <c r="K272">
        <f t="shared" si="270"/>
        <v>0</v>
      </c>
      <c r="L272">
        <f t="shared" si="270"/>
        <v>0</v>
      </c>
      <c r="M272">
        <f t="shared" si="270"/>
        <v>0</v>
      </c>
      <c r="N272">
        <f t="shared" si="270"/>
        <v>0</v>
      </c>
      <c r="O272">
        <f t="shared" si="270"/>
        <v>0</v>
      </c>
      <c r="P272">
        <f t="shared" si="270"/>
        <v>0</v>
      </c>
      <c r="Q272">
        <f t="shared" si="270"/>
        <v>0</v>
      </c>
      <c r="R272">
        <f t="shared" si="270"/>
        <v>0</v>
      </c>
      <c r="S272">
        <f t="shared" si="270"/>
        <v>0</v>
      </c>
      <c r="T272">
        <f t="shared" si="270"/>
        <v>0</v>
      </c>
      <c r="U272">
        <f t="shared" si="270"/>
        <v>0</v>
      </c>
      <c r="V272">
        <f t="shared" si="270"/>
        <v>0</v>
      </c>
      <c r="W272">
        <f t="shared" si="270"/>
        <v>0.618410916277723</v>
      </c>
      <c r="X272">
        <f t="shared" si="270"/>
        <v>0</v>
      </c>
      <c r="Y272">
        <f t="shared" si="270"/>
        <v>0</v>
      </c>
      <c r="Z272">
        <f t="shared" si="270"/>
        <v>0</v>
      </c>
      <c r="AA272">
        <f t="shared" si="270"/>
        <v>0</v>
      </c>
      <c r="AB272">
        <f t="shared" si="270"/>
        <v>0</v>
      </c>
      <c r="AC272">
        <f t="shared" si="270"/>
        <v>0</v>
      </c>
      <c r="AD272">
        <f t="shared" si="270"/>
        <v>0</v>
      </c>
      <c r="AE272">
        <f t="shared" si="270"/>
        <v>0</v>
      </c>
    </row>
    <row r="273" spans="1:31">
      <c r="A273">
        <v>264</v>
      </c>
      <c r="B273">
        <f t="shared" si="214"/>
        <v>0</v>
      </c>
      <c r="C273">
        <f t="shared" ref="C273:AE273" si="271">IF(AND($A273&gt;C$5,$A273&lt;=C$6),C$2,0)</f>
        <v>0</v>
      </c>
      <c r="D273">
        <f t="shared" si="271"/>
        <v>0</v>
      </c>
      <c r="E273">
        <f t="shared" si="271"/>
        <v>0</v>
      </c>
      <c r="F273">
        <f t="shared" si="271"/>
        <v>0</v>
      </c>
      <c r="G273">
        <f t="shared" si="271"/>
        <v>0</v>
      </c>
      <c r="H273">
        <f t="shared" si="271"/>
        <v>0</v>
      </c>
      <c r="I273">
        <f t="shared" si="271"/>
        <v>0</v>
      </c>
      <c r="J273">
        <f t="shared" si="271"/>
        <v>0</v>
      </c>
      <c r="K273">
        <f t="shared" si="271"/>
        <v>0</v>
      </c>
      <c r="L273">
        <f t="shared" si="271"/>
        <v>0</v>
      </c>
      <c r="M273">
        <f t="shared" si="271"/>
        <v>0</v>
      </c>
      <c r="N273">
        <f t="shared" si="271"/>
        <v>0</v>
      </c>
      <c r="O273">
        <f t="shared" si="271"/>
        <v>0</v>
      </c>
      <c r="P273">
        <f t="shared" si="271"/>
        <v>0</v>
      </c>
      <c r="Q273">
        <f t="shared" si="271"/>
        <v>0</v>
      </c>
      <c r="R273">
        <f t="shared" si="271"/>
        <v>0</v>
      </c>
      <c r="S273">
        <f t="shared" si="271"/>
        <v>0</v>
      </c>
      <c r="T273">
        <f t="shared" si="271"/>
        <v>0</v>
      </c>
      <c r="U273">
        <f t="shared" si="271"/>
        <v>0</v>
      </c>
      <c r="V273">
        <f t="shared" si="271"/>
        <v>0</v>
      </c>
      <c r="W273">
        <f t="shared" si="271"/>
        <v>0.618410916277723</v>
      </c>
      <c r="X273">
        <f t="shared" si="271"/>
        <v>0</v>
      </c>
      <c r="Y273">
        <f t="shared" si="271"/>
        <v>0</v>
      </c>
      <c r="Z273">
        <f t="shared" si="271"/>
        <v>0</v>
      </c>
      <c r="AA273">
        <f t="shared" si="271"/>
        <v>0</v>
      </c>
      <c r="AB273">
        <f t="shared" si="271"/>
        <v>0</v>
      </c>
      <c r="AC273">
        <f t="shared" si="271"/>
        <v>0</v>
      </c>
      <c r="AD273">
        <f t="shared" si="271"/>
        <v>0</v>
      </c>
      <c r="AE273">
        <f t="shared" si="271"/>
        <v>0</v>
      </c>
    </row>
    <row r="274" spans="1:31">
      <c r="A274">
        <v>265</v>
      </c>
      <c r="B274">
        <f t="shared" si="214"/>
        <v>0</v>
      </c>
      <c r="C274">
        <f t="shared" ref="C274:AE274" si="272">IF(AND($A274&gt;C$5,$A274&lt;=C$6),C$2,0)</f>
        <v>0</v>
      </c>
      <c r="D274">
        <f t="shared" si="272"/>
        <v>0</v>
      </c>
      <c r="E274">
        <f t="shared" si="272"/>
        <v>0</v>
      </c>
      <c r="F274">
        <f t="shared" si="272"/>
        <v>0</v>
      </c>
      <c r="G274">
        <f t="shared" si="272"/>
        <v>0</v>
      </c>
      <c r="H274">
        <f t="shared" si="272"/>
        <v>0</v>
      </c>
      <c r="I274">
        <f t="shared" si="272"/>
        <v>0</v>
      </c>
      <c r="J274">
        <f t="shared" si="272"/>
        <v>0</v>
      </c>
      <c r="K274">
        <f t="shared" si="272"/>
        <v>0</v>
      </c>
      <c r="L274">
        <f t="shared" si="272"/>
        <v>0</v>
      </c>
      <c r="M274">
        <f t="shared" si="272"/>
        <v>0</v>
      </c>
      <c r="N274">
        <f t="shared" si="272"/>
        <v>0</v>
      </c>
      <c r="O274">
        <f t="shared" si="272"/>
        <v>0</v>
      </c>
      <c r="P274">
        <f t="shared" si="272"/>
        <v>0</v>
      </c>
      <c r="Q274">
        <f t="shared" si="272"/>
        <v>0</v>
      </c>
      <c r="R274">
        <f t="shared" si="272"/>
        <v>0</v>
      </c>
      <c r="S274">
        <f t="shared" si="272"/>
        <v>0</v>
      </c>
      <c r="T274">
        <f t="shared" si="272"/>
        <v>0</v>
      </c>
      <c r="U274">
        <f t="shared" si="272"/>
        <v>0</v>
      </c>
      <c r="V274">
        <f t="shared" si="272"/>
        <v>0</v>
      </c>
      <c r="W274">
        <f t="shared" si="272"/>
        <v>0</v>
      </c>
      <c r="X274">
        <f t="shared" si="272"/>
        <v>0.617753917242811</v>
      </c>
      <c r="Y274">
        <f t="shared" si="272"/>
        <v>0</v>
      </c>
      <c r="Z274">
        <f t="shared" si="272"/>
        <v>0</v>
      </c>
      <c r="AA274">
        <f t="shared" si="272"/>
        <v>0</v>
      </c>
      <c r="AB274">
        <f t="shared" si="272"/>
        <v>0</v>
      </c>
      <c r="AC274">
        <f t="shared" si="272"/>
        <v>0</v>
      </c>
      <c r="AD274">
        <f t="shared" si="272"/>
        <v>0</v>
      </c>
      <c r="AE274">
        <f t="shared" si="272"/>
        <v>0</v>
      </c>
    </row>
    <row r="275" spans="1:31">
      <c r="A275">
        <v>266</v>
      </c>
      <c r="B275">
        <f t="shared" si="214"/>
        <v>0</v>
      </c>
      <c r="C275">
        <f t="shared" ref="C275:AE275" si="273">IF(AND($A275&gt;C$5,$A275&lt;=C$6),C$2,0)</f>
        <v>0</v>
      </c>
      <c r="D275">
        <f t="shared" si="273"/>
        <v>0</v>
      </c>
      <c r="E275">
        <f t="shared" si="273"/>
        <v>0</v>
      </c>
      <c r="F275">
        <f t="shared" si="273"/>
        <v>0</v>
      </c>
      <c r="G275">
        <f t="shared" si="273"/>
        <v>0</v>
      </c>
      <c r="H275">
        <f t="shared" si="273"/>
        <v>0</v>
      </c>
      <c r="I275">
        <f t="shared" si="273"/>
        <v>0</v>
      </c>
      <c r="J275">
        <f t="shared" si="273"/>
        <v>0</v>
      </c>
      <c r="K275">
        <f t="shared" si="273"/>
        <v>0</v>
      </c>
      <c r="L275">
        <f t="shared" si="273"/>
        <v>0</v>
      </c>
      <c r="M275">
        <f t="shared" si="273"/>
        <v>0</v>
      </c>
      <c r="N275">
        <f t="shared" si="273"/>
        <v>0</v>
      </c>
      <c r="O275">
        <f t="shared" si="273"/>
        <v>0</v>
      </c>
      <c r="P275">
        <f t="shared" si="273"/>
        <v>0</v>
      </c>
      <c r="Q275">
        <f t="shared" si="273"/>
        <v>0</v>
      </c>
      <c r="R275">
        <f t="shared" si="273"/>
        <v>0</v>
      </c>
      <c r="S275">
        <f t="shared" si="273"/>
        <v>0</v>
      </c>
      <c r="T275">
        <f t="shared" si="273"/>
        <v>0</v>
      </c>
      <c r="U275">
        <f t="shared" si="273"/>
        <v>0</v>
      </c>
      <c r="V275">
        <f t="shared" si="273"/>
        <v>0</v>
      </c>
      <c r="W275">
        <f t="shared" si="273"/>
        <v>0</v>
      </c>
      <c r="X275">
        <f t="shared" si="273"/>
        <v>0.617753917242811</v>
      </c>
      <c r="Y275">
        <f t="shared" si="273"/>
        <v>0</v>
      </c>
      <c r="Z275">
        <f t="shared" si="273"/>
        <v>0</v>
      </c>
      <c r="AA275">
        <f t="shared" si="273"/>
        <v>0</v>
      </c>
      <c r="AB275">
        <f t="shared" si="273"/>
        <v>0</v>
      </c>
      <c r="AC275">
        <f t="shared" si="273"/>
        <v>0</v>
      </c>
      <c r="AD275">
        <f t="shared" si="273"/>
        <v>0</v>
      </c>
      <c r="AE275">
        <f t="shared" si="273"/>
        <v>0</v>
      </c>
    </row>
    <row r="276" spans="1:31">
      <c r="A276">
        <v>267</v>
      </c>
      <c r="B276">
        <f t="shared" si="214"/>
        <v>0</v>
      </c>
      <c r="C276">
        <f t="shared" ref="C276:AE276" si="274">IF(AND($A276&gt;C$5,$A276&lt;=C$6),C$2,0)</f>
        <v>0</v>
      </c>
      <c r="D276">
        <f t="shared" si="274"/>
        <v>0</v>
      </c>
      <c r="E276">
        <f t="shared" si="274"/>
        <v>0</v>
      </c>
      <c r="F276">
        <f t="shared" si="274"/>
        <v>0</v>
      </c>
      <c r="G276">
        <f t="shared" si="274"/>
        <v>0</v>
      </c>
      <c r="H276">
        <f t="shared" si="274"/>
        <v>0</v>
      </c>
      <c r="I276">
        <f t="shared" si="274"/>
        <v>0</v>
      </c>
      <c r="J276">
        <f t="shared" si="274"/>
        <v>0</v>
      </c>
      <c r="K276">
        <f t="shared" si="274"/>
        <v>0</v>
      </c>
      <c r="L276">
        <f t="shared" si="274"/>
        <v>0</v>
      </c>
      <c r="M276">
        <f t="shared" si="274"/>
        <v>0</v>
      </c>
      <c r="N276">
        <f t="shared" si="274"/>
        <v>0</v>
      </c>
      <c r="O276">
        <f t="shared" si="274"/>
        <v>0</v>
      </c>
      <c r="P276">
        <f t="shared" si="274"/>
        <v>0</v>
      </c>
      <c r="Q276">
        <f t="shared" si="274"/>
        <v>0</v>
      </c>
      <c r="R276">
        <f t="shared" si="274"/>
        <v>0</v>
      </c>
      <c r="S276">
        <f t="shared" si="274"/>
        <v>0</v>
      </c>
      <c r="T276">
        <f t="shared" si="274"/>
        <v>0</v>
      </c>
      <c r="U276">
        <f t="shared" si="274"/>
        <v>0</v>
      </c>
      <c r="V276">
        <f t="shared" si="274"/>
        <v>0</v>
      </c>
      <c r="W276">
        <f t="shared" si="274"/>
        <v>0</v>
      </c>
      <c r="X276">
        <f t="shared" si="274"/>
        <v>0.617753917242811</v>
      </c>
      <c r="Y276">
        <f t="shared" si="274"/>
        <v>0</v>
      </c>
      <c r="Z276">
        <f t="shared" si="274"/>
        <v>0</v>
      </c>
      <c r="AA276">
        <f t="shared" si="274"/>
        <v>0</v>
      </c>
      <c r="AB276">
        <f t="shared" si="274"/>
        <v>0</v>
      </c>
      <c r="AC276">
        <f t="shared" si="274"/>
        <v>0</v>
      </c>
      <c r="AD276">
        <f t="shared" si="274"/>
        <v>0</v>
      </c>
      <c r="AE276">
        <f t="shared" si="274"/>
        <v>0</v>
      </c>
    </row>
    <row r="277" spans="1:31">
      <c r="A277">
        <v>268</v>
      </c>
      <c r="B277">
        <f t="shared" si="214"/>
        <v>0</v>
      </c>
      <c r="C277">
        <f t="shared" ref="C277:AE277" si="275">IF(AND($A277&gt;C$5,$A277&lt;=C$6),C$2,0)</f>
        <v>0</v>
      </c>
      <c r="D277">
        <f t="shared" si="275"/>
        <v>0</v>
      </c>
      <c r="E277">
        <f t="shared" si="275"/>
        <v>0</v>
      </c>
      <c r="F277">
        <f t="shared" si="275"/>
        <v>0</v>
      </c>
      <c r="G277">
        <f t="shared" si="275"/>
        <v>0</v>
      </c>
      <c r="H277">
        <f t="shared" si="275"/>
        <v>0</v>
      </c>
      <c r="I277">
        <f t="shared" si="275"/>
        <v>0</v>
      </c>
      <c r="J277">
        <f t="shared" si="275"/>
        <v>0</v>
      </c>
      <c r="K277">
        <f t="shared" si="275"/>
        <v>0</v>
      </c>
      <c r="L277">
        <f t="shared" si="275"/>
        <v>0</v>
      </c>
      <c r="M277">
        <f t="shared" si="275"/>
        <v>0</v>
      </c>
      <c r="N277">
        <f t="shared" si="275"/>
        <v>0</v>
      </c>
      <c r="O277">
        <f t="shared" si="275"/>
        <v>0</v>
      </c>
      <c r="P277">
        <f t="shared" si="275"/>
        <v>0</v>
      </c>
      <c r="Q277">
        <f t="shared" si="275"/>
        <v>0</v>
      </c>
      <c r="R277">
        <f t="shared" si="275"/>
        <v>0</v>
      </c>
      <c r="S277">
        <f t="shared" si="275"/>
        <v>0</v>
      </c>
      <c r="T277">
        <f t="shared" si="275"/>
        <v>0</v>
      </c>
      <c r="U277">
        <f t="shared" si="275"/>
        <v>0</v>
      </c>
      <c r="V277">
        <f t="shared" si="275"/>
        <v>0</v>
      </c>
      <c r="W277">
        <f t="shared" si="275"/>
        <v>0</v>
      </c>
      <c r="X277">
        <f t="shared" si="275"/>
        <v>0.617753917242811</v>
      </c>
      <c r="Y277">
        <f t="shared" si="275"/>
        <v>0</v>
      </c>
      <c r="Z277">
        <f t="shared" si="275"/>
        <v>0</v>
      </c>
      <c r="AA277">
        <f t="shared" si="275"/>
        <v>0</v>
      </c>
      <c r="AB277">
        <f t="shared" si="275"/>
        <v>0</v>
      </c>
      <c r="AC277">
        <f t="shared" si="275"/>
        <v>0</v>
      </c>
      <c r="AD277">
        <f t="shared" si="275"/>
        <v>0</v>
      </c>
      <c r="AE277">
        <f t="shared" si="275"/>
        <v>0</v>
      </c>
    </row>
    <row r="278" spans="1:31">
      <c r="A278">
        <v>269</v>
      </c>
      <c r="B278">
        <f t="shared" si="214"/>
        <v>0</v>
      </c>
      <c r="C278">
        <f t="shared" ref="C278:AE278" si="276">IF(AND($A278&gt;C$5,$A278&lt;=C$6),C$2,0)</f>
        <v>0</v>
      </c>
      <c r="D278">
        <f t="shared" si="276"/>
        <v>0</v>
      </c>
      <c r="E278">
        <f t="shared" si="276"/>
        <v>0</v>
      </c>
      <c r="F278">
        <f t="shared" si="276"/>
        <v>0</v>
      </c>
      <c r="G278">
        <f t="shared" si="276"/>
        <v>0</v>
      </c>
      <c r="H278">
        <f t="shared" si="276"/>
        <v>0</v>
      </c>
      <c r="I278">
        <f t="shared" si="276"/>
        <v>0</v>
      </c>
      <c r="J278">
        <f t="shared" si="276"/>
        <v>0</v>
      </c>
      <c r="K278">
        <f t="shared" si="276"/>
        <v>0</v>
      </c>
      <c r="L278">
        <f t="shared" si="276"/>
        <v>0</v>
      </c>
      <c r="M278">
        <f t="shared" si="276"/>
        <v>0</v>
      </c>
      <c r="N278">
        <f t="shared" si="276"/>
        <v>0</v>
      </c>
      <c r="O278">
        <f t="shared" si="276"/>
        <v>0</v>
      </c>
      <c r="P278">
        <f t="shared" si="276"/>
        <v>0</v>
      </c>
      <c r="Q278">
        <f t="shared" si="276"/>
        <v>0</v>
      </c>
      <c r="R278">
        <f t="shared" si="276"/>
        <v>0</v>
      </c>
      <c r="S278">
        <f t="shared" si="276"/>
        <v>0</v>
      </c>
      <c r="T278">
        <f t="shared" si="276"/>
        <v>0</v>
      </c>
      <c r="U278">
        <f t="shared" si="276"/>
        <v>0</v>
      </c>
      <c r="V278">
        <f t="shared" si="276"/>
        <v>0</v>
      </c>
      <c r="W278">
        <f t="shared" si="276"/>
        <v>0</v>
      </c>
      <c r="X278">
        <f t="shared" si="276"/>
        <v>0.617753917242811</v>
      </c>
      <c r="Y278">
        <f t="shared" si="276"/>
        <v>0</v>
      </c>
      <c r="Z278">
        <f t="shared" si="276"/>
        <v>0</v>
      </c>
      <c r="AA278">
        <f t="shared" si="276"/>
        <v>0</v>
      </c>
      <c r="AB278">
        <f t="shared" si="276"/>
        <v>0</v>
      </c>
      <c r="AC278">
        <f t="shared" si="276"/>
        <v>0</v>
      </c>
      <c r="AD278">
        <f t="shared" si="276"/>
        <v>0</v>
      </c>
      <c r="AE278">
        <f t="shared" si="276"/>
        <v>0</v>
      </c>
    </row>
    <row r="279" spans="1:31">
      <c r="A279">
        <v>270</v>
      </c>
      <c r="B279">
        <f t="shared" si="214"/>
        <v>0</v>
      </c>
      <c r="C279">
        <f t="shared" ref="C279:AE279" si="277">IF(AND($A279&gt;C$5,$A279&lt;=C$6),C$2,0)</f>
        <v>0</v>
      </c>
      <c r="D279">
        <f t="shared" si="277"/>
        <v>0</v>
      </c>
      <c r="E279">
        <f t="shared" si="277"/>
        <v>0</v>
      </c>
      <c r="F279">
        <f t="shared" si="277"/>
        <v>0</v>
      </c>
      <c r="G279">
        <f t="shared" si="277"/>
        <v>0</v>
      </c>
      <c r="H279">
        <f t="shared" si="277"/>
        <v>0</v>
      </c>
      <c r="I279">
        <f t="shared" si="277"/>
        <v>0</v>
      </c>
      <c r="J279">
        <f t="shared" si="277"/>
        <v>0</v>
      </c>
      <c r="K279">
        <f t="shared" si="277"/>
        <v>0</v>
      </c>
      <c r="L279">
        <f t="shared" si="277"/>
        <v>0</v>
      </c>
      <c r="M279">
        <f t="shared" si="277"/>
        <v>0</v>
      </c>
      <c r="N279">
        <f t="shared" si="277"/>
        <v>0</v>
      </c>
      <c r="O279">
        <f t="shared" si="277"/>
        <v>0</v>
      </c>
      <c r="P279">
        <f t="shared" si="277"/>
        <v>0</v>
      </c>
      <c r="Q279">
        <f t="shared" si="277"/>
        <v>0</v>
      </c>
      <c r="R279">
        <f t="shared" si="277"/>
        <v>0</v>
      </c>
      <c r="S279">
        <f t="shared" si="277"/>
        <v>0</v>
      </c>
      <c r="T279">
        <f t="shared" si="277"/>
        <v>0</v>
      </c>
      <c r="U279">
        <f t="shared" si="277"/>
        <v>0</v>
      </c>
      <c r="V279">
        <f t="shared" si="277"/>
        <v>0</v>
      </c>
      <c r="W279">
        <f t="shared" si="277"/>
        <v>0</v>
      </c>
      <c r="X279">
        <f t="shared" si="277"/>
        <v>0.617753917242811</v>
      </c>
      <c r="Y279">
        <f t="shared" si="277"/>
        <v>0</v>
      </c>
      <c r="Z279">
        <f t="shared" si="277"/>
        <v>0</v>
      </c>
      <c r="AA279">
        <f t="shared" si="277"/>
        <v>0</v>
      </c>
      <c r="AB279">
        <f t="shared" si="277"/>
        <v>0</v>
      </c>
      <c r="AC279">
        <f t="shared" si="277"/>
        <v>0</v>
      </c>
      <c r="AD279">
        <f t="shared" si="277"/>
        <v>0</v>
      </c>
      <c r="AE279">
        <f t="shared" si="277"/>
        <v>0</v>
      </c>
    </row>
    <row r="280" spans="1:31">
      <c r="A280">
        <v>271</v>
      </c>
      <c r="B280">
        <f t="shared" si="214"/>
        <v>0</v>
      </c>
      <c r="C280">
        <f t="shared" ref="C280:AE280" si="278">IF(AND($A280&gt;C$5,$A280&lt;=C$6),C$2,0)</f>
        <v>0</v>
      </c>
      <c r="D280">
        <f t="shared" si="278"/>
        <v>0</v>
      </c>
      <c r="E280">
        <f t="shared" si="278"/>
        <v>0</v>
      </c>
      <c r="F280">
        <f t="shared" si="278"/>
        <v>0</v>
      </c>
      <c r="G280">
        <f t="shared" si="278"/>
        <v>0</v>
      </c>
      <c r="H280">
        <f t="shared" si="278"/>
        <v>0</v>
      </c>
      <c r="I280">
        <f t="shared" si="278"/>
        <v>0</v>
      </c>
      <c r="J280">
        <f t="shared" si="278"/>
        <v>0</v>
      </c>
      <c r="K280">
        <f t="shared" si="278"/>
        <v>0</v>
      </c>
      <c r="L280">
        <f t="shared" si="278"/>
        <v>0</v>
      </c>
      <c r="M280">
        <f t="shared" si="278"/>
        <v>0</v>
      </c>
      <c r="N280">
        <f t="shared" si="278"/>
        <v>0</v>
      </c>
      <c r="O280">
        <f t="shared" si="278"/>
        <v>0</v>
      </c>
      <c r="P280">
        <f t="shared" si="278"/>
        <v>0</v>
      </c>
      <c r="Q280">
        <f t="shared" si="278"/>
        <v>0</v>
      </c>
      <c r="R280">
        <f t="shared" si="278"/>
        <v>0</v>
      </c>
      <c r="S280">
        <f t="shared" si="278"/>
        <v>0</v>
      </c>
      <c r="T280">
        <f t="shared" si="278"/>
        <v>0</v>
      </c>
      <c r="U280">
        <f t="shared" si="278"/>
        <v>0</v>
      </c>
      <c r="V280">
        <f t="shared" si="278"/>
        <v>0</v>
      </c>
      <c r="W280">
        <f t="shared" si="278"/>
        <v>0</v>
      </c>
      <c r="X280">
        <f t="shared" si="278"/>
        <v>0.617753917242811</v>
      </c>
      <c r="Y280">
        <f t="shared" si="278"/>
        <v>0</v>
      </c>
      <c r="Z280">
        <f t="shared" si="278"/>
        <v>0</v>
      </c>
      <c r="AA280">
        <f t="shared" si="278"/>
        <v>0</v>
      </c>
      <c r="AB280">
        <f t="shared" si="278"/>
        <v>0</v>
      </c>
      <c r="AC280">
        <f t="shared" si="278"/>
        <v>0</v>
      </c>
      <c r="AD280">
        <f t="shared" si="278"/>
        <v>0</v>
      </c>
      <c r="AE280">
        <f t="shared" si="278"/>
        <v>0</v>
      </c>
    </row>
    <row r="281" spans="1:31">
      <c r="A281">
        <v>272</v>
      </c>
      <c r="B281">
        <f t="shared" ref="B281:B344" si="279">IF(AND($A281&gt;B$5,$A281&lt;=B$6),B$2,0)</f>
        <v>0</v>
      </c>
      <c r="C281">
        <f t="shared" ref="C281:AE281" si="280">IF(AND($A281&gt;C$5,$A281&lt;=C$6),C$2,0)</f>
        <v>0</v>
      </c>
      <c r="D281">
        <f t="shared" si="280"/>
        <v>0</v>
      </c>
      <c r="E281">
        <f t="shared" si="280"/>
        <v>0</v>
      </c>
      <c r="F281">
        <f t="shared" si="280"/>
        <v>0</v>
      </c>
      <c r="G281">
        <f t="shared" si="280"/>
        <v>0</v>
      </c>
      <c r="H281">
        <f t="shared" si="280"/>
        <v>0</v>
      </c>
      <c r="I281">
        <f t="shared" si="280"/>
        <v>0</v>
      </c>
      <c r="J281">
        <f t="shared" si="280"/>
        <v>0</v>
      </c>
      <c r="K281">
        <f t="shared" si="280"/>
        <v>0</v>
      </c>
      <c r="L281">
        <f t="shared" si="280"/>
        <v>0</v>
      </c>
      <c r="M281">
        <f t="shared" si="280"/>
        <v>0</v>
      </c>
      <c r="N281">
        <f t="shared" si="280"/>
        <v>0</v>
      </c>
      <c r="O281">
        <f t="shared" si="280"/>
        <v>0</v>
      </c>
      <c r="P281">
        <f t="shared" si="280"/>
        <v>0</v>
      </c>
      <c r="Q281">
        <f t="shared" si="280"/>
        <v>0</v>
      </c>
      <c r="R281">
        <f t="shared" si="280"/>
        <v>0</v>
      </c>
      <c r="S281">
        <f t="shared" si="280"/>
        <v>0</v>
      </c>
      <c r="T281">
        <f t="shared" si="280"/>
        <v>0</v>
      </c>
      <c r="U281">
        <f t="shared" si="280"/>
        <v>0</v>
      </c>
      <c r="V281">
        <f t="shared" si="280"/>
        <v>0</v>
      </c>
      <c r="W281">
        <f t="shared" si="280"/>
        <v>0</v>
      </c>
      <c r="X281">
        <f t="shared" si="280"/>
        <v>0.617753917242811</v>
      </c>
      <c r="Y281">
        <f t="shared" si="280"/>
        <v>0</v>
      </c>
      <c r="Z281">
        <f t="shared" si="280"/>
        <v>0</v>
      </c>
      <c r="AA281">
        <f t="shared" si="280"/>
        <v>0</v>
      </c>
      <c r="AB281">
        <f t="shared" si="280"/>
        <v>0</v>
      </c>
      <c r="AC281">
        <f t="shared" si="280"/>
        <v>0</v>
      </c>
      <c r="AD281">
        <f t="shared" si="280"/>
        <v>0</v>
      </c>
      <c r="AE281">
        <f t="shared" si="280"/>
        <v>0</v>
      </c>
    </row>
    <row r="282" spans="1:31">
      <c r="A282">
        <v>273</v>
      </c>
      <c r="B282">
        <f t="shared" si="279"/>
        <v>0</v>
      </c>
      <c r="C282">
        <f t="shared" ref="C282:AE282" si="281">IF(AND($A282&gt;C$5,$A282&lt;=C$6),C$2,0)</f>
        <v>0</v>
      </c>
      <c r="D282">
        <f t="shared" si="281"/>
        <v>0</v>
      </c>
      <c r="E282">
        <f t="shared" si="281"/>
        <v>0</v>
      </c>
      <c r="F282">
        <f t="shared" si="281"/>
        <v>0</v>
      </c>
      <c r="G282">
        <f t="shared" si="281"/>
        <v>0</v>
      </c>
      <c r="H282">
        <f t="shared" si="281"/>
        <v>0</v>
      </c>
      <c r="I282">
        <f t="shared" si="281"/>
        <v>0</v>
      </c>
      <c r="J282">
        <f t="shared" si="281"/>
        <v>0</v>
      </c>
      <c r="K282">
        <f t="shared" si="281"/>
        <v>0</v>
      </c>
      <c r="L282">
        <f t="shared" si="281"/>
        <v>0</v>
      </c>
      <c r="M282">
        <f t="shared" si="281"/>
        <v>0</v>
      </c>
      <c r="N282">
        <f t="shared" si="281"/>
        <v>0</v>
      </c>
      <c r="O282">
        <f t="shared" si="281"/>
        <v>0</v>
      </c>
      <c r="P282">
        <f t="shared" si="281"/>
        <v>0</v>
      </c>
      <c r="Q282">
        <f t="shared" si="281"/>
        <v>0</v>
      </c>
      <c r="R282">
        <f t="shared" si="281"/>
        <v>0</v>
      </c>
      <c r="S282">
        <f t="shared" si="281"/>
        <v>0</v>
      </c>
      <c r="T282">
        <f t="shared" si="281"/>
        <v>0</v>
      </c>
      <c r="U282">
        <f t="shared" si="281"/>
        <v>0</v>
      </c>
      <c r="V282">
        <f t="shared" si="281"/>
        <v>0</v>
      </c>
      <c r="W282">
        <f t="shared" si="281"/>
        <v>0</v>
      </c>
      <c r="X282">
        <f t="shared" si="281"/>
        <v>0.617753917242811</v>
      </c>
      <c r="Y282">
        <f t="shared" si="281"/>
        <v>0</v>
      </c>
      <c r="Z282">
        <f t="shared" si="281"/>
        <v>0</v>
      </c>
      <c r="AA282">
        <f t="shared" si="281"/>
        <v>0</v>
      </c>
      <c r="AB282">
        <f t="shared" si="281"/>
        <v>0</v>
      </c>
      <c r="AC282">
        <f t="shared" si="281"/>
        <v>0</v>
      </c>
      <c r="AD282">
        <f t="shared" si="281"/>
        <v>0</v>
      </c>
      <c r="AE282">
        <f t="shared" si="281"/>
        <v>0</v>
      </c>
    </row>
    <row r="283" spans="1:31">
      <c r="A283">
        <v>274</v>
      </c>
      <c r="B283">
        <f t="shared" si="279"/>
        <v>0</v>
      </c>
      <c r="C283">
        <f t="shared" ref="C283:AE283" si="282">IF(AND($A283&gt;C$5,$A283&lt;=C$6),C$2,0)</f>
        <v>0</v>
      </c>
      <c r="D283">
        <f t="shared" si="282"/>
        <v>0</v>
      </c>
      <c r="E283">
        <f t="shared" si="282"/>
        <v>0</v>
      </c>
      <c r="F283">
        <f t="shared" si="282"/>
        <v>0</v>
      </c>
      <c r="G283">
        <f t="shared" si="282"/>
        <v>0</v>
      </c>
      <c r="H283">
        <f t="shared" si="282"/>
        <v>0</v>
      </c>
      <c r="I283">
        <f t="shared" si="282"/>
        <v>0</v>
      </c>
      <c r="J283">
        <f t="shared" si="282"/>
        <v>0</v>
      </c>
      <c r="K283">
        <f t="shared" si="282"/>
        <v>0</v>
      </c>
      <c r="L283">
        <f t="shared" si="282"/>
        <v>0</v>
      </c>
      <c r="M283">
        <f t="shared" si="282"/>
        <v>0</v>
      </c>
      <c r="N283">
        <f t="shared" si="282"/>
        <v>0</v>
      </c>
      <c r="O283">
        <f t="shared" si="282"/>
        <v>0</v>
      </c>
      <c r="P283">
        <f t="shared" si="282"/>
        <v>0</v>
      </c>
      <c r="Q283">
        <f t="shared" si="282"/>
        <v>0</v>
      </c>
      <c r="R283">
        <f t="shared" si="282"/>
        <v>0</v>
      </c>
      <c r="S283">
        <f t="shared" si="282"/>
        <v>0</v>
      </c>
      <c r="T283">
        <f t="shared" si="282"/>
        <v>0</v>
      </c>
      <c r="U283">
        <f t="shared" si="282"/>
        <v>0</v>
      </c>
      <c r="V283">
        <f t="shared" si="282"/>
        <v>0</v>
      </c>
      <c r="W283">
        <f t="shared" si="282"/>
        <v>0</v>
      </c>
      <c r="X283">
        <f t="shared" si="282"/>
        <v>0.617753917242811</v>
      </c>
      <c r="Y283">
        <f t="shared" si="282"/>
        <v>0</v>
      </c>
      <c r="Z283">
        <f t="shared" si="282"/>
        <v>0</v>
      </c>
      <c r="AA283">
        <f t="shared" si="282"/>
        <v>0</v>
      </c>
      <c r="AB283">
        <f t="shared" si="282"/>
        <v>0</v>
      </c>
      <c r="AC283">
        <f t="shared" si="282"/>
        <v>0</v>
      </c>
      <c r="AD283">
        <f t="shared" si="282"/>
        <v>0</v>
      </c>
      <c r="AE283">
        <f t="shared" si="282"/>
        <v>0</v>
      </c>
    </row>
    <row r="284" spans="1:31">
      <c r="A284">
        <v>275</v>
      </c>
      <c r="B284">
        <f t="shared" si="279"/>
        <v>0</v>
      </c>
      <c r="C284">
        <f t="shared" ref="C284:AE284" si="283">IF(AND($A284&gt;C$5,$A284&lt;=C$6),C$2,0)</f>
        <v>0</v>
      </c>
      <c r="D284">
        <f t="shared" si="283"/>
        <v>0</v>
      </c>
      <c r="E284">
        <f t="shared" si="283"/>
        <v>0</v>
      </c>
      <c r="F284">
        <f t="shared" si="283"/>
        <v>0</v>
      </c>
      <c r="G284">
        <f t="shared" si="283"/>
        <v>0</v>
      </c>
      <c r="H284">
        <f t="shared" si="283"/>
        <v>0</v>
      </c>
      <c r="I284">
        <f t="shared" si="283"/>
        <v>0</v>
      </c>
      <c r="J284">
        <f t="shared" si="283"/>
        <v>0</v>
      </c>
      <c r="K284">
        <f t="shared" si="283"/>
        <v>0</v>
      </c>
      <c r="L284">
        <f t="shared" si="283"/>
        <v>0</v>
      </c>
      <c r="M284">
        <f t="shared" si="283"/>
        <v>0</v>
      </c>
      <c r="N284">
        <f t="shared" si="283"/>
        <v>0</v>
      </c>
      <c r="O284">
        <f t="shared" si="283"/>
        <v>0</v>
      </c>
      <c r="P284">
        <f t="shared" si="283"/>
        <v>0</v>
      </c>
      <c r="Q284">
        <f t="shared" si="283"/>
        <v>0</v>
      </c>
      <c r="R284">
        <f t="shared" si="283"/>
        <v>0</v>
      </c>
      <c r="S284">
        <f t="shared" si="283"/>
        <v>0</v>
      </c>
      <c r="T284">
        <f t="shared" si="283"/>
        <v>0</v>
      </c>
      <c r="U284">
        <f t="shared" si="283"/>
        <v>0</v>
      </c>
      <c r="V284">
        <f t="shared" si="283"/>
        <v>0</v>
      </c>
      <c r="W284">
        <f t="shared" si="283"/>
        <v>0</v>
      </c>
      <c r="X284">
        <f t="shared" si="283"/>
        <v>0.617753917242811</v>
      </c>
      <c r="Y284">
        <f t="shared" si="283"/>
        <v>0</v>
      </c>
      <c r="Z284">
        <f t="shared" si="283"/>
        <v>0</v>
      </c>
      <c r="AA284">
        <f t="shared" si="283"/>
        <v>0</v>
      </c>
      <c r="AB284">
        <f t="shared" si="283"/>
        <v>0</v>
      </c>
      <c r="AC284">
        <f t="shared" si="283"/>
        <v>0</v>
      </c>
      <c r="AD284">
        <f t="shared" si="283"/>
        <v>0</v>
      </c>
      <c r="AE284">
        <f t="shared" si="283"/>
        <v>0</v>
      </c>
    </row>
    <row r="285" spans="1:31">
      <c r="A285">
        <v>276</v>
      </c>
      <c r="B285">
        <f t="shared" si="279"/>
        <v>0</v>
      </c>
      <c r="C285">
        <f t="shared" ref="C285:AE285" si="284">IF(AND($A285&gt;C$5,$A285&lt;=C$6),C$2,0)</f>
        <v>0</v>
      </c>
      <c r="D285">
        <f t="shared" si="284"/>
        <v>0</v>
      </c>
      <c r="E285">
        <f t="shared" si="284"/>
        <v>0</v>
      </c>
      <c r="F285">
        <f t="shared" si="284"/>
        <v>0</v>
      </c>
      <c r="G285">
        <f t="shared" si="284"/>
        <v>0</v>
      </c>
      <c r="H285">
        <f t="shared" si="284"/>
        <v>0</v>
      </c>
      <c r="I285">
        <f t="shared" si="284"/>
        <v>0</v>
      </c>
      <c r="J285">
        <f t="shared" si="284"/>
        <v>0</v>
      </c>
      <c r="K285">
        <f t="shared" si="284"/>
        <v>0</v>
      </c>
      <c r="L285">
        <f t="shared" si="284"/>
        <v>0</v>
      </c>
      <c r="M285">
        <f t="shared" si="284"/>
        <v>0</v>
      </c>
      <c r="N285">
        <f t="shared" si="284"/>
        <v>0</v>
      </c>
      <c r="O285">
        <f t="shared" si="284"/>
        <v>0</v>
      </c>
      <c r="P285">
        <f t="shared" si="284"/>
        <v>0</v>
      </c>
      <c r="Q285">
        <f t="shared" si="284"/>
        <v>0</v>
      </c>
      <c r="R285">
        <f t="shared" si="284"/>
        <v>0</v>
      </c>
      <c r="S285">
        <f t="shared" si="284"/>
        <v>0</v>
      </c>
      <c r="T285">
        <f t="shared" si="284"/>
        <v>0</v>
      </c>
      <c r="U285">
        <f t="shared" si="284"/>
        <v>0</v>
      </c>
      <c r="V285">
        <f t="shared" si="284"/>
        <v>0</v>
      </c>
      <c r="W285">
        <f t="shared" si="284"/>
        <v>0</v>
      </c>
      <c r="X285">
        <f t="shared" si="284"/>
        <v>0.617753917242811</v>
      </c>
      <c r="Y285">
        <f t="shared" si="284"/>
        <v>0</v>
      </c>
      <c r="Z285">
        <f t="shared" si="284"/>
        <v>0</v>
      </c>
      <c r="AA285">
        <f t="shared" si="284"/>
        <v>0</v>
      </c>
      <c r="AB285">
        <f t="shared" si="284"/>
        <v>0</v>
      </c>
      <c r="AC285">
        <f t="shared" si="284"/>
        <v>0</v>
      </c>
      <c r="AD285">
        <f t="shared" si="284"/>
        <v>0</v>
      </c>
      <c r="AE285">
        <f t="shared" si="284"/>
        <v>0</v>
      </c>
    </row>
    <row r="286" spans="1:31">
      <c r="A286">
        <v>277</v>
      </c>
      <c r="B286">
        <f t="shared" si="279"/>
        <v>0</v>
      </c>
      <c r="C286">
        <f t="shared" ref="C286:AE286" si="285">IF(AND($A286&gt;C$5,$A286&lt;=C$6),C$2,0)</f>
        <v>0</v>
      </c>
      <c r="D286">
        <f t="shared" si="285"/>
        <v>0</v>
      </c>
      <c r="E286">
        <f t="shared" si="285"/>
        <v>0</v>
      </c>
      <c r="F286">
        <f t="shared" si="285"/>
        <v>0</v>
      </c>
      <c r="G286">
        <f t="shared" si="285"/>
        <v>0</v>
      </c>
      <c r="H286">
        <f t="shared" si="285"/>
        <v>0</v>
      </c>
      <c r="I286">
        <f t="shared" si="285"/>
        <v>0</v>
      </c>
      <c r="J286">
        <f t="shared" si="285"/>
        <v>0</v>
      </c>
      <c r="K286">
        <f t="shared" si="285"/>
        <v>0</v>
      </c>
      <c r="L286">
        <f t="shared" si="285"/>
        <v>0</v>
      </c>
      <c r="M286">
        <f t="shared" si="285"/>
        <v>0</v>
      </c>
      <c r="N286">
        <f t="shared" si="285"/>
        <v>0</v>
      </c>
      <c r="O286">
        <f t="shared" si="285"/>
        <v>0</v>
      </c>
      <c r="P286">
        <f t="shared" si="285"/>
        <v>0</v>
      </c>
      <c r="Q286">
        <f t="shared" si="285"/>
        <v>0</v>
      </c>
      <c r="R286">
        <f t="shared" si="285"/>
        <v>0</v>
      </c>
      <c r="S286">
        <f t="shared" si="285"/>
        <v>0</v>
      </c>
      <c r="T286">
        <f t="shared" si="285"/>
        <v>0</v>
      </c>
      <c r="U286">
        <f t="shared" si="285"/>
        <v>0</v>
      </c>
      <c r="V286">
        <f t="shared" si="285"/>
        <v>0</v>
      </c>
      <c r="W286">
        <f t="shared" si="285"/>
        <v>0</v>
      </c>
      <c r="X286">
        <f t="shared" si="285"/>
        <v>0</v>
      </c>
      <c r="Y286">
        <f t="shared" si="285"/>
        <v>0.60894340162507</v>
      </c>
      <c r="Z286">
        <f t="shared" si="285"/>
        <v>0</v>
      </c>
      <c r="AA286">
        <f t="shared" si="285"/>
        <v>0</v>
      </c>
      <c r="AB286">
        <f t="shared" si="285"/>
        <v>0</v>
      </c>
      <c r="AC286">
        <f t="shared" si="285"/>
        <v>0</v>
      </c>
      <c r="AD286">
        <f t="shared" si="285"/>
        <v>0</v>
      </c>
      <c r="AE286">
        <f t="shared" si="285"/>
        <v>0</v>
      </c>
    </row>
    <row r="287" spans="1:31">
      <c r="A287">
        <v>278</v>
      </c>
      <c r="B287">
        <f t="shared" si="279"/>
        <v>0</v>
      </c>
      <c r="C287">
        <f t="shared" ref="C287:AE287" si="286">IF(AND($A287&gt;C$5,$A287&lt;=C$6),C$2,0)</f>
        <v>0</v>
      </c>
      <c r="D287">
        <f t="shared" si="286"/>
        <v>0</v>
      </c>
      <c r="E287">
        <f t="shared" si="286"/>
        <v>0</v>
      </c>
      <c r="F287">
        <f t="shared" si="286"/>
        <v>0</v>
      </c>
      <c r="G287">
        <f t="shared" si="286"/>
        <v>0</v>
      </c>
      <c r="H287">
        <f t="shared" si="286"/>
        <v>0</v>
      </c>
      <c r="I287">
        <f t="shared" si="286"/>
        <v>0</v>
      </c>
      <c r="J287">
        <f t="shared" si="286"/>
        <v>0</v>
      </c>
      <c r="K287">
        <f t="shared" si="286"/>
        <v>0</v>
      </c>
      <c r="L287">
        <f t="shared" si="286"/>
        <v>0</v>
      </c>
      <c r="M287">
        <f t="shared" si="286"/>
        <v>0</v>
      </c>
      <c r="N287">
        <f t="shared" si="286"/>
        <v>0</v>
      </c>
      <c r="O287">
        <f t="shared" si="286"/>
        <v>0</v>
      </c>
      <c r="P287">
        <f t="shared" si="286"/>
        <v>0</v>
      </c>
      <c r="Q287">
        <f t="shared" si="286"/>
        <v>0</v>
      </c>
      <c r="R287">
        <f t="shared" si="286"/>
        <v>0</v>
      </c>
      <c r="S287">
        <f t="shared" si="286"/>
        <v>0</v>
      </c>
      <c r="T287">
        <f t="shared" si="286"/>
        <v>0</v>
      </c>
      <c r="U287">
        <f t="shared" si="286"/>
        <v>0</v>
      </c>
      <c r="V287">
        <f t="shared" si="286"/>
        <v>0</v>
      </c>
      <c r="W287">
        <f t="shared" si="286"/>
        <v>0</v>
      </c>
      <c r="X287">
        <f t="shared" si="286"/>
        <v>0</v>
      </c>
      <c r="Y287">
        <f t="shared" si="286"/>
        <v>0.60894340162507</v>
      </c>
      <c r="Z287">
        <f t="shared" si="286"/>
        <v>0</v>
      </c>
      <c r="AA287">
        <f t="shared" si="286"/>
        <v>0</v>
      </c>
      <c r="AB287">
        <f t="shared" si="286"/>
        <v>0</v>
      </c>
      <c r="AC287">
        <f t="shared" si="286"/>
        <v>0</v>
      </c>
      <c r="AD287">
        <f t="shared" si="286"/>
        <v>0</v>
      </c>
      <c r="AE287">
        <f t="shared" si="286"/>
        <v>0</v>
      </c>
    </row>
    <row r="288" spans="1:31">
      <c r="A288">
        <v>279</v>
      </c>
      <c r="B288">
        <f t="shared" si="279"/>
        <v>0</v>
      </c>
      <c r="C288">
        <f t="shared" ref="C288:AE288" si="287">IF(AND($A288&gt;C$5,$A288&lt;=C$6),C$2,0)</f>
        <v>0</v>
      </c>
      <c r="D288">
        <f t="shared" si="287"/>
        <v>0</v>
      </c>
      <c r="E288">
        <f t="shared" si="287"/>
        <v>0</v>
      </c>
      <c r="F288">
        <f t="shared" si="287"/>
        <v>0</v>
      </c>
      <c r="G288">
        <f t="shared" si="287"/>
        <v>0</v>
      </c>
      <c r="H288">
        <f t="shared" si="287"/>
        <v>0</v>
      </c>
      <c r="I288">
        <f t="shared" si="287"/>
        <v>0</v>
      </c>
      <c r="J288">
        <f t="shared" si="287"/>
        <v>0</v>
      </c>
      <c r="K288">
        <f t="shared" si="287"/>
        <v>0</v>
      </c>
      <c r="L288">
        <f t="shared" si="287"/>
        <v>0</v>
      </c>
      <c r="M288">
        <f t="shared" si="287"/>
        <v>0</v>
      </c>
      <c r="N288">
        <f t="shared" si="287"/>
        <v>0</v>
      </c>
      <c r="O288">
        <f t="shared" si="287"/>
        <v>0</v>
      </c>
      <c r="P288">
        <f t="shared" si="287"/>
        <v>0</v>
      </c>
      <c r="Q288">
        <f t="shared" si="287"/>
        <v>0</v>
      </c>
      <c r="R288">
        <f t="shared" si="287"/>
        <v>0</v>
      </c>
      <c r="S288">
        <f t="shared" si="287"/>
        <v>0</v>
      </c>
      <c r="T288">
        <f t="shared" si="287"/>
        <v>0</v>
      </c>
      <c r="U288">
        <f t="shared" si="287"/>
        <v>0</v>
      </c>
      <c r="V288">
        <f t="shared" si="287"/>
        <v>0</v>
      </c>
      <c r="W288">
        <f t="shared" si="287"/>
        <v>0</v>
      </c>
      <c r="X288">
        <f t="shared" si="287"/>
        <v>0</v>
      </c>
      <c r="Y288">
        <f t="shared" si="287"/>
        <v>0.60894340162507</v>
      </c>
      <c r="Z288">
        <f t="shared" si="287"/>
        <v>0</v>
      </c>
      <c r="AA288">
        <f t="shared" si="287"/>
        <v>0</v>
      </c>
      <c r="AB288">
        <f t="shared" si="287"/>
        <v>0</v>
      </c>
      <c r="AC288">
        <f t="shared" si="287"/>
        <v>0</v>
      </c>
      <c r="AD288">
        <f t="shared" si="287"/>
        <v>0</v>
      </c>
      <c r="AE288">
        <f t="shared" si="287"/>
        <v>0</v>
      </c>
    </row>
    <row r="289" spans="1:31">
      <c r="A289">
        <v>280</v>
      </c>
      <c r="B289">
        <f t="shared" si="279"/>
        <v>0</v>
      </c>
      <c r="C289">
        <f t="shared" ref="C289:AE289" si="288">IF(AND($A289&gt;C$5,$A289&lt;=C$6),C$2,0)</f>
        <v>0</v>
      </c>
      <c r="D289">
        <f t="shared" si="288"/>
        <v>0</v>
      </c>
      <c r="E289">
        <f t="shared" si="288"/>
        <v>0</v>
      </c>
      <c r="F289">
        <f t="shared" si="288"/>
        <v>0</v>
      </c>
      <c r="G289">
        <f t="shared" si="288"/>
        <v>0</v>
      </c>
      <c r="H289">
        <f t="shared" si="288"/>
        <v>0</v>
      </c>
      <c r="I289">
        <f t="shared" si="288"/>
        <v>0</v>
      </c>
      <c r="J289">
        <f t="shared" si="288"/>
        <v>0</v>
      </c>
      <c r="K289">
        <f t="shared" si="288"/>
        <v>0</v>
      </c>
      <c r="L289">
        <f t="shared" si="288"/>
        <v>0</v>
      </c>
      <c r="M289">
        <f t="shared" si="288"/>
        <v>0</v>
      </c>
      <c r="N289">
        <f t="shared" si="288"/>
        <v>0</v>
      </c>
      <c r="O289">
        <f t="shared" si="288"/>
        <v>0</v>
      </c>
      <c r="P289">
        <f t="shared" si="288"/>
        <v>0</v>
      </c>
      <c r="Q289">
        <f t="shared" si="288"/>
        <v>0</v>
      </c>
      <c r="R289">
        <f t="shared" si="288"/>
        <v>0</v>
      </c>
      <c r="S289">
        <f t="shared" si="288"/>
        <v>0</v>
      </c>
      <c r="T289">
        <f t="shared" si="288"/>
        <v>0</v>
      </c>
      <c r="U289">
        <f t="shared" si="288"/>
        <v>0</v>
      </c>
      <c r="V289">
        <f t="shared" si="288"/>
        <v>0</v>
      </c>
      <c r="W289">
        <f t="shared" si="288"/>
        <v>0</v>
      </c>
      <c r="X289">
        <f t="shared" si="288"/>
        <v>0</v>
      </c>
      <c r="Y289">
        <f t="shared" si="288"/>
        <v>0.60894340162507</v>
      </c>
      <c r="Z289">
        <f t="shared" si="288"/>
        <v>0</v>
      </c>
      <c r="AA289">
        <f t="shared" si="288"/>
        <v>0</v>
      </c>
      <c r="AB289">
        <f t="shared" si="288"/>
        <v>0</v>
      </c>
      <c r="AC289">
        <f t="shared" si="288"/>
        <v>0</v>
      </c>
      <c r="AD289">
        <f t="shared" si="288"/>
        <v>0</v>
      </c>
      <c r="AE289">
        <f t="shared" si="288"/>
        <v>0</v>
      </c>
    </row>
    <row r="290" spans="1:31">
      <c r="A290">
        <v>281</v>
      </c>
      <c r="B290">
        <f t="shared" si="279"/>
        <v>0</v>
      </c>
      <c r="C290">
        <f t="shared" ref="C290:AE290" si="289">IF(AND($A290&gt;C$5,$A290&lt;=C$6),C$2,0)</f>
        <v>0</v>
      </c>
      <c r="D290">
        <f t="shared" si="289"/>
        <v>0</v>
      </c>
      <c r="E290">
        <f t="shared" si="289"/>
        <v>0</v>
      </c>
      <c r="F290">
        <f t="shared" si="289"/>
        <v>0</v>
      </c>
      <c r="G290">
        <f t="shared" si="289"/>
        <v>0</v>
      </c>
      <c r="H290">
        <f t="shared" si="289"/>
        <v>0</v>
      </c>
      <c r="I290">
        <f t="shared" si="289"/>
        <v>0</v>
      </c>
      <c r="J290">
        <f t="shared" si="289"/>
        <v>0</v>
      </c>
      <c r="K290">
        <f t="shared" si="289"/>
        <v>0</v>
      </c>
      <c r="L290">
        <f t="shared" si="289"/>
        <v>0</v>
      </c>
      <c r="M290">
        <f t="shared" si="289"/>
        <v>0</v>
      </c>
      <c r="N290">
        <f t="shared" si="289"/>
        <v>0</v>
      </c>
      <c r="O290">
        <f t="shared" si="289"/>
        <v>0</v>
      </c>
      <c r="P290">
        <f t="shared" si="289"/>
        <v>0</v>
      </c>
      <c r="Q290">
        <f t="shared" si="289"/>
        <v>0</v>
      </c>
      <c r="R290">
        <f t="shared" si="289"/>
        <v>0</v>
      </c>
      <c r="S290">
        <f t="shared" si="289"/>
        <v>0</v>
      </c>
      <c r="T290">
        <f t="shared" si="289"/>
        <v>0</v>
      </c>
      <c r="U290">
        <f t="shared" si="289"/>
        <v>0</v>
      </c>
      <c r="V290">
        <f t="shared" si="289"/>
        <v>0</v>
      </c>
      <c r="W290">
        <f t="shared" si="289"/>
        <v>0</v>
      </c>
      <c r="X290">
        <f t="shared" si="289"/>
        <v>0</v>
      </c>
      <c r="Y290">
        <f t="shared" si="289"/>
        <v>0.60894340162507</v>
      </c>
      <c r="Z290">
        <f t="shared" si="289"/>
        <v>0</v>
      </c>
      <c r="AA290">
        <f t="shared" si="289"/>
        <v>0</v>
      </c>
      <c r="AB290">
        <f t="shared" si="289"/>
        <v>0</v>
      </c>
      <c r="AC290">
        <f t="shared" si="289"/>
        <v>0</v>
      </c>
      <c r="AD290">
        <f t="shared" si="289"/>
        <v>0</v>
      </c>
      <c r="AE290">
        <f t="shared" si="289"/>
        <v>0</v>
      </c>
    </row>
    <row r="291" spans="1:31">
      <c r="A291">
        <v>282</v>
      </c>
      <c r="B291">
        <f t="shared" si="279"/>
        <v>0</v>
      </c>
      <c r="C291">
        <f t="shared" ref="C291:AE291" si="290">IF(AND($A291&gt;C$5,$A291&lt;=C$6),C$2,0)</f>
        <v>0</v>
      </c>
      <c r="D291">
        <f t="shared" si="290"/>
        <v>0</v>
      </c>
      <c r="E291">
        <f t="shared" si="290"/>
        <v>0</v>
      </c>
      <c r="F291">
        <f t="shared" si="290"/>
        <v>0</v>
      </c>
      <c r="G291">
        <f t="shared" si="290"/>
        <v>0</v>
      </c>
      <c r="H291">
        <f t="shared" si="290"/>
        <v>0</v>
      </c>
      <c r="I291">
        <f t="shared" si="290"/>
        <v>0</v>
      </c>
      <c r="J291">
        <f t="shared" si="290"/>
        <v>0</v>
      </c>
      <c r="K291">
        <f t="shared" si="290"/>
        <v>0</v>
      </c>
      <c r="L291">
        <f t="shared" si="290"/>
        <v>0</v>
      </c>
      <c r="M291">
        <f t="shared" si="290"/>
        <v>0</v>
      </c>
      <c r="N291">
        <f t="shared" si="290"/>
        <v>0</v>
      </c>
      <c r="O291">
        <f t="shared" si="290"/>
        <v>0</v>
      </c>
      <c r="P291">
        <f t="shared" si="290"/>
        <v>0</v>
      </c>
      <c r="Q291">
        <f t="shared" si="290"/>
        <v>0</v>
      </c>
      <c r="R291">
        <f t="shared" si="290"/>
        <v>0</v>
      </c>
      <c r="S291">
        <f t="shared" si="290"/>
        <v>0</v>
      </c>
      <c r="T291">
        <f t="shared" si="290"/>
        <v>0</v>
      </c>
      <c r="U291">
        <f t="shared" si="290"/>
        <v>0</v>
      </c>
      <c r="V291">
        <f t="shared" si="290"/>
        <v>0</v>
      </c>
      <c r="W291">
        <f t="shared" si="290"/>
        <v>0</v>
      </c>
      <c r="X291">
        <f t="shared" si="290"/>
        <v>0</v>
      </c>
      <c r="Y291">
        <f t="shared" si="290"/>
        <v>0.60894340162507</v>
      </c>
      <c r="Z291">
        <f t="shared" si="290"/>
        <v>0</v>
      </c>
      <c r="AA291">
        <f t="shared" si="290"/>
        <v>0</v>
      </c>
      <c r="AB291">
        <f t="shared" si="290"/>
        <v>0</v>
      </c>
      <c r="AC291">
        <f t="shared" si="290"/>
        <v>0</v>
      </c>
      <c r="AD291">
        <f t="shared" si="290"/>
        <v>0</v>
      </c>
      <c r="AE291">
        <f t="shared" si="290"/>
        <v>0</v>
      </c>
    </row>
    <row r="292" spans="1:31">
      <c r="A292">
        <v>283</v>
      </c>
      <c r="B292">
        <f t="shared" si="279"/>
        <v>0</v>
      </c>
      <c r="C292">
        <f t="shared" ref="C292:AE292" si="291">IF(AND($A292&gt;C$5,$A292&lt;=C$6),C$2,0)</f>
        <v>0</v>
      </c>
      <c r="D292">
        <f t="shared" si="291"/>
        <v>0</v>
      </c>
      <c r="E292">
        <f t="shared" si="291"/>
        <v>0</v>
      </c>
      <c r="F292">
        <f t="shared" si="291"/>
        <v>0</v>
      </c>
      <c r="G292">
        <f t="shared" si="291"/>
        <v>0</v>
      </c>
      <c r="H292">
        <f t="shared" si="291"/>
        <v>0</v>
      </c>
      <c r="I292">
        <f t="shared" si="291"/>
        <v>0</v>
      </c>
      <c r="J292">
        <f t="shared" si="291"/>
        <v>0</v>
      </c>
      <c r="K292">
        <f t="shared" si="291"/>
        <v>0</v>
      </c>
      <c r="L292">
        <f t="shared" si="291"/>
        <v>0</v>
      </c>
      <c r="M292">
        <f t="shared" si="291"/>
        <v>0</v>
      </c>
      <c r="N292">
        <f t="shared" si="291"/>
        <v>0</v>
      </c>
      <c r="O292">
        <f t="shared" si="291"/>
        <v>0</v>
      </c>
      <c r="P292">
        <f t="shared" si="291"/>
        <v>0</v>
      </c>
      <c r="Q292">
        <f t="shared" si="291"/>
        <v>0</v>
      </c>
      <c r="R292">
        <f t="shared" si="291"/>
        <v>0</v>
      </c>
      <c r="S292">
        <f t="shared" si="291"/>
        <v>0</v>
      </c>
      <c r="T292">
        <f t="shared" si="291"/>
        <v>0</v>
      </c>
      <c r="U292">
        <f t="shared" si="291"/>
        <v>0</v>
      </c>
      <c r="V292">
        <f t="shared" si="291"/>
        <v>0</v>
      </c>
      <c r="W292">
        <f t="shared" si="291"/>
        <v>0</v>
      </c>
      <c r="X292">
        <f t="shared" si="291"/>
        <v>0</v>
      </c>
      <c r="Y292">
        <f t="shared" si="291"/>
        <v>0.60894340162507</v>
      </c>
      <c r="Z292">
        <f t="shared" si="291"/>
        <v>0</v>
      </c>
      <c r="AA292">
        <f t="shared" si="291"/>
        <v>0</v>
      </c>
      <c r="AB292">
        <f t="shared" si="291"/>
        <v>0</v>
      </c>
      <c r="AC292">
        <f t="shared" si="291"/>
        <v>0</v>
      </c>
      <c r="AD292">
        <f t="shared" si="291"/>
        <v>0</v>
      </c>
      <c r="AE292">
        <f t="shared" si="291"/>
        <v>0</v>
      </c>
    </row>
    <row r="293" spans="1:31">
      <c r="A293">
        <v>284</v>
      </c>
      <c r="B293">
        <f t="shared" si="279"/>
        <v>0</v>
      </c>
      <c r="C293">
        <f t="shared" ref="C293:AE293" si="292">IF(AND($A293&gt;C$5,$A293&lt;=C$6),C$2,0)</f>
        <v>0</v>
      </c>
      <c r="D293">
        <f t="shared" si="292"/>
        <v>0</v>
      </c>
      <c r="E293">
        <f t="shared" si="292"/>
        <v>0</v>
      </c>
      <c r="F293">
        <f t="shared" si="292"/>
        <v>0</v>
      </c>
      <c r="G293">
        <f t="shared" si="292"/>
        <v>0</v>
      </c>
      <c r="H293">
        <f t="shared" si="292"/>
        <v>0</v>
      </c>
      <c r="I293">
        <f t="shared" si="292"/>
        <v>0</v>
      </c>
      <c r="J293">
        <f t="shared" si="292"/>
        <v>0</v>
      </c>
      <c r="K293">
        <f t="shared" si="292"/>
        <v>0</v>
      </c>
      <c r="L293">
        <f t="shared" si="292"/>
        <v>0</v>
      </c>
      <c r="M293">
        <f t="shared" si="292"/>
        <v>0</v>
      </c>
      <c r="N293">
        <f t="shared" si="292"/>
        <v>0</v>
      </c>
      <c r="O293">
        <f t="shared" si="292"/>
        <v>0</v>
      </c>
      <c r="P293">
        <f t="shared" si="292"/>
        <v>0</v>
      </c>
      <c r="Q293">
        <f t="shared" si="292"/>
        <v>0</v>
      </c>
      <c r="R293">
        <f t="shared" si="292"/>
        <v>0</v>
      </c>
      <c r="S293">
        <f t="shared" si="292"/>
        <v>0</v>
      </c>
      <c r="T293">
        <f t="shared" si="292"/>
        <v>0</v>
      </c>
      <c r="U293">
        <f t="shared" si="292"/>
        <v>0</v>
      </c>
      <c r="V293">
        <f t="shared" si="292"/>
        <v>0</v>
      </c>
      <c r="W293">
        <f t="shared" si="292"/>
        <v>0</v>
      </c>
      <c r="X293">
        <f t="shared" si="292"/>
        <v>0</v>
      </c>
      <c r="Y293">
        <f t="shared" si="292"/>
        <v>0.60894340162507</v>
      </c>
      <c r="Z293">
        <f t="shared" si="292"/>
        <v>0</v>
      </c>
      <c r="AA293">
        <f t="shared" si="292"/>
        <v>0</v>
      </c>
      <c r="AB293">
        <f t="shared" si="292"/>
        <v>0</v>
      </c>
      <c r="AC293">
        <f t="shared" si="292"/>
        <v>0</v>
      </c>
      <c r="AD293">
        <f t="shared" si="292"/>
        <v>0</v>
      </c>
      <c r="AE293">
        <f t="shared" si="292"/>
        <v>0</v>
      </c>
    </row>
    <row r="294" spans="1:31">
      <c r="A294">
        <v>285</v>
      </c>
      <c r="B294">
        <f t="shared" si="279"/>
        <v>0</v>
      </c>
      <c r="C294">
        <f t="shared" ref="C294:AE294" si="293">IF(AND($A294&gt;C$5,$A294&lt;=C$6),C$2,0)</f>
        <v>0</v>
      </c>
      <c r="D294">
        <f t="shared" si="293"/>
        <v>0</v>
      </c>
      <c r="E294">
        <f t="shared" si="293"/>
        <v>0</v>
      </c>
      <c r="F294">
        <f t="shared" si="293"/>
        <v>0</v>
      </c>
      <c r="G294">
        <f t="shared" si="293"/>
        <v>0</v>
      </c>
      <c r="H294">
        <f t="shared" si="293"/>
        <v>0</v>
      </c>
      <c r="I294">
        <f t="shared" si="293"/>
        <v>0</v>
      </c>
      <c r="J294">
        <f t="shared" si="293"/>
        <v>0</v>
      </c>
      <c r="K294">
        <f t="shared" si="293"/>
        <v>0</v>
      </c>
      <c r="L294">
        <f t="shared" si="293"/>
        <v>0</v>
      </c>
      <c r="M294">
        <f t="shared" si="293"/>
        <v>0</v>
      </c>
      <c r="N294">
        <f t="shared" si="293"/>
        <v>0</v>
      </c>
      <c r="O294">
        <f t="shared" si="293"/>
        <v>0</v>
      </c>
      <c r="P294">
        <f t="shared" si="293"/>
        <v>0</v>
      </c>
      <c r="Q294">
        <f t="shared" si="293"/>
        <v>0</v>
      </c>
      <c r="R294">
        <f t="shared" si="293"/>
        <v>0</v>
      </c>
      <c r="S294">
        <f t="shared" si="293"/>
        <v>0</v>
      </c>
      <c r="T294">
        <f t="shared" si="293"/>
        <v>0</v>
      </c>
      <c r="U294">
        <f t="shared" si="293"/>
        <v>0</v>
      </c>
      <c r="V294">
        <f t="shared" si="293"/>
        <v>0</v>
      </c>
      <c r="W294">
        <f t="shared" si="293"/>
        <v>0</v>
      </c>
      <c r="X294">
        <f t="shared" si="293"/>
        <v>0</v>
      </c>
      <c r="Y294">
        <f t="shared" si="293"/>
        <v>0.60894340162507</v>
      </c>
      <c r="Z294">
        <f t="shared" si="293"/>
        <v>0</v>
      </c>
      <c r="AA294">
        <f t="shared" si="293"/>
        <v>0</v>
      </c>
      <c r="AB294">
        <f t="shared" si="293"/>
        <v>0</v>
      </c>
      <c r="AC294">
        <f t="shared" si="293"/>
        <v>0</v>
      </c>
      <c r="AD294">
        <f t="shared" si="293"/>
        <v>0</v>
      </c>
      <c r="AE294">
        <f t="shared" si="293"/>
        <v>0</v>
      </c>
    </row>
    <row r="295" spans="1:31">
      <c r="A295">
        <v>286</v>
      </c>
      <c r="B295">
        <f t="shared" si="279"/>
        <v>0</v>
      </c>
      <c r="C295">
        <f t="shared" ref="C295:AE295" si="294">IF(AND($A295&gt;C$5,$A295&lt;=C$6),C$2,0)</f>
        <v>0</v>
      </c>
      <c r="D295">
        <f t="shared" si="294"/>
        <v>0</v>
      </c>
      <c r="E295">
        <f t="shared" si="294"/>
        <v>0</v>
      </c>
      <c r="F295">
        <f t="shared" si="294"/>
        <v>0</v>
      </c>
      <c r="G295">
        <f t="shared" si="294"/>
        <v>0</v>
      </c>
      <c r="H295">
        <f t="shared" si="294"/>
        <v>0</v>
      </c>
      <c r="I295">
        <f t="shared" si="294"/>
        <v>0</v>
      </c>
      <c r="J295">
        <f t="shared" si="294"/>
        <v>0</v>
      </c>
      <c r="K295">
        <f t="shared" si="294"/>
        <v>0</v>
      </c>
      <c r="L295">
        <f t="shared" si="294"/>
        <v>0</v>
      </c>
      <c r="M295">
        <f t="shared" si="294"/>
        <v>0</v>
      </c>
      <c r="N295">
        <f t="shared" si="294"/>
        <v>0</v>
      </c>
      <c r="O295">
        <f t="shared" si="294"/>
        <v>0</v>
      </c>
      <c r="P295">
        <f t="shared" si="294"/>
        <v>0</v>
      </c>
      <c r="Q295">
        <f t="shared" si="294"/>
        <v>0</v>
      </c>
      <c r="R295">
        <f t="shared" si="294"/>
        <v>0</v>
      </c>
      <c r="S295">
        <f t="shared" si="294"/>
        <v>0</v>
      </c>
      <c r="T295">
        <f t="shared" si="294"/>
        <v>0</v>
      </c>
      <c r="U295">
        <f t="shared" si="294"/>
        <v>0</v>
      </c>
      <c r="V295">
        <f t="shared" si="294"/>
        <v>0</v>
      </c>
      <c r="W295">
        <f t="shared" si="294"/>
        <v>0</v>
      </c>
      <c r="X295">
        <f t="shared" si="294"/>
        <v>0</v>
      </c>
      <c r="Y295">
        <f t="shared" si="294"/>
        <v>0.60894340162507</v>
      </c>
      <c r="Z295">
        <f t="shared" si="294"/>
        <v>0</v>
      </c>
      <c r="AA295">
        <f t="shared" si="294"/>
        <v>0</v>
      </c>
      <c r="AB295">
        <f t="shared" si="294"/>
        <v>0</v>
      </c>
      <c r="AC295">
        <f t="shared" si="294"/>
        <v>0</v>
      </c>
      <c r="AD295">
        <f t="shared" si="294"/>
        <v>0</v>
      </c>
      <c r="AE295">
        <f t="shared" si="294"/>
        <v>0</v>
      </c>
    </row>
    <row r="296" spans="1:31">
      <c r="A296">
        <v>287</v>
      </c>
      <c r="B296">
        <f t="shared" si="279"/>
        <v>0</v>
      </c>
      <c r="C296">
        <f t="shared" ref="C296:AE296" si="295">IF(AND($A296&gt;C$5,$A296&lt;=C$6),C$2,0)</f>
        <v>0</v>
      </c>
      <c r="D296">
        <f t="shared" si="295"/>
        <v>0</v>
      </c>
      <c r="E296">
        <f t="shared" si="295"/>
        <v>0</v>
      </c>
      <c r="F296">
        <f t="shared" si="295"/>
        <v>0</v>
      </c>
      <c r="G296">
        <f t="shared" si="295"/>
        <v>0</v>
      </c>
      <c r="H296">
        <f t="shared" si="295"/>
        <v>0</v>
      </c>
      <c r="I296">
        <f t="shared" si="295"/>
        <v>0</v>
      </c>
      <c r="J296">
        <f t="shared" si="295"/>
        <v>0</v>
      </c>
      <c r="K296">
        <f t="shared" si="295"/>
        <v>0</v>
      </c>
      <c r="L296">
        <f t="shared" si="295"/>
        <v>0</v>
      </c>
      <c r="M296">
        <f t="shared" si="295"/>
        <v>0</v>
      </c>
      <c r="N296">
        <f t="shared" si="295"/>
        <v>0</v>
      </c>
      <c r="O296">
        <f t="shared" si="295"/>
        <v>0</v>
      </c>
      <c r="P296">
        <f t="shared" si="295"/>
        <v>0</v>
      </c>
      <c r="Q296">
        <f t="shared" si="295"/>
        <v>0</v>
      </c>
      <c r="R296">
        <f t="shared" si="295"/>
        <v>0</v>
      </c>
      <c r="S296">
        <f t="shared" si="295"/>
        <v>0</v>
      </c>
      <c r="T296">
        <f t="shared" si="295"/>
        <v>0</v>
      </c>
      <c r="U296">
        <f t="shared" si="295"/>
        <v>0</v>
      </c>
      <c r="V296">
        <f t="shared" si="295"/>
        <v>0</v>
      </c>
      <c r="W296">
        <f t="shared" si="295"/>
        <v>0</v>
      </c>
      <c r="X296">
        <f t="shared" si="295"/>
        <v>0</v>
      </c>
      <c r="Y296">
        <f t="shared" si="295"/>
        <v>0.60894340162507</v>
      </c>
      <c r="Z296">
        <f t="shared" si="295"/>
        <v>0</v>
      </c>
      <c r="AA296">
        <f t="shared" si="295"/>
        <v>0</v>
      </c>
      <c r="AB296">
        <f t="shared" si="295"/>
        <v>0</v>
      </c>
      <c r="AC296">
        <f t="shared" si="295"/>
        <v>0</v>
      </c>
      <c r="AD296">
        <f t="shared" si="295"/>
        <v>0</v>
      </c>
      <c r="AE296">
        <f t="shared" si="295"/>
        <v>0</v>
      </c>
    </row>
    <row r="297" spans="1:31">
      <c r="A297">
        <v>288</v>
      </c>
      <c r="B297">
        <f t="shared" si="279"/>
        <v>0</v>
      </c>
      <c r="C297">
        <f t="shared" ref="C297:AE297" si="296">IF(AND($A297&gt;C$5,$A297&lt;=C$6),C$2,0)</f>
        <v>0</v>
      </c>
      <c r="D297">
        <f t="shared" si="296"/>
        <v>0</v>
      </c>
      <c r="E297">
        <f t="shared" si="296"/>
        <v>0</v>
      </c>
      <c r="F297">
        <f t="shared" si="296"/>
        <v>0</v>
      </c>
      <c r="G297">
        <f t="shared" si="296"/>
        <v>0</v>
      </c>
      <c r="H297">
        <f t="shared" si="296"/>
        <v>0</v>
      </c>
      <c r="I297">
        <f t="shared" si="296"/>
        <v>0</v>
      </c>
      <c r="J297">
        <f t="shared" si="296"/>
        <v>0</v>
      </c>
      <c r="K297">
        <f t="shared" si="296"/>
        <v>0</v>
      </c>
      <c r="L297">
        <f t="shared" si="296"/>
        <v>0</v>
      </c>
      <c r="M297">
        <f t="shared" si="296"/>
        <v>0</v>
      </c>
      <c r="N297">
        <f t="shared" si="296"/>
        <v>0</v>
      </c>
      <c r="O297">
        <f t="shared" si="296"/>
        <v>0</v>
      </c>
      <c r="P297">
        <f t="shared" si="296"/>
        <v>0</v>
      </c>
      <c r="Q297">
        <f t="shared" si="296"/>
        <v>0</v>
      </c>
      <c r="R297">
        <f t="shared" si="296"/>
        <v>0</v>
      </c>
      <c r="S297">
        <f t="shared" si="296"/>
        <v>0</v>
      </c>
      <c r="T297">
        <f t="shared" si="296"/>
        <v>0</v>
      </c>
      <c r="U297">
        <f t="shared" si="296"/>
        <v>0</v>
      </c>
      <c r="V297">
        <f t="shared" si="296"/>
        <v>0</v>
      </c>
      <c r="W297">
        <f t="shared" si="296"/>
        <v>0</v>
      </c>
      <c r="X297">
        <f t="shared" si="296"/>
        <v>0</v>
      </c>
      <c r="Y297">
        <f t="shared" si="296"/>
        <v>0.60894340162507</v>
      </c>
      <c r="Z297">
        <f t="shared" si="296"/>
        <v>0</v>
      </c>
      <c r="AA297">
        <f t="shared" si="296"/>
        <v>0</v>
      </c>
      <c r="AB297">
        <f t="shared" si="296"/>
        <v>0</v>
      </c>
      <c r="AC297">
        <f t="shared" si="296"/>
        <v>0</v>
      </c>
      <c r="AD297">
        <f t="shared" si="296"/>
        <v>0</v>
      </c>
      <c r="AE297">
        <f t="shared" si="296"/>
        <v>0</v>
      </c>
    </row>
    <row r="298" spans="1:31">
      <c r="A298">
        <v>289</v>
      </c>
      <c r="B298">
        <f t="shared" si="279"/>
        <v>0</v>
      </c>
      <c r="C298">
        <f t="shared" ref="C298:AE298" si="297">IF(AND($A298&gt;C$5,$A298&lt;=C$6),C$2,0)</f>
        <v>0</v>
      </c>
      <c r="D298">
        <f t="shared" si="297"/>
        <v>0</v>
      </c>
      <c r="E298">
        <f t="shared" si="297"/>
        <v>0</v>
      </c>
      <c r="F298">
        <f t="shared" si="297"/>
        <v>0</v>
      </c>
      <c r="G298">
        <f t="shared" si="297"/>
        <v>0</v>
      </c>
      <c r="H298">
        <f t="shared" si="297"/>
        <v>0</v>
      </c>
      <c r="I298">
        <f t="shared" si="297"/>
        <v>0</v>
      </c>
      <c r="J298">
        <f t="shared" si="297"/>
        <v>0</v>
      </c>
      <c r="K298">
        <f t="shared" si="297"/>
        <v>0</v>
      </c>
      <c r="L298">
        <f t="shared" si="297"/>
        <v>0</v>
      </c>
      <c r="M298">
        <f t="shared" si="297"/>
        <v>0</v>
      </c>
      <c r="N298">
        <f t="shared" si="297"/>
        <v>0</v>
      </c>
      <c r="O298">
        <f t="shared" si="297"/>
        <v>0</v>
      </c>
      <c r="P298">
        <f t="shared" si="297"/>
        <v>0</v>
      </c>
      <c r="Q298">
        <f t="shared" si="297"/>
        <v>0</v>
      </c>
      <c r="R298">
        <f t="shared" si="297"/>
        <v>0</v>
      </c>
      <c r="S298">
        <f t="shared" si="297"/>
        <v>0</v>
      </c>
      <c r="T298">
        <f t="shared" si="297"/>
        <v>0</v>
      </c>
      <c r="U298">
        <f t="shared" si="297"/>
        <v>0</v>
      </c>
      <c r="V298">
        <f t="shared" si="297"/>
        <v>0</v>
      </c>
      <c r="W298">
        <f t="shared" si="297"/>
        <v>0</v>
      </c>
      <c r="X298">
        <f t="shared" si="297"/>
        <v>0</v>
      </c>
      <c r="Y298">
        <f t="shared" si="297"/>
        <v>0</v>
      </c>
      <c r="Z298">
        <f t="shared" si="297"/>
        <v>0.608448001336058</v>
      </c>
      <c r="AA298">
        <f t="shared" si="297"/>
        <v>0</v>
      </c>
      <c r="AB298">
        <f t="shared" si="297"/>
        <v>0</v>
      </c>
      <c r="AC298">
        <f t="shared" si="297"/>
        <v>0</v>
      </c>
      <c r="AD298">
        <f t="shared" si="297"/>
        <v>0</v>
      </c>
      <c r="AE298">
        <f t="shared" si="297"/>
        <v>0</v>
      </c>
    </row>
    <row r="299" spans="1:31">
      <c r="A299">
        <v>290</v>
      </c>
      <c r="B299">
        <f t="shared" si="279"/>
        <v>0</v>
      </c>
      <c r="C299">
        <f t="shared" ref="C299:AE299" si="298">IF(AND($A299&gt;C$5,$A299&lt;=C$6),C$2,0)</f>
        <v>0</v>
      </c>
      <c r="D299">
        <f t="shared" si="298"/>
        <v>0</v>
      </c>
      <c r="E299">
        <f t="shared" si="298"/>
        <v>0</v>
      </c>
      <c r="F299">
        <f t="shared" si="298"/>
        <v>0</v>
      </c>
      <c r="G299">
        <f t="shared" si="298"/>
        <v>0</v>
      </c>
      <c r="H299">
        <f t="shared" si="298"/>
        <v>0</v>
      </c>
      <c r="I299">
        <f t="shared" si="298"/>
        <v>0</v>
      </c>
      <c r="J299">
        <f t="shared" si="298"/>
        <v>0</v>
      </c>
      <c r="K299">
        <f t="shared" si="298"/>
        <v>0</v>
      </c>
      <c r="L299">
        <f t="shared" si="298"/>
        <v>0</v>
      </c>
      <c r="M299">
        <f t="shared" si="298"/>
        <v>0</v>
      </c>
      <c r="N299">
        <f t="shared" si="298"/>
        <v>0</v>
      </c>
      <c r="O299">
        <f t="shared" si="298"/>
        <v>0</v>
      </c>
      <c r="P299">
        <f t="shared" si="298"/>
        <v>0</v>
      </c>
      <c r="Q299">
        <f t="shared" si="298"/>
        <v>0</v>
      </c>
      <c r="R299">
        <f t="shared" si="298"/>
        <v>0</v>
      </c>
      <c r="S299">
        <f t="shared" si="298"/>
        <v>0</v>
      </c>
      <c r="T299">
        <f t="shared" si="298"/>
        <v>0</v>
      </c>
      <c r="U299">
        <f t="shared" si="298"/>
        <v>0</v>
      </c>
      <c r="V299">
        <f t="shared" si="298"/>
        <v>0</v>
      </c>
      <c r="W299">
        <f t="shared" si="298"/>
        <v>0</v>
      </c>
      <c r="X299">
        <f t="shared" si="298"/>
        <v>0</v>
      </c>
      <c r="Y299">
        <f t="shared" si="298"/>
        <v>0</v>
      </c>
      <c r="Z299">
        <f t="shared" si="298"/>
        <v>0.608448001336058</v>
      </c>
      <c r="AA299">
        <f t="shared" si="298"/>
        <v>0</v>
      </c>
      <c r="AB299">
        <f t="shared" si="298"/>
        <v>0</v>
      </c>
      <c r="AC299">
        <f t="shared" si="298"/>
        <v>0</v>
      </c>
      <c r="AD299">
        <f t="shared" si="298"/>
        <v>0</v>
      </c>
      <c r="AE299">
        <f t="shared" si="298"/>
        <v>0</v>
      </c>
    </row>
    <row r="300" spans="1:31">
      <c r="A300">
        <v>291</v>
      </c>
      <c r="B300">
        <f t="shared" si="279"/>
        <v>0</v>
      </c>
      <c r="C300">
        <f t="shared" ref="C300:AE300" si="299">IF(AND($A300&gt;C$5,$A300&lt;=C$6),C$2,0)</f>
        <v>0</v>
      </c>
      <c r="D300">
        <f t="shared" si="299"/>
        <v>0</v>
      </c>
      <c r="E300">
        <f t="shared" si="299"/>
        <v>0</v>
      </c>
      <c r="F300">
        <f t="shared" si="299"/>
        <v>0</v>
      </c>
      <c r="G300">
        <f t="shared" si="299"/>
        <v>0</v>
      </c>
      <c r="H300">
        <f t="shared" si="299"/>
        <v>0</v>
      </c>
      <c r="I300">
        <f t="shared" si="299"/>
        <v>0</v>
      </c>
      <c r="J300">
        <f t="shared" si="299"/>
        <v>0</v>
      </c>
      <c r="K300">
        <f t="shared" si="299"/>
        <v>0</v>
      </c>
      <c r="L300">
        <f t="shared" si="299"/>
        <v>0</v>
      </c>
      <c r="M300">
        <f t="shared" si="299"/>
        <v>0</v>
      </c>
      <c r="N300">
        <f t="shared" si="299"/>
        <v>0</v>
      </c>
      <c r="O300">
        <f t="shared" si="299"/>
        <v>0</v>
      </c>
      <c r="P300">
        <f t="shared" si="299"/>
        <v>0</v>
      </c>
      <c r="Q300">
        <f t="shared" si="299"/>
        <v>0</v>
      </c>
      <c r="R300">
        <f t="shared" si="299"/>
        <v>0</v>
      </c>
      <c r="S300">
        <f t="shared" si="299"/>
        <v>0</v>
      </c>
      <c r="T300">
        <f t="shared" si="299"/>
        <v>0</v>
      </c>
      <c r="U300">
        <f t="shared" si="299"/>
        <v>0</v>
      </c>
      <c r="V300">
        <f t="shared" si="299"/>
        <v>0</v>
      </c>
      <c r="W300">
        <f t="shared" si="299"/>
        <v>0</v>
      </c>
      <c r="X300">
        <f t="shared" si="299"/>
        <v>0</v>
      </c>
      <c r="Y300">
        <f t="shared" si="299"/>
        <v>0</v>
      </c>
      <c r="Z300">
        <f t="shared" si="299"/>
        <v>0.608448001336058</v>
      </c>
      <c r="AA300">
        <f t="shared" si="299"/>
        <v>0</v>
      </c>
      <c r="AB300">
        <f t="shared" si="299"/>
        <v>0</v>
      </c>
      <c r="AC300">
        <f t="shared" si="299"/>
        <v>0</v>
      </c>
      <c r="AD300">
        <f t="shared" si="299"/>
        <v>0</v>
      </c>
      <c r="AE300">
        <f t="shared" si="299"/>
        <v>0</v>
      </c>
    </row>
    <row r="301" spans="1:31">
      <c r="A301">
        <v>292</v>
      </c>
      <c r="B301">
        <f t="shared" si="279"/>
        <v>0</v>
      </c>
      <c r="C301">
        <f t="shared" ref="C301:AE301" si="300">IF(AND($A301&gt;C$5,$A301&lt;=C$6),C$2,0)</f>
        <v>0</v>
      </c>
      <c r="D301">
        <f t="shared" si="300"/>
        <v>0</v>
      </c>
      <c r="E301">
        <f t="shared" si="300"/>
        <v>0</v>
      </c>
      <c r="F301">
        <f t="shared" si="300"/>
        <v>0</v>
      </c>
      <c r="G301">
        <f t="shared" si="300"/>
        <v>0</v>
      </c>
      <c r="H301">
        <f t="shared" si="300"/>
        <v>0</v>
      </c>
      <c r="I301">
        <f t="shared" si="300"/>
        <v>0</v>
      </c>
      <c r="J301">
        <f t="shared" si="300"/>
        <v>0</v>
      </c>
      <c r="K301">
        <f t="shared" si="300"/>
        <v>0</v>
      </c>
      <c r="L301">
        <f t="shared" si="300"/>
        <v>0</v>
      </c>
      <c r="M301">
        <f t="shared" si="300"/>
        <v>0</v>
      </c>
      <c r="N301">
        <f t="shared" si="300"/>
        <v>0</v>
      </c>
      <c r="O301">
        <f t="shared" si="300"/>
        <v>0</v>
      </c>
      <c r="P301">
        <f t="shared" si="300"/>
        <v>0</v>
      </c>
      <c r="Q301">
        <f t="shared" si="300"/>
        <v>0</v>
      </c>
      <c r="R301">
        <f t="shared" si="300"/>
        <v>0</v>
      </c>
      <c r="S301">
        <f t="shared" si="300"/>
        <v>0</v>
      </c>
      <c r="T301">
        <f t="shared" si="300"/>
        <v>0</v>
      </c>
      <c r="U301">
        <f t="shared" si="300"/>
        <v>0</v>
      </c>
      <c r="V301">
        <f t="shared" si="300"/>
        <v>0</v>
      </c>
      <c r="W301">
        <f t="shared" si="300"/>
        <v>0</v>
      </c>
      <c r="X301">
        <f t="shared" si="300"/>
        <v>0</v>
      </c>
      <c r="Y301">
        <f t="shared" si="300"/>
        <v>0</v>
      </c>
      <c r="Z301">
        <f t="shared" si="300"/>
        <v>0.608448001336058</v>
      </c>
      <c r="AA301">
        <f t="shared" si="300"/>
        <v>0</v>
      </c>
      <c r="AB301">
        <f t="shared" si="300"/>
        <v>0</v>
      </c>
      <c r="AC301">
        <f t="shared" si="300"/>
        <v>0</v>
      </c>
      <c r="AD301">
        <f t="shared" si="300"/>
        <v>0</v>
      </c>
      <c r="AE301">
        <f t="shared" si="300"/>
        <v>0</v>
      </c>
    </row>
    <row r="302" spans="1:31">
      <c r="A302">
        <v>293</v>
      </c>
      <c r="B302">
        <f t="shared" si="279"/>
        <v>0</v>
      </c>
      <c r="C302">
        <f t="shared" ref="C302:AE302" si="301">IF(AND($A302&gt;C$5,$A302&lt;=C$6),C$2,0)</f>
        <v>0</v>
      </c>
      <c r="D302">
        <f t="shared" si="301"/>
        <v>0</v>
      </c>
      <c r="E302">
        <f t="shared" si="301"/>
        <v>0</v>
      </c>
      <c r="F302">
        <f t="shared" si="301"/>
        <v>0</v>
      </c>
      <c r="G302">
        <f t="shared" si="301"/>
        <v>0</v>
      </c>
      <c r="H302">
        <f t="shared" si="301"/>
        <v>0</v>
      </c>
      <c r="I302">
        <f t="shared" si="301"/>
        <v>0</v>
      </c>
      <c r="J302">
        <f t="shared" si="301"/>
        <v>0</v>
      </c>
      <c r="K302">
        <f t="shared" si="301"/>
        <v>0</v>
      </c>
      <c r="L302">
        <f t="shared" si="301"/>
        <v>0</v>
      </c>
      <c r="M302">
        <f t="shared" si="301"/>
        <v>0</v>
      </c>
      <c r="N302">
        <f t="shared" si="301"/>
        <v>0</v>
      </c>
      <c r="O302">
        <f t="shared" si="301"/>
        <v>0</v>
      </c>
      <c r="P302">
        <f t="shared" si="301"/>
        <v>0</v>
      </c>
      <c r="Q302">
        <f t="shared" si="301"/>
        <v>0</v>
      </c>
      <c r="R302">
        <f t="shared" si="301"/>
        <v>0</v>
      </c>
      <c r="S302">
        <f t="shared" si="301"/>
        <v>0</v>
      </c>
      <c r="T302">
        <f t="shared" si="301"/>
        <v>0</v>
      </c>
      <c r="U302">
        <f t="shared" si="301"/>
        <v>0</v>
      </c>
      <c r="V302">
        <f t="shared" si="301"/>
        <v>0</v>
      </c>
      <c r="W302">
        <f t="shared" si="301"/>
        <v>0</v>
      </c>
      <c r="X302">
        <f t="shared" si="301"/>
        <v>0</v>
      </c>
      <c r="Y302">
        <f t="shared" si="301"/>
        <v>0</v>
      </c>
      <c r="Z302">
        <f t="shared" si="301"/>
        <v>0.608448001336058</v>
      </c>
      <c r="AA302">
        <f t="shared" si="301"/>
        <v>0</v>
      </c>
      <c r="AB302">
        <f t="shared" si="301"/>
        <v>0</v>
      </c>
      <c r="AC302">
        <f t="shared" si="301"/>
        <v>0</v>
      </c>
      <c r="AD302">
        <f t="shared" si="301"/>
        <v>0</v>
      </c>
      <c r="AE302">
        <f t="shared" si="301"/>
        <v>0</v>
      </c>
    </row>
    <row r="303" spans="1:31">
      <c r="A303">
        <v>294</v>
      </c>
      <c r="B303">
        <f t="shared" si="279"/>
        <v>0</v>
      </c>
      <c r="C303">
        <f t="shared" ref="C303:AE303" si="302">IF(AND($A303&gt;C$5,$A303&lt;=C$6),C$2,0)</f>
        <v>0</v>
      </c>
      <c r="D303">
        <f t="shared" si="302"/>
        <v>0</v>
      </c>
      <c r="E303">
        <f t="shared" si="302"/>
        <v>0</v>
      </c>
      <c r="F303">
        <f t="shared" si="302"/>
        <v>0</v>
      </c>
      <c r="G303">
        <f t="shared" si="302"/>
        <v>0</v>
      </c>
      <c r="H303">
        <f t="shared" si="302"/>
        <v>0</v>
      </c>
      <c r="I303">
        <f t="shared" si="302"/>
        <v>0</v>
      </c>
      <c r="J303">
        <f t="shared" si="302"/>
        <v>0</v>
      </c>
      <c r="K303">
        <f t="shared" si="302"/>
        <v>0</v>
      </c>
      <c r="L303">
        <f t="shared" si="302"/>
        <v>0</v>
      </c>
      <c r="M303">
        <f t="shared" si="302"/>
        <v>0</v>
      </c>
      <c r="N303">
        <f t="shared" si="302"/>
        <v>0</v>
      </c>
      <c r="O303">
        <f t="shared" si="302"/>
        <v>0</v>
      </c>
      <c r="P303">
        <f t="shared" si="302"/>
        <v>0</v>
      </c>
      <c r="Q303">
        <f t="shared" si="302"/>
        <v>0</v>
      </c>
      <c r="R303">
        <f t="shared" si="302"/>
        <v>0</v>
      </c>
      <c r="S303">
        <f t="shared" si="302"/>
        <v>0</v>
      </c>
      <c r="T303">
        <f t="shared" si="302"/>
        <v>0</v>
      </c>
      <c r="U303">
        <f t="shared" si="302"/>
        <v>0</v>
      </c>
      <c r="V303">
        <f t="shared" si="302"/>
        <v>0</v>
      </c>
      <c r="W303">
        <f t="shared" si="302"/>
        <v>0</v>
      </c>
      <c r="X303">
        <f t="shared" si="302"/>
        <v>0</v>
      </c>
      <c r="Y303">
        <f t="shared" si="302"/>
        <v>0</v>
      </c>
      <c r="Z303">
        <f t="shared" si="302"/>
        <v>0.608448001336058</v>
      </c>
      <c r="AA303">
        <f t="shared" si="302"/>
        <v>0</v>
      </c>
      <c r="AB303">
        <f t="shared" si="302"/>
        <v>0</v>
      </c>
      <c r="AC303">
        <f t="shared" si="302"/>
        <v>0</v>
      </c>
      <c r="AD303">
        <f t="shared" si="302"/>
        <v>0</v>
      </c>
      <c r="AE303">
        <f t="shared" si="302"/>
        <v>0</v>
      </c>
    </row>
    <row r="304" spans="1:31">
      <c r="A304">
        <v>295</v>
      </c>
      <c r="B304">
        <f t="shared" si="279"/>
        <v>0</v>
      </c>
      <c r="C304">
        <f t="shared" ref="C304:AE304" si="303">IF(AND($A304&gt;C$5,$A304&lt;=C$6),C$2,0)</f>
        <v>0</v>
      </c>
      <c r="D304">
        <f t="shared" si="303"/>
        <v>0</v>
      </c>
      <c r="E304">
        <f t="shared" si="303"/>
        <v>0</v>
      </c>
      <c r="F304">
        <f t="shared" si="303"/>
        <v>0</v>
      </c>
      <c r="G304">
        <f t="shared" si="303"/>
        <v>0</v>
      </c>
      <c r="H304">
        <f t="shared" si="303"/>
        <v>0</v>
      </c>
      <c r="I304">
        <f t="shared" si="303"/>
        <v>0</v>
      </c>
      <c r="J304">
        <f t="shared" si="303"/>
        <v>0</v>
      </c>
      <c r="K304">
        <f t="shared" si="303"/>
        <v>0</v>
      </c>
      <c r="L304">
        <f t="shared" si="303"/>
        <v>0</v>
      </c>
      <c r="M304">
        <f t="shared" si="303"/>
        <v>0</v>
      </c>
      <c r="N304">
        <f t="shared" si="303"/>
        <v>0</v>
      </c>
      <c r="O304">
        <f t="shared" si="303"/>
        <v>0</v>
      </c>
      <c r="P304">
        <f t="shared" si="303"/>
        <v>0</v>
      </c>
      <c r="Q304">
        <f t="shared" si="303"/>
        <v>0</v>
      </c>
      <c r="R304">
        <f t="shared" si="303"/>
        <v>0</v>
      </c>
      <c r="S304">
        <f t="shared" si="303"/>
        <v>0</v>
      </c>
      <c r="T304">
        <f t="shared" si="303"/>
        <v>0</v>
      </c>
      <c r="U304">
        <f t="shared" si="303"/>
        <v>0</v>
      </c>
      <c r="V304">
        <f t="shared" si="303"/>
        <v>0</v>
      </c>
      <c r="W304">
        <f t="shared" si="303"/>
        <v>0</v>
      </c>
      <c r="X304">
        <f t="shared" si="303"/>
        <v>0</v>
      </c>
      <c r="Y304">
        <f t="shared" si="303"/>
        <v>0</v>
      </c>
      <c r="Z304">
        <f t="shared" si="303"/>
        <v>0.608448001336058</v>
      </c>
      <c r="AA304">
        <f t="shared" si="303"/>
        <v>0</v>
      </c>
      <c r="AB304">
        <f t="shared" si="303"/>
        <v>0</v>
      </c>
      <c r="AC304">
        <f t="shared" si="303"/>
        <v>0</v>
      </c>
      <c r="AD304">
        <f t="shared" si="303"/>
        <v>0</v>
      </c>
      <c r="AE304">
        <f t="shared" si="303"/>
        <v>0</v>
      </c>
    </row>
    <row r="305" spans="1:31">
      <c r="A305">
        <v>296</v>
      </c>
      <c r="B305">
        <f t="shared" si="279"/>
        <v>0</v>
      </c>
      <c r="C305">
        <f t="shared" ref="C305:AE305" si="304">IF(AND($A305&gt;C$5,$A305&lt;=C$6),C$2,0)</f>
        <v>0</v>
      </c>
      <c r="D305">
        <f t="shared" si="304"/>
        <v>0</v>
      </c>
      <c r="E305">
        <f t="shared" si="304"/>
        <v>0</v>
      </c>
      <c r="F305">
        <f t="shared" si="304"/>
        <v>0</v>
      </c>
      <c r="G305">
        <f t="shared" si="304"/>
        <v>0</v>
      </c>
      <c r="H305">
        <f t="shared" si="304"/>
        <v>0</v>
      </c>
      <c r="I305">
        <f t="shared" si="304"/>
        <v>0</v>
      </c>
      <c r="J305">
        <f t="shared" si="304"/>
        <v>0</v>
      </c>
      <c r="K305">
        <f t="shared" si="304"/>
        <v>0</v>
      </c>
      <c r="L305">
        <f t="shared" si="304"/>
        <v>0</v>
      </c>
      <c r="M305">
        <f t="shared" si="304"/>
        <v>0</v>
      </c>
      <c r="N305">
        <f t="shared" si="304"/>
        <v>0</v>
      </c>
      <c r="O305">
        <f t="shared" si="304"/>
        <v>0</v>
      </c>
      <c r="P305">
        <f t="shared" si="304"/>
        <v>0</v>
      </c>
      <c r="Q305">
        <f t="shared" si="304"/>
        <v>0</v>
      </c>
      <c r="R305">
        <f t="shared" si="304"/>
        <v>0</v>
      </c>
      <c r="S305">
        <f t="shared" si="304"/>
        <v>0</v>
      </c>
      <c r="T305">
        <f t="shared" si="304"/>
        <v>0</v>
      </c>
      <c r="U305">
        <f t="shared" si="304"/>
        <v>0</v>
      </c>
      <c r="V305">
        <f t="shared" si="304"/>
        <v>0</v>
      </c>
      <c r="W305">
        <f t="shared" si="304"/>
        <v>0</v>
      </c>
      <c r="X305">
        <f t="shared" si="304"/>
        <v>0</v>
      </c>
      <c r="Y305">
        <f t="shared" si="304"/>
        <v>0</v>
      </c>
      <c r="Z305">
        <f t="shared" si="304"/>
        <v>0.608448001336058</v>
      </c>
      <c r="AA305">
        <f t="shared" si="304"/>
        <v>0</v>
      </c>
      <c r="AB305">
        <f t="shared" si="304"/>
        <v>0</v>
      </c>
      <c r="AC305">
        <f t="shared" si="304"/>
        <v>0</v>
      </c>
      <c r="AD305">
        <f t="shared" si="304"/>
        <v>0</v>
      </c>
      <c r="AE305">
        <f t="shared" si="304"/>
        <v>0</v>
      </c>
    </row>
    <row r="306" spans="1:31">
      <c r="A306">
        <v>297</v>
      </c>
      <c r="B306">
        <f t="shared" si="279"/>
        <v>0</v>
      </c>
      <c r="C306">
        <f t="shared" ref="C306:AE306" si="305">IF(AND($A306&gt;C$5,$A306&lt;=C$6),C$2,0)</f>
        <v>0</v>
      </c>
      <c r="D306">
        <f t="shared" si="305"/>
        <v>0</v>
      </c>
      <c r="E306">
        <f t="shared" si="305"/>
        <v>0</v>
      </c>
      <c r="F306">
        <f t="shared" si="305"/>
        <v>0</v>
      </c>
      <c r="G306">
        <f t="shared" si="305"/>
        <v>0</v>
      </c>
      <c r="H306">
        <f t="shared" si="305"/>
        <v>0</v>
      </c>
      <c r="I306">
        <f t="shared" si="305"/>
        <v>0</v>
      </c>
      <c r="J306">
        <f t="shared" si="305"/>
        <v>0</v>
      </c>
      <c r="K306">
        <f t="shared" si="305"/>
        <v>0</v>
      </c>
      <c r="L306">
        <f t="shared" si="305"/>
        <v>0</v>
      </c>
      <c r="M306">
        <f t="shared" si="305"/>
        <v>0</v>
      </c>
      <c r="N306">
        <f t="shared" si="305"/>
        <v>0</v>
      </c>
      <c r="O306">
        <f t="shared" si="305"/>
        <v>0</v>
      </c>
      <c r="P306">
        <f t="shared" si="305"/>
        <v>0</v>
      </c>
      <c r="Q306">
        <f t="shared" si="305"/>
        <v>0</v>
      </c>
      <c r="R306">
        <f t="shared" si="305"/>
        <v>0</v>
      </c>
      <c r="S306">
        <f t="shared" si="305"/>
        <v>0</v>
      </c>
      <c r="T306">
        <f t="shared" si="305"/>
        <v>0</v>
      </c>
      <c r="U306">
        <f t="shared" si="305"/>
        <v>0</v>
      </c>
      <c r="V306">
        <f t="shared" si="305"/>
        <v>0</v>
      </c>
      <c r="W306">
        <f t="shared" si="305"/>
        <v>0</v>
      </c>
      <c r="X306">
        <f t="shared" si="305"/>
        <v>0</v>
      </c>
      <c r="Y306">
        <f t="shared" si="305"/>
        <v>0</v>
      </c>
      <c r="Z306">
        <f t="shared" si="305"/>
        <v>0.608448001336058</v>
      </c>
      <c r="AA306">
        <f t="shared" si="305"/>
        <v>0</v>
      </c>
      <c r="AB306">
        <f t="shared" si="305"/>
        <v>0</v>
      </c>
      <c r="AC306">
        <f t="shared" si="305"/>
        <v>0</v>
      </c>
      <c r="AD306">
        <f t="shared" si="305"/>
        <v>0</v>
      </c>
      <c r="AE306">
        <f t="shared" si="305"/>
        <v>0</v>
      </c>
    </row>
    <row r="307" spans="1:31">
      <c r="A307">
        <v>298</v>
      </c>
      <c r="B307">
        <f t="shared" si="279"/>
        <v>0</v>
      </c>
      <c r="C307">
        <f t="shared" ref="C307:AE307" si="306">IF(AND($A307&gt;C$5,$A307&lt;=C$6),C$2,0)</f>
        <v>0</v>
      </c>
      <c r="D307">
        <f t="shared" si="306"/>
        <v>0</v>
      </c>
      <c r="E307">
        <f t="shared" si="306"/>
        <v>0</v>
      </c>
      <c r="F307">
        <f t="shared" si="306"/>
        <v>0</v>
      </c>
      <c r="G307">
        <f t="shared" si="306"/>
        <v>0</v>
      </c>
      <c r="H307">
        <f t="shared" si="306"/>
        <v>0</v>
      </c>
      <c r="I307">
        <f t="shared" si="306"/>
        <v>0</v>
      </c>
      <c r="J307">
        <f t="shared" si="306"/>
        <v>0</v>
      </c>
      <c r="K307">
        <f t="shared" si="306"/>
        <v>0</v>
      </c>
      <c r="L307">
        <f t="shared" si="306"/>
        <v>0</v>
      </c>
      <c r="M307">
        <f t="shared" si="306"/>
        <v>0</v>
      </c>
      <c r="N307">
        <f t="shared" si="306"/>
        <v>0</v>
      </c>
      <c r="O307">
        <f t="shared" si="306"/>
        <v>0</v>
      </c>
      <c r="P307">
        <f t="shared" si="306"/>
        <v>0</v>
      </c>
      <c r="Q307">
        <f t="shared" si="306"/>
        <v>0</v>
      </c>
      <c r="R307">
        <f t="shared" si="306"/>
        <v>0</v>
      </c>
      <c r="S307">
        <f t="shared" si="306"/>
        <v>0</v>
      </c>
      <c r="T307">
        <f t="shared" si="306"/>
        <v>0</v>
      </c>
      <c r="U307">
        <f t="shared" si="306"/>
        <v>0</v>
      </c>
      <c r="V307">
        <f t="shared" si="306"/>
        <v>0</v>
      </c>
      <c r="W307">
        <f t="shared" si="306"/>
        <v>0</v>
      </c>
      <c r="X307">
        <f t="shared" si="306"/>
        <v>0</v>
      </c>
      <c r="Y307">
        <f t="shared" si="306"/>
        <v>0</v>
      </c>
      <c r="Z307">
        <f t="shared" si="306"/>
        <v>0.608448001336058</v>
      </c>
      <c r="AA307">
        <f t="shared" si="306"/>
        <v>0</v>
      </c>
      <c r="AB307">
        <f t="shared" si="306"/>
        <v>0</v>
      </c>
      <c r="AC307">
        <f t="shared" si="306"/>
        <v>0</v>
      </c>
      <c r="AD307">
        <f t="shared" si="306"/>
        <v>0</v>
      </c>
      <c r="AE307">
        <f t="shared" si="306"/>
        <v>0</v>
      </c>
    </row>
    <row r="308" spans="1:31">
      <c r="A308">
        <v>299</v>
      </c>
      <c r="B308">
        <f t="shared" si="279"/>
        <v>0</v>
      </c>
      <c r="C308">
        <f t="shared" ref="C308:AE308" si="307">IF(AND($A308&gt;C$5,$A308&lt;=C$6),C$2,0)</f>
        <v>0</v>
      </c>
      <c r="D308">
        <f t="shared" si="307"/>
        <v>0</v>
      </c>
      <c r="E308">
        <f t="shared" si="307"/>
        <v>0</v>
      </c>
      <c r="F308">
        <f t="shared" si="307"/>
        <v>0</v>
      </c>
      <c r="G308">
        <f t="shared" si="307"/>
        <v>0</v>
      </c>
      <c r="H308">
        <f t="shared" si="307"/>
        <v>0</v>
      </c>
      <c r="I308">
        <f t="shared" si="307"/>
        <v>0</v>
      </c>
      <c r="J308">
        <f t="shared" si="307"/>
        <v>0</v>
      </c>
      <c r="K308">
        <f t="shared" si="307"/>
        <v>0</v>
      </c>
      <c r="L308">
        <f t="shared" si="307"/>
        <v>0</v>
      </c>
      <c r="M308">
        <f t="shared" si="307"/>
        <v>0</v>
      </c>
      <c r="N308">
        <f t="shared" si="307"/>
        <v>0</v>
      </c>
      <c r="O308">
        <f t="shared" si="307"/>
        <v>0</v>
      </c>
      <c r="P308">
        <f t="shared" si="307"/>
        <v>0</v>
      </c>
      <c r="Q308">
        <f t="shared" si="307"/>
        <v>0</v>
      </c>
      <c r="R308">
        <f t="shared" si="307"/>
        <v>0</v>
      </c>
      <c r="S308">
        <f t="shared" si="307"/>
        <v>0</v>
      </c>
      <c r="T308">
        <f t="shared" si="307"/>
        <v>0</v>
      </c>
      <c r="U308">
        <f t="shared" si="307"/>
        <v>0</v>
      </c>
      <c r="V308">
        <f t="shared" si="307"/>
        <v>0</v>
      </c>
      <c r="W308">
        <f t="shared" si="307"/>
        <v>0</v>
      </c>
      <c r="X308">
        <f t="shared" si="307"/>
        <v>0</v>
      </c>
      <c r="Y308">
        <f t="shared" si="307"/>
        <v>0</v>
      </c>
      <c r="Z308">
        <f t="shared" si="307"/>
        <v>0.608448001336058</v>
      </c>
      <c r="AA308">
        <f t="shared" si="307"/>
        <v>0</v>
      </c>
      <c r="AB308">
        <f t="shared" si="307"/>
        <v>0</v>
      </c>
      <c r="AC308">
        <f t="shared" si="307"/>
        <v>0</v>
      </c>
      <c r="AD308">
        <f t="shared" si="307"/>
        <v>0</v>
      </c>
      <c r="AE308">
        <f t="shared" si="307"/>
        <v>0</v>
      </c>
    </row>
    <row r="309" spans="1:31">
      <c r="A309">
        <v>300</v>
      </c>
      <c r="B309">
        <f t="shared" si="279"/>
        <v>0</v>
      </c>
      <c r="C309">
        <f t="shared" ref="C309:AE309" si="308">IF(AND($A309&gt;C$5,$A309&lt;=C$6),C$2,0)</f>
        <v>0</v>
      </c>
      <c r="D309">
        <f t="shared" si="308"/>
        <v>0</v>
      </c>
      <c r="E309">
        <f t="shared" si="308"/>
        <v>0</v>
      </c>
      <c r="F309">
        <f t="shared" si="308"/>
        <v>0</v>
      </c>
      <c r="G309">
        <f t="shared" si="308"/>
        <v>0</v>
      </c>
      <c r="H309">
        <f t="shared" si="308"/>
        <v>0</v>
      </c>
      <c r="I309">
        <f t="shared" si="308"/>
        <v>0</v>
      </c>
      <c r="J309">
        <f t="shared" si="308"/>
        <v>0</v>
      </c>
      <c r="K309">
        <f t="shared" si="308"/>
        <v>0</v>
      </c>
      <c r="L309">
        <f t="shared" si="308"/>
        <v>0</v>
      </c>
      <c r="M309">
        <f t="shared" si="308"/>
        <v>0</v>
      </c>
      <c r="N309">
        <f t="shared" si="308"/>
        <v>0</v>
      </c>
      <c r="O309">
        <f t="shared" si="308"/>
        <v>0</v>
      </c>
      <c r="P309">
        <f t="shared" si="308"/>
        <v>0</v>
      </c>
      <c r="Q309">
        <f t="shared" si="308"/>
        <v>0</v>
      </c>
      <c r="R309">
        <f t="shared" si="308"/>
        <v>0</v>
      </c>
      <c r="S309">
        <f t="shared" si="308"/>
        <v>0</v>
      </c>
      <c r="T309">
        <f t="shared" si="308"/>
        <v>0</v>
      </c>
      <c r="U309">
        <f t="shared" si="308"/>
        <v>0</v>
      </c>
      <c r="V309">
        <f t="shared" si="308"/>
        <v>0</v>
      </c>
      <c r="W309">
        <f t="shared" si="308"/>
        <v>0</v>
      </c>
      <c r="X309">
        <f t="shared" si="308"/>
        <v>0</v>
      </c>
      <c r="Y309">
        <f t="shared" si="308"/>
        <v>0</v>
      </c>
      <c r="Z309">
        <f t="shared" si="308"/>
        <v>0.608448001336058</v>
      </c>
      <c r="AA309">
        <f t="shared" si="308"/>
        <v>0</v>
      </c>
      <c r="AB309">
        <f t="shared" si="308"/>
        <v>0</v>
      </c>
      <c r="AC309">
        <f t="shared" si="308"/>
        <v>0</v>
      </c>
      <c r="AD309">
        <f t="shared" si="308"/>
        <v>0</v>
      </c>
      <c r="AE309">
        <f t="shared" si="308"/>
        <v>0</v>
      </c>
    </row>
    <row r="310" spans="1:31">
      <c r="A310">
        <v>301</v>
      </c>
      <c r="B310">
        <f t="shared" si="279"/>
        <v>0</v>
      </c>
      <c r="C310">
        <f t="shared" ref="C310:AE310" si="309">IF(AND($A310&gt;C$5,$A310&lt;=C$6),C$2,0)</f>
        <v>0</v>
      </c>
      <c r="D310">
        <f t="shared" si="309"/>
        <v>0</v>
      </c>
      <c r="E310">
        <f t="shared" si="309"/>
        <v>0</v>
      </c>
      <c r="F310">
        <f t="shared" si="309"/>
        <v>0</v>
      </c>
      <c r="G310">
        <f t="shared" si="309"/>
        <v>0</v>
      </c>
      <c r="H310">
        <f t="shared" si="309"/>
        <v>0</v>
      </c>
      <c r="I310">
        <f t="shared" si="309"/>
        <v>0</v>
      </c>
      <c r="J310">
        <f t="shared" si="309"/>
        <v>0</v>
      </c>
      <c r="K310">
        <f t="shared" si="309"/>
        <v>0</v>
      </c>
      <c r="L310">
        <f t="shared" si="309"/>
        <v>0</v>
      </c>
      <c r="M310">
        <f t="shared" si="309"/>
        <v>0</v>
      </c>
      <c r="N310">
        <f t="shared" si="309"/>
        <v>0</v>
      </c>
      <c r="O310">
        <f t="shared" si="309"/>
        <v>0</v>
      </c>
      <c r="P310">
        <f t="shared" si="309"/>
        <v>0</v>
      </c>
      <c r="Q310">
        <f t="shared" si="309"/>
        <v>0</v>
      </c>
      <c r="R310">
        <f t="shared" si="309"/>
        <v>0</v>
      </c>
      <c r="S310">
        <f t="shared" si="309"/>
        <v>0</v>
      </c>
      <c r="T310">
        <f t="shared" si="309"/>
        <v>0</v>
      </c>
      <c r="U310">
        <f t="shared" si="309"/>
        <v>0</v>
      </c>
      <c r="V310">
        <f t="shared" si="309"/>
        <v>0</v>
      </c>
      <c r="W310">
        <f t="shared" si="309"/>
        <v>0</v>
      </c>
      <c r="X310">
        <f t="shared" si="309"/>
        <v>0</v>
      </c>
      <c r="Y310">
        <f t="shared" si="309"/>
        <v>0</v>
      </c>
      <c r="Z310">
        <f t="shared" si="309"/>
        <v>0</v>
      </c>
      <c r="AA310">
        <f t="shared" si="309"/>
        <v>0.606020215194679</v>
      </c>
      <c r="AB310">
        <f t="shared" si="309"/>
        <v>0</v>
      </c>
      <c r="AC310">
        <f t="shared" si="309"/>
        <v>0</v>
      </c>
      <c r="AD310">
        <f t="shared" si="309"/>
        <v>0</v>
      </c>
      <c r="AE310">
        <f t="shared" si="309"/>
        <v>0</v>
      </c>
    </row>
    <row r="311" spans="1:31">
      <c r="A311">
        <v>302</v>
      </c>
      <c r="B311">
        <f t="shared" si="279"/>
        <v>0</v>
      </c>
      <c r="C311">
        <f t="shared" ref="C311:AE311" si="310">IF(AND($A311&gt;C$5,$A311&lt;=C$6),C$2,0)</f>
        <v>0</v>
      </c>
      <c r="D311">
        <f t="shared" si="310"/>
        <v>0</v>
      </c>
      <c r="E311">
        <f t="shared" si="310"/>
        <v>0</v>
      </c>
      <c r="F311">
        <f t="shared" si="310"/>
        <v>0</v>
      </c>
      <c r="G311">
        <f t="shared" si="310"/>
        <v>0</v>
      </c>
      <c r="H311">
        <f t="shared" si="310"/>
        <v>0</v>
      </c>
      <c r="I311">
        <f t="shared" si="310"/>
        <v>0</v>
      </c>
      <c r="J311">
        <f t="shared" si="310"/>
        <v>0</v>
      </c>
      <c r="K311">
        <f t="shared" si="310"/>
        <v>0</v>
      </c>
      <c r="L311">
        <f t="shared" si="310"/>
        <v>0</v>
      </c>
      <c r="M311">
        <f t="shared" si="310"/>
        <v>0</v>
      </c>
      <c r="N311">
        <f t="shared" si="310"/>
        <v>0</v>
      </c>
      <c r="O311">
        <f t="shared" si="310"/>
        <v>0</v>
      </c>
      <c r="P311">
        <f t="shared" si="310"/>
        <v>0</v>
      </c>
      <c r="Q311">
        <f t="shared" si="310"/>
        <v>0</v>
      </c>
      <c r="R311">
        <f t="shared" si="310"/>
        <v>0</v>
      </c>
      <c r="S311">
        <f t="shared" si="310"/>
        <v>0</v>
      </c>
      <c r="T311">
        <f t="shared" si="310"/>
        <v>0</v>
      </c>
      <c r="U311">
        <f t="shared" si="310"/>
        <v>0</v>
      </c>
      <c r="V311">
        <f t="shared" si="310"/>
        <v>0</v>
      </c>
      <c r="W311">
        <f t="shared" si="310"/>
        <v>0</v>
      </c>
      <c r="X311">
        <f t="shared" si="310"/>
        <v>0</v>
      </c>
      <c r="Y311">
        <f t="shared" si="310"/>
        <v>0</v>
      </c>
      <c r="Z311">
        <f t="shared" si="310"/>
        <v>0</v>
      </c>
      <c r="AA311">
        <f t="shared" si="310"/>
        <v>0.606020215194679</v>
      </c>
      <c r="AB311">
        <f t="shared" si="310"/>
        <v>0</v>
      </c>
      <c r="AC311">
        <f t="shared" si="310"/>
        <v>0</v>
      </c>
      <c r="AD311">
        <f t="shared" si="310"/>
        <v>0</v>
      </c>
      <c r="AE311">
        <f t="shared" si="310"/>
        <v>0</v>
      </c>
    </row>
    <row r="312" spans="1:31">
      <c r="A312">
        <v>303</v>
      </c>
      <c r="B312">
        <f t="shared" si="279"/>
        <v>0</v>
      </c>
      <c r="C312">
        <f t="shared" ref="C312:AE312" si="311">IF(AND($A312&gt;C$5,$A312&lt;=C$6),C$2,0)</f>
        <v>0</v>
      </c>
      <c r="D312">
        <f t="shared" si="311"/>
        <v>0</v>
      </c>
      <c r="E312">
        <f t="shared" si="311"/>
        <v>0</v>
      </c>
      <c r="F312">
        <f t="shared" si="311"/>
        <v>0</v>
      </c>
      <c r="G312">
        <f t="shared" si="311"/>
        <v>0</v>
      </c>
      <c r="H312">
        <f t="shared" si="311"/>
        <v>0</v>
      </c>
      <c r="I312">
        <f t="shared" si="311"/>
        <v>0</v>
      </c>
      <c r="J312">
        <f t="shared" si="311"/>
        <v>0</v>
      </c>
      <c r="K312">
        <f t="shared" si="311"/>
        <v>0</v>
      </c>
      <c r="L312">
        <f t="shared" si="311"/>
        <v>0</v>
      </c>
      <c r="M312">
        <f t="shared" si="311"/>
        <v>0</v>
      </c>
      <c r="N312">
        <f t="shared" si="311"/>
        <v>0</v>
      </c>
      <c r="O312">
        <f t="shared" si="311"/>
        <v>0</v>
      </c>
      <c r="P312">
        <f t="shared" si="311"/>
        <v>0</v>
      </c>
      <c r="Q312">
        <f t="shared" si="311"/>
        <v>0</v>
      </c>
      <c r="R312">
        <f t="shared" si="311"/>
        <v>0</v>
      </c>
      <c r="S312">
        <f t="shared" si="311"/>
        <v>0</v>
      </c>
      <c r="T312">
        <f t="shared" si="311"/>
        <v>0</v>
      </c>
      <c r="U312">
        <f t="shared" si="311"/>
        <v>0</v>
      </c>
      <c r="V312">
        <f t="shared" si="311"/>
        <v>0</v>
      </c>
      <c r="W312">
        <f t="shared" si="311"/>
        <v>0</v>
      </c>
      <c r="X312">
        <f t="shared" si="311"/>
        <v>0</v>
      </c>
      <c r="Y312">
        <f t="shared" si="311"/>
        <v>0</v>
      </c>
      <c r="Z312">
        <f t="shared" si="311"/>
        <v>0</v>
      </c>
      <c r="AA312">
        <f t="shared" si="311"/>
        <v>0.606020215194679</v>
      </c>
      <c r="AB312">
        <f t="shared" si="311"/>
        <v>0</v>
      </c>
      <c r="AC312">
        <f t="shared" si="311"/>
        <v>0</v>
      </c>
      <c r="AD312">
        <f t="shared" si="311"/>
        <v>0</v>
      </c>
      <c r="AE312">
        <f t="shared" si="311"/>
        <v>0</v>
      </c>
    </row>
    <row r="313" spans="1:31">
      <c r="A313">
        <v>304</v>
      </c>
      <c r="B313">
        <f t="shared" si="279"/>
        <v>0</v>
      </c>
      <c r="C313">
        <f t="shared" ref="C313:AE313" si="312">IF(AND($A313&gt;C$5,$A313&lt;=C$6),C$2,0)</f>
        <v>0</v>
      </c>
      <c r="D313">
        <f t="shared" si="312"/>
        <v>0</v>
      </c>
      <c r="E313">
        <f t="shared" si="312"/>
        <v>0</v>
      </c>
      <c r="F313">
        <f t="shared" si="312"/>
        <v>0</v>
      </c>
      <c r="G313">
        <f t="shared" si="312"/>
        <v>0</v>
      </c>
      <c r="H313">
        <f t="shared" si="312"/>
        <v>0</v>
      </c>
      <c r="I313">
        <f t="shared" si="312"/>
        <v>0</v>
      </c>
      <c r="J313">
        <f t="shared" si="312"/>
        <v>0</v>
      </c>
      <c r="K313">
        <f t="shared" si="312"/>
        <v>0</v>
      </c>
      <c r="L313">
        <f t="shared" si="312"/>
        <v>0</v>
      </c>
      <c r="M313">
        <f t="shared" si="312"/>
        <v>0</v>
      </c>
      <c r="N313">
        <f t="shared" si="312"/>
        <v>0</v>
      </c>
      <c r="O313">
        <f t="shared" si="312"/>
        <v>0</v>
      </c>
      <c r="P313">
        <f t="shared" si="312"/>
        <v>0</v>
      </c>
      <c r="Q313">
        <f t="shared" si="312"/>
        <v>0</v>
      </c>
      <c r="R313">
        <f t="shared" si="312"/>
        <v>0</v>
      </c>
      <c r="S313">
        <f t="shared" si="312"/>
        <v>0</v>
      </c>
      <c r="T313">
        <f t="shared" si="312"/>
        <v>0</v>
      </c>
      <c r="U313">
        <f t="shared" si="312"/>
        <v>0</v>
      </c>
      <c r="V313">
        <f t="shared" si="312"/>
        <v>0</v>
      </c>
      <c r="W313">
        <f t="shared" si="312"/>
        <v>0</v>
      </c>
      <c r="X313">
        <f t="shared" si="312"/>
        <v>0</v>
      </c>
      <c r="Y313">
        <f t="shared" si="312"/>
        <v>0</v>
      </c>
      <c r="Z313">
        <f t="shared" si="312"/>
        <v>0</v>
      </c>
      <c r="AA313">
        <f t="shared" si="312"/>
        <v>0.606020215194679</v>
      </c>
      <c r="AB313">
        <f t="shared" si="312"/>
        <v>0</v>
      </c>
      <c r="AC313">
        <f t="shared" si="312"/>
        <v>0</v>
      </c>
      <c r="AD313">
        <f t="shared" si="312"/>
        <v>0</v>
      </c>
      <c r="AE313">
        <f t="shared" si="312"/>
        <v>0</v>
      </c>
    </row>
    <row r="314" spans="1:31">
      <c r="A314">
        <v>305</v>
      </c>
      <c r="B314">
        <f t="shared" si="279"/>
        <v>0</v>
      </c>
      <c r="C314">
        <f t="shared" ref="C314:AE314" si="313">IF(AND($A314&gt;C$5,$A314&lt;=C$6),C$2,0)</f>
        <v>0</v>
      </c>
      <c r="D314">
        <f t="shared" si="313"/>
        <v>0</v>
      </c>
      <c r="E314">
        <f t="shared" si="313"/>
        <v>0</v>
      </c>
      <c r="F314">
        <f t="shared" si="313"/>
        <v>0</v>
      </c>
      <c r="G314">
        <f t="shared" si="313"/>
        <v>0</v>
      </c>
      <c r="H314">
        <f t="shared" si="313"/>
        <v>0</v>
      </c>
      <c r="I314">
        <f t="shared" si="313"/>
        <v>0</v>
      </c>
      <c r="J314">
        <f t="shared" si="313"/>
        <v>0</v>
      </c>
      <c r="K314">
        <f t="shared" si="313"/>
        <v>0</v>
      </c>
      <c r="L314">
        <f t="shared" si="313"/>
        <v>0</v>
      </c>
      <c r="M314">
        <f t="shared" si="313"/>
        <v>0</v>
      </c>
      <c r="N314">
        <f t="shared" si="313"/>
        <v>0</v>
      </c>
      <c r="O314">
        <f t="shared" si="313"/>
        <v>0</v>
      </c>
      <c r="P314">
        <f t="shared" si="313"/>
        <v>0</v>
      </c>
      <c r="Q314">
        <f t="shared" si="313"/>
        <v>0</v>
      </c>
      <c r="R314">
        <f t="shared" si="313"/>
        <v>0</v>
      </c>
      <c r="S314">
        <f t="shared" si="313"/>
        <v>0</v>
      </c>
      <c r="T314">
        <f t="shared" si="313"/>
        <v>0</v>
      </c>
      <c r="U314">
        <f t="shared" si="313"/>
        <v>0</v>
      </c>
      <c r="V314">
        <f t="shared" si="313"/>
        <v>0</v>
      </c>
      <c r="W314">
        <f t="shared" si="313"/>
        <v>0</v>
      </c>
      <c r="X314">
        <f t="shared" si="313"/>
        <v>0</v>
      </c>
      <c r="Y314">
        <f t="shared" si="313"/>
        <v>0</v>
      </c>
      <c r="Z314">
        <f t="shared" si="313"/>
        <v>0</v>
      </c>
      <c r="AA314">
        <f t="shared" si="313"/>
        <v>0.606020215194679</v>
      </c>
      <c r="AB314">
        <f t="shared" si="313"/>
        <v>0</v>
      </c>
      <c r="AC314">
        <f t="shared" si="313"/>
        <v>0</v>
      </c>
      <c r="AD314">
        <f t="shared" si="313"/>
        <v>0</v>
      </c>
      <c r="AE314">
        <f t="shared" si="313"/>
        <v>0</v>
      </c>
    </row>
    <row r="315" spans="1:31">
      <c r="A315">
        <v>306</v>
      </c>
      <c r="B315">
        <f t="shared" si="279"/>
        <v>0</v>
      </c>
      <c r="C315">
        <f t="shared" ref="C315:AE315" si="314">IF(AND($A315&gt;C$5,$A315&lt;=C$6),C$2,0)</f>
        <v>0</v>
      </c>
      <c r="D315">
        <f t="shared" si="314"/>
        <v>0</v>
      </c>
      <c r="E315">
        <f t="shared" si="314"/>
        <v>0</v>
      </c>
      <c r="F315">
        <f t="shared" si="314"/>
        <v>0</v>
      </c>
      <c r="G315">
        <f t="shared" si="314"/>
        <v>0</v>
      </c>
      <c r="H315">
        <f t="shared" si="314"/>
        <v>0</v>
      </c>
      <c r="I315">
        <f t="shared" si="314"/>
        <v>0</v>
      </c>
      <c r="J315">
        <f t="shared" si="314"/>
        <v>0</v>
      </c>
      <c r="K315">
        <f t="shared" si="314"/>
        <v>0</v>
      </c>
      <c r="L315">
        <f t="shared" si="314"/>
        <v>0</v>
      </c>
      <c r="M315">
        <f t="shared" si="314"/>
        <v>0</v>
      </c>
      <c r="N315">
        <f t="shared" si="314"/>
        <v>0</v>
      </c>
      <c r="O315">
        <f t="shared" si="314"/>
        <v>0</v>
      </c>
      <c r="P315">
        <f t="shared" si="314"/>
        <v>0</v>
      </c>
      <c r="Q315">
        <f t="shared" si="314"/>
        <v>0</v>
      </c>
      <c r="R315">
        <f t="shared" si="314"/>
        <v>0</v>
      </c>
      <c r="S315">
        <f t="shared" si="314"/>
        <v>0</v>
      </c>
      <c r="T315">
        <f t="shared" si="314"/>
        <v>0</v>
      </c>
      <c r="U315">
        <f t="shared" si="314"/>
        <v>0</v>
      </c>
      <c r="V315">
        <f t="shared" si="314"/>
        <v>0</v>
      </c>
      <c r="W315">
        <f t="shared" si="314"/>
        <v>0</v>
      </c>
      <c r="X315">
        <f t="shared" si="314"/>
        <v>0</v>
      </c>
      <c r="Y315">
        <f t="shared" si="314"/>
        <v>0</v>
      </c>
      <c r="Z315">
        <f t="shared" si="314"/>
        <v>0</v>
      </c>
      <c r="AA315">
        <f t="shared" si="314"/>
        <v>0.606020215194679</v>
      </c>
      <c r="AB315">
        <f t="shared" si="314"/>
        <v>0</v>
      </c>
      <c r="AC315">
        <f t="shared" si="314"/>
        <v>0</v>
      </c>
      <c r="AD315">
        <f t="shared" si="314"/>
        <v>0</v>
      </c>
      <c r="AE315">
        <f t="shared" si="314"/>
        <v>0</v>
      </c>
    </row>
    <row r="316" spans="1:31">
      <c r="A316">
        <v>307</v>
      </c>
      <c r="B316">
        <f t="shared" si="279"/>
        <v>0</v>
      </c>
      <c r="C316">
        <f t="shared" ref="C316:AE316" si="315">IF(AND($A316&gt;C$5,$A316&lt;=C$6),C$2,0)</f>
        <v>0</v>
      </c>
      <c r="D316">
        <f t="shared" si="315"/>
        <v>0</v>
      </c>
      <c r="E316">
        <f t="shared" si="315"/>
        <v>0</v>
      </c>
      <c r="F316">
        <f t="shared" si="315"/>
        <v>0</v>
      </c>
      <c r="G316">
        <f t="shared" si="315"/>
        <v>0</v>
      </c>
      <c r="H316">
        <f t="shared" si="315"/>
        <v>0</v>
      </c>
      <c r="I316">
        <f t="shared" si="315"/>
        <v>0</v>
      </c>
      <c r="J316">
        <f t="shared" si="315"/>
        <v>0</v>
      </c>
      <c r="K316">
        <f t="shared" si="315"/>
        <v>0</v>
      </c>
      <c r="L316">
        <f t="shared" si="315"/>
        <v>0</v>
      </c>
      <c r="M316">
        <f t="shared" si="315"/>
        <v>0</v>
      </c>
      <c r="N316">
        <f t="shared" si="315"/>
        <v>0</v>
      </c>
      <c r="O316">
        <f t="shared" si="315"/>
        <v>0</v>
      </c>
      <c r="P316">
        <f t="shared" si="315"/>
        <v>0</v>
      </c>
      <c r="Q316">
        <f t="shared" si="315"/>
        <v>0</v>
      </c>
      <c r="R316">
        <f t="shared" si="315"/>
        <v>0</v>
      </c>
      <c r="S316">
        <f t="shared" si="315"/>
        <v>0</v>
      </c>
      <c r="T316">
        <f t="shared" si="315"/>
        <v>0</v>
      </c>
      <c r="U316">
        <f t="shared" si="315"/>
        <v>0</v>
      </c>
      <c r="V316">
        <f t="shared" si="315"/>
        <v>0</v>
      </c>
      <c r="W316">
        <f t="shared" si="315"/>
        <v>0</v>
      </c>
      <c r="X316">
        <f t="shared" si="315"/>
        <v>0</v>
      </c>
      <c r="Y316">
        <f t="shared" si="315"/>
        <v>0</v>
      </c>
      <c r="Z316">
        <f t="shared" si="315"/>
        <v>0</v>
      </c>
      <c r="AA316">
        <f t="shared" si="315"/>
        <v>0.606020215194679</v>
      </c>
      <c r="AB316">
        <f t="shared" si="315"/>
        <v>0</v>
      </c>
      <c r="AC316">
        <f t="shared" si="315"/>
        <v>0</v>
      </c>
      <c r="AD316">
        <f t="shared" si="315"/>
        <v>0</v>
      </c>
      <c r="AE316">
        <f t="shared" si="315"/>
        <v>0</v>
      </c>
    </row>
    <row r="317" spans="1:31">
      <c r="A317">
        <v>308</v>
      </c>
      <c r="B317">
        <f t="shared" si="279"/>
        <v>0</v>
      </c>
      <c r="C317">
        <f t="shared" ref="C317:AE317" si="316">IF(AND($A317&gt;C$5,$A317&lt;=C$6),C$2,0)</f>
        <v>0</v>
      </c>
      <c r="D317">
        <f t="shared" si="316"/>
        <v>0</v>
      </c>
      <c r="E317">
        <f t="shared" si="316"/>
        <v>0</v>
      </c>
      <c r="F317">
        <f t="shared" si="316"/>
        <v>0</v>
      </c>
      <c r="G317">
        <f t="shared" si="316"/>
        <v>0</v>
      </c>
      <c r="H317">
        <f t="shared" si="316"/>
        <v>0</v>
      </c>
      <c r="I317">
        <f t="shared" si="316"/>
        <v>0</v>
      </c>
      <c r="J317">
        <f t="shared" si="316"/>
        <v>0</v>
      </c>
      <c r="K317">
        <f t="shared" si="316"/>
        <v>0</v>
      </c>
      <c r="L317">
        <f t="shared" si="316"/>
        <v>0</v>
      </c>
      <c r="M317">
        <f t="shared" si="316"/>
        <v>0</v>
      </c>
      <c r="N317">
        <f t="shared" si="316"/>
        <v>0</v>
      </c>
      <c r="O317">
        <f t="shared" si="316"/>
        <v>0</v>
      </c>
      <c r="P317">
        <f t="shared" si="316"/>
        <v>0</v>
      </c>
      <c r="Q317">
        <f t="shared" si="316"/>
        <v>0</v>
      </c>
      <c r="R317">
        <f t="shared" si="316"/>
        <v>0</v>
      </c>
      <c r="S317">
        <f t="shared" si="316"/>
        <v>0</v>
      </c>
      <c r="T317">
        <f t="shared" si="316"/>
        <v>0</v>
      </c>
      <c r="U317">
        <f t="shared" si="316"/>
        <v>0</v>
      </c>
      <c r="V317">
        <f t="shared" si="316"/>
        <v>0</v>
      </c>
      <c r="W317">
        <f t="shared" si="316"/>
        <v>0</v>
      </c>
      <c r="X317">
        <f t="shared" si="316"/>
        <v>0</v>
      </c>
      <c r="Y317">
        <f t="shared" si="316"/>
        <v>0</v>
      </c>
      <c r="Z317">
        <f t="shared" si="316"/>
        <v>0</v>
      </c>
      <c r="AA317">
        <f t="shared" si="316"/>
        <v>0.606020215194679</v>
      </c>
      <c r="AB317">
        <f t="shared" si="316"/>
        <v>0</v>
      </c>
      <c r="AC317">
        <f t="shared" si="316"/>
        <v>0</v>
      </c>
      <c r="AD317">
        <f t="shared" si="316"/>
        <v>0</v>
      </c>
      <c r="AE317">
        <f t="shared" si="316"/>
        <v>0</v>
      </c>
    </row>
    <row r="318" spans="1:31">
      <c r="A318">
        <v>309</v>
      </c>
      <c r="B318">
        <f t="shared" si="279"/>
        <v>0</v>
      </c>
      <c r="C318">
        <f t="shared" ref="C318:AE318" si="317">IF(AND($A318&gt;C$5,$A318&lt;=C$6),C$2,0)</f>
        <v>0</v>
      </c>
      <c r="D318">
        <f t="shared" si="317"/>
        <v>0</v>
      </c>
      <c r="E318">
        <f t="shared" si="317"/>
        <v>0</v>
      </c>
      <c r="F318">
        <f t="shared" si="317"/>
        <v>0</v>
      </c>
      <c r="G318">
        <f t="shared" si="317"/>
        <v>0</v>
      </c>
      <c r="H318">
        <f t="shared" si="317"/>
        <v>0</v>
      </c>
      <c r="I318">
        <f t="shared" si="317"/>
        <v>0</v>
      </c>
      <c r="J318">
        <f t="shared" si="317"/>
        <v>0</v>
      </c>
      <c r="K318">
        <f t="shared" si="317"/>
        <v>0</v>
      </c>
      <c r="L318">
        <f t="shared" si="317"/>
        <v>0</v>
      </c>
      <c r="M318">
        <f t="shared" si="317"/>
        <v>0</v>
      </c>
      <c r="N318">
        <f t="shared" si="317"/>
        <v>0</v>
      </c>
      <c r="O318">
        <f t="shared" si="317"/>
        <v>0</v>
      </c>
      <c r="P318">
        <f t="shared" si="317"/>
        <v>0</v>
      </c>
      <c r="Q318">
        <f t="shared" si="317"/>
        <v>0</v>
      </c>
      <c r="R318">
        <f t="shared" si="317"/>
        <v>0</v>
      </c>
      <c r="S318">
        <f t="shared" si="317"/>
        <v>0</v>
      </c>
      <c r="T318">
        <f t="shared" si="317"/>
        <v>0</v>
      </c>
      <c r="U318">
        <f t="shared" si="317"/>
        <v>0</v>
      </c>
      <c r="V318">
        <f t="shared" si="317"/>
        <v>0</v>
      </c>
      <c r="W318">
        <f t="shared" si="317"/>
        <v>0</v>
      </c>
      <c r="X318">
        <f t="shared" si="317"/>
        <v>0</v>
      </c>
      <c r="Y318">
        <f t="shared" si="317"/>
        <v>0</v>
      </c>
      <c r="Z318">
        <f t="shared" si="317"/>
        <v>0</v>
      </c>
      <c r="AA318">
        <f t="shared" si="317"/>
        <v>0.606020215194679</v>
      </c>
      <c r="AB318">
        <f t="shared" si="317"/>
        <v>0</v>
      </c>
      <c r="AC318">
        <f t="shared" si="317"/>
        <v>0</v>
      </c>
      <c r="AD318">
        <f t="shared" si="317"/>
        <v>0</v>
      </c>
      <c r="AE318">
        <f t="shared" si="317"/>
        <v>0</v>
      </c>
    </row>
    <row r="319" spans="1:31">
      <c r="A319">
        <v>310</v>
      </c>
      <c r="B319">
        <f t="shared" si="279"/>
        <v>0</v>
      </c>
      <c r="C319">
        <f t="shared" ref="C319:AE319" si="318">IF(AND($A319&gt;C$5,$A319&lt;=C$6),C$2,0)</f>
        <v>0</v>
      </c>
      <c r="D319">
        <f t="shared" si="318"/>
        <v>0</v>
      </c>
      <c r="E319">
        <f t="shared" si="318"/>
        <v>0</v>
      </c>
      <c r="F319">
        <f t="shared" si="318"/>
        <v>0</v>
      </c>
      <c r="G319">
        <f t="shared" si="318"/>
        <v>0</v>
      </c>
      <c r="H319">
        <f t="shared" si="318"/>
        <v>0</v>
      </c>
      <c r="I319">
        <f t="shared" si="318"/>
        <v>0</v>
      </c>
      <c r="J319">
        <f t="shared" si="318"/>
        <v>0</v>
      </c>
      <c r="K319">
        <f t="shared" si="318"/>
        <v>0</v>
      </c>
      <c r="L319">
        <f t="shared" si="318"/>
        <v>0</v>
      </c>
      <c r="M319">
        <f t="shared" si="318"/>
        <v>0</v>
      </c>
      <c r="N319">
        <f t="shared" si="318"/>
        <v>0</v>
      </c>
      <c r="O319">
        <f t="shared" si="318"/>
        <v>0</v>
      </c>
      <c r="P319">
        <f t="shared" si="318"/>
        <v>0</v>
      </c>
      <c r="Q319">
        <f t="shared" si="318"/>
        <v>0</v>
      </c>
      <c r="R319">
        <f t="shared" si="318"/>
        <v>0</v>
      </c>
      <c r="S319">
        <f t="shared" si="318"/>
        <v>0</v>
      </c>
      <c r="T319">
        <f t="shared" si="318"/>
        <v>0</v>
      </c>
      <c r="U319">
        <f t="shared" si="318"/>
        <v>0</v>
      </c>
      <c r="V319">
        <f t="shared" si="318"/>
        <v>0</v>
      </c>
      <c r="W319">
        <f t="shared" si="318"/>
        <v>0</v>
      </c>
      <c r="X319">
        <f t="shared" si="318"/>
        <v>0</v>
      </c>
      <c r="Y319">
        <f t="shared" si="318"/>
        <v>0</v>
      </c>
      <c r="Z319">
        <f t="shared" si="318"/>
        <v>0</v>
      </c>
      <c r="AA319">
        <f t="shared" si="318"/>
        <v>0.606020215194679</v>
      </c>
      <c r="AB319">
        <f t="shared" si="318"/>
        <v>0</v>
      </c>
      <c r="AC319">
        <f t="shared" si="318"/>
        <v>0</v>
      </c>
      <c r="AD319">
        <f t="shared" si="318"/>
        <v>0</v>
      </c>
      <c r="AE319">
        <f t="shared" si="318"/>
        <v>0</v>
      </c>
    </row>
    <row r="320" spans="1:31">
      <c r="A320">
        <v>311</v>
      </c>
      <c r="B320">
        <f t="shared" si="279"/>
        <v>0</v>
      </c>
      <c r="C320">
        <f t="shared" ref="C320:AE320" si="319">IF(AND($A320&gt;C$5,$A320&lt;=C$6),C$2,0)</f>
        <v>0</v>
      </c>
      <c r="D320">
        <f t="shared" si="319"/>
        <v>0</v>
      </c>
      <c r="E320">
        <f t="shared" si="319"/>
        <v>0</v>
      </c>
      <c r="F320">
        <f t="shared" si="319"/>
        <v>0</v>
      </c>
      <c r="G320">
        <f t="shared" si="319"/>
        <v>0</v>
      </c>
      <c r="H320">
        <f t="shared" si="319"/>
        <v>0</v>
      </c>
      <c r="I320">
        <f t="shared" si="319"/>
        <v>0</v>
      </c>
      <c r="J320">
        <f t="shared" si="319"/>
        <v>0</v>
      </c>
      <c r="K320">
        <f t="shared" si="319"/>
        <v>0</v>
      </c>
      <c r="L320">
        <f t="shared" si="319"/>
        <v>0</v>
      </c>
      <c r="M320">
        <f t="shared" si="319"/>
        <v>0</v>
      </c>
      <c r="N320">
        <f t="shared" si="319"/>
        <v>0</v>
      </c>
      <c r="O320">
        <f t="shared" si="319"/>
        <v>0</v>
      </c>
      <c r="P320">
        <f t="shared" si="319"/>
        <v>0</v>
      </c>
      <c r="Q320">
        <f t="shared" si="319"/>
        <v>0</v>
      </c>
      <c r="R320">
        <f t="shared" si="319"/>
        <v>0</v>
      </c>
      <c r="S320">
        <f t="shared" si="319"/>
        <v>0</v>
      </c>
      <c r="T320">
        <f t="shared" si="319"/>
        <v>0</v>
      </c>
      <c r="U320">
        <f t="shared" si="319"/>
        <v>0</v>
      </c>
      <c r="V320">
        <f t="shared" si="319"/>
        <v>0</v>
      </c>
      <c r="W320">
        <f t="shared" si="319"/>
        <v>0</v>
      </c>
      <c r="X320">
        <f t="shared" si="319"/>
        <v>0</v>
      </c>
      <c r="Y320">
        <f t="shared" si="319"/>
        <v>0</v>
      </c>
      <c r="Z320">
        <f t="shared" si="319"/>
        <v>0</v>
      </c>
      <c r="AA320">
        <f t="shared" si="319"/>
        <v>0.606020215194679</v>
      </c>
      <c r="AB320">
        <f t="shared" si="319"/>
        <v>0</v>
      </c>
      <c r="AC320">
        <f t="shared" si="319"/>
        <v>0</v>
      </c>
      <c r="AD320">
        <f t="shared" si="319"/>
        <v>0</v>
      </c>
      <c r="AE320">
        <f t="shared" si="319"/>
        <v>0</v>
      </c>
    </row>
    <row r="321" spans="1:31">
      <c r="A321">
        <v>312</v>
      </c>
      <c r="B321">
        <f t="shared" si="279"/>
        <v>0</v>
      </c>
      <c r="C321">
        <f t="shared" ref="C321:AE321" si="320">IF(AND($A321&gt;C$5,$A321&lt;=C$6),C$2,0)</f>
        <v>0</v>
      </c>
      <c r="D321">
        <f t="shared" si="320"/>
        <v>0</v>
      </c>
      <c r="E321">
        <f t="shared" si="320"/>
        <v>0</v>
      </c>
      <c r="F321">
        <f t="shared" si="320"/>
        <v>0</v>
      </c>
      <c r="G321">
        <f t="shared" si="320"/>
        <v>0</v>
      </c>
      <c r="H321">
        <f t="shared" si="320"/>
        <v>0</v>
      </c>
      <c r="I321">
        <f t="shared" si="320"/>
        <v>0</v>
      </c>
      <c r="J321">
        <f t="shared" si="320"/>
        <v>0</v>
      </c>
      <c r="K321">
        <f t="shared" si="320"/>
        <v>0</v>
      </c>
      <c r="L321">
        <f t="shared" si="320"/>
        <v>0</v>
      </c>
      <c r="M321">
        <f t="shared" si="320"/>
        <v>0</v>
      </c>
      <c r="N321">
        <f t="shared" si="320"/>
        <v>0</v>
      </c>
      <c r="O321">
        <f t="shared" si="320"/>
        <v>0</v>
      </c>
      <c r="P321">
        <f t="shared" si="320"/>
        <v>0</v>
      </c>
      <c r="Q321">
        <f t="shared" si="320"/>
        <v>0</v>
      </c>
      <c r="R321">
        <f t="shared" si="320"/>
        <v>0</v>
      </c>
      <c r="S321">
        <f t="shared" si="320"/>
        <v>0</v>
      </c>
      <c r="T321">
        <f t="shared" si="320"/>
        <v>0</v>
      </c>
      <c r="U321">
        <f t="shared" si="320"/>
        <v>0</v>
      </c>
      <c r="V321">
        <f t="shared" si="320"/>
        <v>0</v>
      </c>
      <c r="W321">
        <f t="shared" si="320"/>
        <v>0</v>
      </c>
      <c r="X321">
        <f t="shared" si="320"/>
        <v>0</v>
      </c>
      <c r="Y321">
        <f t="shared" si="320"/>
        <v>0</v>
      </c>
      <c r="Z321">
        <f t="shared" si="320"/>
        <v>0</v>
      </c>
      <c r="AA321">
        <f t="shared" si="320"/>
        <v>0.606020215194679</v>
      </c>
      <c r="AB321">
        <f t="shared" si="320"/>
        <v>0</v>
      </c>
      <c r="AC321">
        <f t="shared" si="320"/>
        <v>0</v>
      </c>
      <c r="AD321">
        <f t="shared" si="320"/>
        <v>0</v>
      </c>
      <c r="AE321">
        <f t="shared" si="320"/>
        <v>0</v>
      </c>
    </row>
    <row r="322" spans="1:31">
      <c r="A322">
        <v>313</v>
      </c>
      <c r="B322">
        <f t="shared" si="279"/>
        <v>0</v>
      </c>
      <c r="C322">
        <f t="shared" ref="C322:AE322" si="321">IF(AND($A322&gt;C$5,$A322&lt;=C$6),C$2,0)</f>
        <v>0</v>
      </c>
      <c r="D322">
        <f t="shared" si="321"/>
        <v>0</v>
      </c>
      <c r="E322">
        <f t="shared" si="321"/>
        <v>0</v>
      </c>
      <c r="F322">
        <f t="shared" si="321"/>
        <v>0</v>
      </c>
      <c r="G322">
        <f t="shared" si="321"/>
        <v>0</v>
      </c>
      <c r="H322">
        <f t="shared" si="321"/>
        <v>0</v>
      </c>
      <c r="I322">
        <f t="shared" si="321"/>
        <v>0</v>
      </c>
      <c r="J322">
        <f t="shared" si="321"/>
        <v>0</v>
      </c>
      <c r="K322">
        <f t="shared" si="321"/>
        <v>0</v>
      </c>
      <c r="L322">
        <f t="shared" si="321"/>
        <v>0</v>
      </c>
      <c r="M322">
        <f t="shared" si="321"/>
        <v>0</v>
      </c>
      <c r="N322">
        <f t="shared" si="321"/>
        <v>0</v>
      </c>
      <c r="O322">
        <f t="shared" si="321"/>
        <v>0</v>
      </c>
      <c r="P322">
        <f t="shared" si="321"/>
        <v>0</v>
      </c>
      <c r="Q322">
        <f t="shared" si="321"/>
        <v>0</v>
      </c>
      <c r="R322">
        <f t="shared" si="321"/>
        <v>0</v>
      </c>
      <c r="S322">
        <f t="shared" si="321"/>
        <v>0</v>
      </c>
      <c r="T322">
        <f t="shared" si="321"/>
        <v>0</v>
      </c>
      <c r="U322">
        <f t="shared" si="321"/>
        <v>0</v>
      </c>
      <c r="V322">
        <f t="shared" si="321"/>
        <v>0</v>
      </c>
      <c r="W322">
        <f t="shared" si="321"/>
        <v>0</v>
      </c>
      <c r="X322">
        <f t="shared" si="321"/>
        <v>0</v>
      </c>
      <c r="Y322">
        <f t="shared" si="321"/>
        <v>0</v>
      </c>
      <c r="Z322">
        <f t="shared" si="321"/>
        <v>0</v>
      </c>
      <c r="AA322">
        <f t="shared" si="321"/>
        <v>0</v>
      </c>
      <c r="AB322">
        <f t="shared" si="321"/>
        <v>0.592139457233999</v>
      </c>
      <c r="AC322">
        <f t="shared" si="321"/>
        <v>0</v>
      </c>
      <c r="AD322">
        <f t="shared" si="321"/>
        <v>0</v>
      </c>
      <c r="AE322">
        <f t="shared" si="321"/>
        <v>0</v>
      </c>
    </row>
    <row r="323" spans="1:31">
      <c r="A323">
        <v>314</v>
      </c>
      <c r="B323">
        <f t="shared" si="279"/>
        <v>0</v>
      </c>
      <c r="C323">
        <f t="shared" ref="C323:AE323" si="322">IF(AND($A323&gt;C$5,$A323&lt;=C$6),C$2,0)</f>
        <v>0</v>
      </c>
      <c r="D323">
        <f t="shared" si="322"/>
        <v>0</v>
      </c>
      <c r="E323">
        <f t="shared" si="322"/>
        <v>0</v>
      </c>
      <c r="F323">
        <f t="shared" si="322"/>
        <v>0</v>
      </c>
      <c r="G323">
        <f t="shared" si="322"/>
        <v>0</v>
      </c>
      <c r="H323">
        <f t="shared" si="322"/>
        <v>0</v>
      </c>
      <c r="I323">
        <f t="shared" si="322"/>
        <v>0</v>
      </c>
      <c r="J323">
        <f t="shared" si="322"/>
        <v>0</v>
      </c>
      <c r="K323">
        <f t="shared" si="322"/>
        <v>0</v>
      </c>
      <c r="L323">
        <f t="shared" si="322"/>
        <v>0</v>
      </c>
      <c r="M323">
        <f t="shared" si="322"/>
        <v>0</v>
      </c>
      <c r="N323">
        <f t="shared" si="322"/>
        <v>0</v>
      </c>
      <c r="O323">
        <f t="shared" si="322"/>
        <v>0</v>
      </c>
      <c r="P323">
        <f t="shared" si="322"/>
        <v>0</v>
      </c>
      <c r="Q323">
        <f t="shared" si="322"/>
        <v>0</v>
      </c>
      <c r="R323">
        <f t="shared" si="322"/>
        <v>0</v>
      </c>
      <c r="S323">
        <f t="shared" si="322"/>
        <v>0</v>
      </c>
      <c r="T323">
        <f t="shared" si="322"/>
        <v>0</v>
      </c>
      <c r="U323">
        <f t="shared" si="322"/>
        <v>0</v>
      </c>
      <c r="V323">
        <f t="shared" si="322"/>
        <v>0</v>
      </c>
      <c r="W323">
        <f t="shared" si="322"/>
        <v>0</v>
      </c>
      <c r="X323">
        <f t="shared" si="322"/>
        <v>0</v>
      </c>
      <c r="Y323">
        <f t="shared" si="322"/>
        <v>0</v>
      </c>
      <c r="Z323">
        <f t="shared" si="322"/>
        <v>0</v>
      </c>
      <c r="AA323">
        <f t="shared" si="322"/>
        <v>0</v>
      </c>
      <c r="AB323">
        <f t="shared" si="322"/>
        <v>0.592139457233999</v>
      </c>
      <c r="AC323">
        <f t="shared" si="322"/>
        <v>0</v>
      </c>
      <c r="AD323">
        <f t="shared" si="322"/>
        <v>0</v>
      </c>
      <c r="AE323">
        <f t="shared" si="322"/>
        <v>0</v>
      </c>
    </row>
    <row r="324" spans="1:31">
      <c r="A324">
        <v>315</v>
      </c>
      <c r="B324">
        <f t="shared" si="279"/>
        <v>0</v>
      </c>
      <c r="C324">
        <f t="shared" ref="C324:AE324" si="323">IF(AND($A324&gt;C$5,$A324&lt;=C$6),C$2,0)</f>
        <v>0</v>
      </c>
      <c r="D324">
        <f t="shared" si="323"/>
        <v>0</v>
      </c>
      <c r="E324">
        <f t="shared" si="323"/>
        <v>0</v>
      </c>
      <c r="F324">
        <f t="shared" si="323"/>
        <v>0</v>
      </c>
      <c r="G324">
        <f t="shared" si="323"/>
        <v>0</v>
      </c>
      <c r="H324">
        <f t="shared" si="323"/>
        <v>0</v>
      </c>
      <c r="I324">
        <f t="shared" si="323"/>
        <v>0</v>
      </c>
      <c r="J324">
        <f t="shared" si="323"/>
        <v>0</v>
      </c>
      <c r="K324">
        <f t="shared" si="323"/>
        <v>0</v>
      </c>
      <c r="L324">
        <f t="shared" si="323"/>
        <v>0</v>
      </c>
      <c r="M324">
        <f t="shared" si="323"/>
        <v>0</v>
      </c>
      <c r="N324">
        <f t="shared" si="323"/>
        <v>0</v>
      </c>
      <c r="O324">
        <f t="shared" si="323"/>
        <v>0</v>
      </c>
      <c r="P324">
        <f t="shared" si="323"/>
        <v>0</v>
      </c>
      <c r="Q324">
        <f t="shared" si="323"/>
        <v>0</v>
      </c>
      <c r="R324">
        <f t="shared" si="323"/>
        <v>0</v>
      </c>
      <c r="S324">
        <f t="shared" si="323"/>
        <v>0</v>
      </c>
      <c r="T324">
        <f t="shared" si="323"/>
        <v>0</v>
      </c>
      <c r="U324">
        <f t="shared" si="323"/>
        <v>0</v>
      </c>
      <c r="V324">
        <f t="shared" si="323"/>
        <v>0</v>
      </c>
      <c r="W324">
        <f t="shared" si="323"/>
        <v>0</v>
      </c>
      <c r="X324">
        <f t="shared" si="323"/>
        <v>0</v>
      </c>
      <c r="Y324">
        <f t="shared" si="323"/>
        <v>0</v>
      </c>
      <c r="Z324">
        <f t="shared" si="323"/>
        <v>0</v>
      </c>
      <c r="AA324">
        <f t="shared" si="323"/>
        <v>0</v>
      </c>
      <c r="AB324">
        <f t="shared" si="323"/>
        <v>0.592139457233999</v>
      </c>
      <c r="AC324">
        <f t="shared" si="323"/>
        <v>0</v>
      </c>
      <c r="AD324">
        <f t="shared" si="323"/>
        <v>0</v>
      </c>
      <c r="AE324">
        <f t="shared" si="323"/>
        <v>0</v>
      </c>
    </row>
    <row r="325" spans="1:31">
      <c r="A325">
        <v>316</v>
      </c>
      <c r="B325">
        <f t="shared" si="279"/>
        <v>0</v>
      </c>
      <c r="C325">
        <f t="shared" ref="C325:AE325" si="324">IF(AND($A325&gt;C$5,$A325&lt;=C$6),C$2,0)</f>
        <v>0</v>
      </c>
      <c r="D325">
        <f t="shared" si="324"/>
        <v>0</v>
      </c>
      <c r="E325">
        <f t="shared" si="324"/>
        <v>0</v>
      </c>
      <c r="F325">
        <f t="shared" si="324"/>
        <v>0</v>
      </c>
      <c r="G325">
        <f t="shared" si="324"/>
        <v>0</v>
      </c>
      <c r="H325">
        <f t="shared" si="324"/>
        <v>0</v>
      </c>
      <c r="I325">
        <f t="shared" si="324"/>
        <v>0</v>
      </c>
      <c r="J325">
        <f t="shared" si="324"/>
        <v>0</v>
      </c>
      <c r="K325">
        <f t="shared" si="324"/>
        <v>0</v>
      </c>
      <c r="L325">
        <f t="shared" si="324"/>
        <v>0</v>
      </c>
      <c r="M325">
        <f t="shared" si="324"/>
        <v>0</v>
      </c>
      <c r="N325">
        <f t="shared" si="324"/>
        <v>0</v>
      </c>
      <c r="O325">
        <f t="shared" si="324"/>
        <v>0</v>
      </c>
      <c r="P325">
        <f t="shared" si="324"/>
        <v>0</v>
      </c>
      <c r="Q325">
        <f t="shared" si="324"/>
        <v>0</v>
      </c>
      <c r="R325">
        <f t="shared" si="324"/>
        <v>0</v>
      </c>
      <c r="S325">
        <f t="shared" si="324"/>
        <v>0</v>
      </c>
      <c r="T325">
        <f t="shared" si="324"/>
        <v>0</v>
      </c>
      <c r="U325">
        <f t="shared" si="324"/>
        <v>0</v>
      </c>
      <c r="V325">
        <f t="shared" si="324"/>
        <v>0</v>
      </c>
      <c r="W325">
        <f t="shared" si="324"/>
        <v>0</v>
      </c>
      <c r="X325">
        <f t="shared" si="324"/>
        <v>0</v>
      </c>
      <c r="Y325">
        <f t="shared" si="324"/>
        <v>0</v>
      </c>
      <c r="Z325">
        <f t="shared" si="324"/>
        <v>0</v>
      </c>
      <c r="AA325">
        <f t="shared" si="324"/>
        <v>0</v>
      </c>
      <c r="AB325">
        <f t="shared" si="324"/>
        <v>0.592139457233999</v>
      </c>
      <c r="AC325">
        <f t="shared" si="324"/>
        <v>0</v>
      </c>
      <c r="AD325">
        <f t="shared" si="324"/>
        <v>0</v>
      </c>
      <c r="AE325">
        <f t="shared" si="324"/>
        <v>0</v>
      </c>
    </row>
    <row r="326" spans="1:31">
      <c r="A326">
        <v>317</v>
      </c>
      <c r="B326">
        <f t="shared" si="279"/>
        <v>0</v>
      </c>
      <c r="C326">
        <f t="shared" ref="C326:AE326" si="325">IF(AND($A326&gt;C$5,$A326&lt;=C$6),C$2,0)</f>
        <v>0</v>
      </c>
      <c r="D326">
        <f t="shared" si="325"/>
        <v>0</v>
      </c>
      <c r="E326">
        <f t="shared" si="325"/>
        <v>0</v>
      </c>
      <c r="F326">
        <f t="shared" si="325"/>
        <v>0</v>
      </c>
      <c r="G326">
        <f t="shared" si="325"/>
        <v>0</v>
      </c>
      <c r="H326">
        <f t="shared" si="325"/>
        <v>0</v>
      </c>
      <c r="I326">
        <f t="shared" si="325"/>
        <v>0</v>
      </c>
      <c r="J326">
        <f t="shared" si="325"/>
        <v>0</v>
      </c>
      <c r="K326">
        <f t="shared" si="325"/>
        <v>0</v>
      </c>
      <c r="L326">
        <f t="shared" si="325"/>
        <v>0</v>
      </c>
      <c r="M326">
        <f t="shared" si="325"/>
        <v>0</v>
      </c>
      <c r="N326">
        <f t="shared" si="325"/>
        <v>0</v>
      </c>
      <c r="O326">
        <f t="shared" si="325"/>
        <v>0</v>
      </c>
      <c r="P326">
        <f t="shared" si="325"/>
        <v>0</v>
      </c>
      <c r="Q326">
        <f t="shared" si="325"/>
        <v>0</v>
      </c>
      <c r="R326">
        <f t="shared" si="325"/>
        <v>0</v>
      </c>
      <c r="S326">
        <f t="shared" si="325"/>
        <v>0</v>
      </c>
      <c r="T326">
        <f t="shared" si="325"/>
        <v>0</v>
      </c>
      <c r="U326">
        <f t="shared" si="325"/>
        <v>0</v>
      </c>
      <c r="V326">
        <f t="shared" si="325"/>
        <v>0</v>
      </c>
      <c r="W326">
        <f t="shared" si="325"/>
        <v>0</v>
      </c>
      <c r="X326">
        <f t="shared" si="325"/>
        <v>0</v>
      </c>
      <c r="Y326">
        <f t="shared" si="325"/>
        <v>0</v>
      </c>
      <c r="Z326">
        <f t="shared" si="325"/>
        <v>0</v>
      </c>
      <c r="AA326">
        <f t="shared" si="325"/>
        <v>0</v>
      </c>
      <c r="AB326">
        <f t="shared" si="325"/>
        <v>0.592139457233999</v>
      </c>
      <c r="AC326">
        <f t="shared" si="325"/>
        <v>0</v>
      </c>
      <c r="AD326">
        <f t="shared" si="325"/>
        <v>0</v>
      </c>
      <c r="AE326">
        <f t="shared" si="325"/>
        <v>0</v>
      </c>
    </row>
    <row r="327" spans="1:31">
      <c r="A327">
        <v>318</v>
      </c>
      <c r="B327">
        <f t="shared" si="279"/>
        <v>0</v>
      </c>
      <c r="C327">
        <f t="shared" ref="C327:AE327" si="326">IF(AND($A327&gt;C$5,$A327&lt;=C$6),C$2,0)</f>
        <v>0</v>
      </c>
      <c r="D327">
        <f t="shared" si="326"/>
        <v>0</v>
      </c>
      <c r="E327">
        <f t="shared" si="326"/>
        <v>0</v>
      </c>
      <c r="F327">
        <f t="shared" si="326"/>
        <v>0</v>
      </c>
      <c r="G327">
        <f t="shared" si="326"/>
        <v>0</v>
      </c>
      <c r="H327">
        <f t="shared" si="326"/>
        <v>0</v>
      </c>
      <c r="I327">
        <f t="shared" si="326"/>
        <v>0</v>
      </c>
      <c r="J327">
        <f t="shared" si="326"/>
        <v>0</v>
      </c>
      <c r="K327">
        <f t="shared" si="326"/>
        <v>0</v>
      </c>
      <c r="L327">
        <f t="shared" si="326"/>
        <v>0</v>
      </c>
      <c r="M327">
        <f t="shared" si="326"/>
        <v>0</v>
      </c>
      <c r="N327">
        <f t="shared" si="326"/>
        <v>0</v>
      </c>
      <c r="O327">
        <f t="shared" si="326"/>
        <v>0</v>
      </c>
      <c r="P327">
        <f t="shared" si="326"/>
        <v>0</v>
      </c>
      <c r="Q327">
        <f t="shared" si="326"/>
        <v>0</v>
      </c>
      <c r="R327">
        <f t="shared" si="326"/>
        <v>0</v>
      </c>
      <c r="S327">
        <f t="shared" si="326"/>
        <v>0</v>
      </c>
      <c r="T327">
        <f t="shared" si="326"/>
        <v>0</v>
      </c>
      <c r="U327">
        <f t="shared" si="326"/>
        <v>0</v>
      </c>
      <c r="V327">
        <f t="shared" si="326"/>
        <v>0</v>
      </c>
      <c r="W327">
        <f t="shared" si="326"/>
        <v>0</v>
      </c>
      <c r="X327">
        <f t="shared" si="326"/>
        <v>0</v>
      </c>
      <c r="Y327">
        <f t="shared" si="326"/>
        <v>0</v>
      </c>
      <c r="Z327">
        <f t="shared" si="326"/>
        <v>0</v>
      </c>
      <c r="AA327">
        <f t="shared" si="326"/>
        <v>0</v>
      </c>
      <c r="AB327">
        <f t="shared" si="326"/>
        <v>0.592139457233999</v>
      </c>
      <c r="AC327">
        <f t="shared" si="326"/>
        <v>0</v>
      </c>
      <c r="AD327">
        <f t="shared" si="326"/>
        <v>0</v>
      </c>
      <c r="AE327">
        <f t="shared" si="326"/>
        <v>0</v>
      </c>
    </row>
    <row r="328" spans="1:31">
      <c r="A328">
        <v>319</v>
      </c>
      <c r="B328">
        <f t="shared" si="279"/>
        <v>0</v>
      </c>
      <c r="C328">
        <f t="shared" ref="C328:AE328" si="327">IF(AND($A328&gt;C$5,$A328&lt;=C$6),C$2,0)</f>
        <v>0</v>
      </c>
      <c r="D328">
        <f t="shared" si="327"/>
        <v>0</v>
      </c>
      <c r="E328">
        <f t="shared" si="327"/>
        <v>0</v>
      </c>
      <c r="F328">
        <f t="shared" si="327"/>
        <v>0</v>
      </c>
      <c r="G328">
        <f t="shared" si="327"/>
        <v>0</v>
      </c>
      <c r="H328">
        <f t="shared" si="327"/>
        <v>0</v>
      </c>
      <c r="I328">
        <f t="shared" si="327"/>
        <v>0</v>
      </c>
      <c r="J328">
        <f t="shared" si="327"/>
        <v>0</v>
      </c>
      <c r="K328">
        <f t="shared" si="327"/>
        <v>0</v>
      </c>
      <c r="L328">
        <f t="shared" si="327"/>
        <v>0</v>
      </c>
      <c r="M328">
        <f t="shared" si="327"/>
        <v>0</v>
      </c>
      <c r="N328">
        <f t="shared" si="327"/>
        <v>0</v>
      </c>
      <c r="O328">
        <f t="shared" si="327"/>
        <v>0</v>
      </c>
      <c r="P328">
        <f t="shared" si="327"/>
        <v>0</v>
      </c>
      <c r="Q328">
        <f t="shared" si="327"/>
        <v>0</v>
      </c>
      <c r="R328">
        <f t="shared" si="327"/>
        <v>0</v>
      </c>
      <c r="S328">
        <f t="shared" si="327"/>
        <v>0</v>
      </c>
      <c r="T328">
        <f t="shared" si="327"/>
        <v>0</v>
      </c>
      <c r="U328">
        <f t="shared" si="327"/>
        <v>0</v>
      </c>
      <c r="V328">
        <f t="shared" si="327"/>
        <v>0</v>
      </c>
      <c r="W328">
        <f t="shared" si="327"/>
        <v>0</v>
      </c>
      <c r="X328">
        <f t="shared" si="327"/>
        <v>0</v>
      </c>
      <c r="Y328">
        <f t="shared" si="327"/>
        <v>0</v>
      </c>
      <c r="Z328">
        <f t="shared" si="327"/>
        <v>0</v>
      </c>
      <c r="AA328">
        <f t="shared" si="327"/>
        <v>0</v>
      </c>
      <c r="AB328">
        <f t="shared" si="327"/>
        <v>0.592139457233999</v>
      </c>
      <c r="AC328">
        <f t="shared" si="327"/>
        <v>0</v>
      </c>
      <c r="AD328">
        <f t="shared" si="327"/>
        <v>0</v>
      </c>
      <c r="AE328">
        <f t="shared" si="327"/>
        <v>0</v>
      </c>
    </row>
    <row r="329" spans="1:31">
      <c r="A329">
        <v>320</v>
      </c>
      <c r="B329">
        <f t="shared" si="279"/>
        <v>0</v>
      </c>
      <c r="C329">
        <f t="shared" ref="C329:AE329" si="328">IF(AND($A329&gt;C$5,$A329&lt;=C$6),C$2,0)</f>
        <v>0</v>
      </c>
      <c r="D329">
        <f t="shared" si="328"/>
        <v>0</v>
      </c>
      <c r="E329">
        <f t="shared" si="328"/>
        <v>0</v>
      </c>
      <c r="F329">
        <f t="shared" si="328"/>
        <v>0</v>
      </c>
      <c r="G329">
        <f t="shared" si="328"/>
        <v>0</v>
      </c>
      <c r="H329">
        <f t="shared" si="328"/>
        <v>0</v>
      </c>
      <c r="I329">
        <f t="shared" si="328"/>
        <v>0</v>
      </c>
      <c r="J329">
        <f t="shared" si="328"/>
        <v>0</v>
      </c>
      <c r="K329">
        <f t="shared" si="328"/>
        <v>0</v>
      </c>
      <c r="L329">
        <f t="shared" si="328"/>
        <v>0</v>
      </c>
      <c r="M329">
        <f t="shared" si="328"/>
        <v>0</v>
      </c>
      <c r="N329">
        <f t="shared" si="328"/>
        <v>0</v>
      </c>
      <c r="O329">
        <f t="shared" si="328"/>
        <v>0</v>
      </c>
      <c r="P329">
        <f t="shared" si="328"/>
        <v>0</v>
      </c>
      <c r="Q329">
        <f t="shared" si="328"/>
        <v>0</v>
      </c>
      <c r="R329">
        <f t="shared" si="328"/>
        <v>0</v>
      </c>
      <c r="S329">
        <f t="shared" si="328"/>
        <v>0</v>
      </c>
      <c r="T329">
        <f t="shared" si="328"/>
        <v>0</v>
      </c>
      <c r="U329">
        <f t="shared" si="328"/>
        <v>0</v>
      </c>
      <c r="V329">
        <f t="shared" si="328"/>
        <v>0</v>
      </c>
      <c r="W329">
        <f t="shared" si="328"/>
        <v>0</v>
      </c>
      <c r="X329">
        <f t="shared" si="328"/>
        <v>0</v>
      </c>
      <c r="Y329">
        <f t="shared" si="328"/>
        <v>0</v>
      </c>
      <c r="Z329">
        <f t="shared" si="328"/>
        <v>0</v>
      </c>
      <c r="AA329">
        <f t="shared" si="328"/>
        <v>0</v>
      </c>
      <c r="AB329">
        <f t="shared" si="328"/>
        <v>0.592139457233999</v>
      </c>
      <c r="AC329">
        <f t="shared" si="328"/>
        <v>0</v>
      </c>
      <c r="AD329">
        <f t="shared" si="328"/>
        <v>0</v>
      </c>
      <c r="AE329">
        <f t="shared" si="328"/>
        <v>0</v>
      </c>
    </row>
    <row r="330" spans="1:31">
      <c r="A330">
        <v>321</v>
      </c>
      <c r="B330">
        <f t="shared" si="279"/>
        <v>0</v>
      </c>
      <c r="C330">
        <f t="shared" ref="C330:AE330" si="329">IF(AND($A330&gt;C$5,$A330&lt;=C$6),C$2,0)</f>
        <v>0</v>
      </c>
      <c r="D330">
        <f t="shared" si="329"/>
        <v>0</v>
      </c>
      <c r="E330">
        <f t="shared" si="329"/>
        <v>0</v>
      </c>
      <c r="F330">
        <f t="shared" si="329"/>
        <v>0</v>
      </c>
      <c r="G330">
        <f t="shared" si="329"/>
        <v>0</v>
      </c>
      <c r="H330">
        <f t="shared" si="329"/>
        <v>0</v>
      </c>
      <c r="I330">
        <f t="shared" si="329"/>
        <v>0</v>
      </c>
      <c r="J330">
        <f t="shared" si="329"/>
        <v>0</v>
      </c>
      <c r="K330">
        <f t="shared" si="329"/>
        <v>0</v>
      </c>
      <c r="L330">
        <f t="shared" si="329"/>
        <v>0</v>
      </c>
      <c r="M330">
        <f t="shared" si="329"/>
        <v>0</v>
      </c>
      <c r="N330">
        <f t="shared" si="329"/>
        <v>0</v>
      </c>
      <c r="O330">
        <f t="shared" si="329"/>
        <v>0</v>
      </c>
      <c r="P330">
        <f t="shared" si="329"/>
        <v>0</v>
      </c>
      <c r="Q330">
        <f t="shared" si="329"/>
        <v>0</v>
      </c>
      <c r="R330">
        <f t="shared" si="329"/>
        <v>0</v>
      </c>
      <c r="S330">
        <f t="shared" si="329"/>
        <v>0</v>
      </c>
      <c r="T330">
        <f t="shared" si="329"/>
        <v>0</v>
      </c>
      <c r="U330">
        <f t="shared" si="329"/>
        <v>0</v>
      </c>
      <c r="V330">
        <f t="shared" si="329"/>
        <v>0</v>
      </c>
      <c r="W330">
        <f t="shared" si="329"/>
        <v>0</v>
      </c>
      <c r="X330">
        <f t="shared" si="329"/>
        <v>0</v>
      </c>
      <c r="Y330">
        <f t="shared" si="329"/>
        <v>0</v>
      </c>
      <c r="Z330">
        <f t="shared" si="329"/>
        <v>0</v>
      </c>
      <c r="AA330">
        <f t="shared" si="329"/>
        <v>0</v>
      </c>
      <c r="AB330">
        <f t="shared" si="329"/>
        <v>0.592139457233999</v>
      </c>
      <c r="AC330">
        <f t="shared" si="329"/>
        <v>0</v>
      </c>
      <c r="AD330">
        <f t="shared" si="329"/>
        <v>0</v>
      </c>
      <c r="AE330">
        <f t="shared" si="329"/>
        <v>0</v>
      </c>
    </row>
    <row r="331" spans="1:31">
      <c r="A331">
        <v>322</v>
      </c>
      <c r="B331">
        <f t="shared" si="279"/>
        <v>0</v>
      </c>
      <c r="C331">
        <f t="shared" ref="C331:AE331" si="330">IF(AND($A331&gt;C$5,$A331&lt;=C$6),C$2,0)</f>
        <v>0</v>
      </c>
      <c r="D331">
        <f t="shared" si="330"/>
        <v>0</v>
      </c>
      <c r="E331">
        <f t="shared" si="330"/>
        <v>0</v>
      </c>
      <c r="F331">
        <f t="shared" si="330"/>
        <v>0</v>
      </c>
      <c r="G331">
        <f t="shared" si="330"/>
        <v>0</v>
      </c>
      <c r="H331">
        <f t="shared" si="330"/>
        <v>0</v>
      </c>
      <c r="I331">
        <f t="shared" si="330"/>
        <v>0</v>
      </c>
      <c r="J331">
        <f t="shared" si="330"/>
        <v>0</v>
      </c>
      <c r="K331">
        <f t="shared" si="330"/>
        <v>0</v>
      </c>
      <c r="L331">
        <f t="shared" si="330"/>
        <v>0</v>
      </c>
      <c r="M331">
        <f t="shared" si="330"/>
        <v>0</v>
      </c>
      <c r="N331">
        <f t="shared" si="330"/>
        <v>0</v>
      </c>
      <c r="O331">
        <f t="shared" si="330"/>
        <v>0</v>
      </c>
      <c r="P331">
        <f t="shared" si="330"/>
        <v>0</v>
      </c>
      <c r="Q331">
        <f t="shared" si="330"/>
        <v>0</v>
      </c>
      <c r="R331">
        <f t="shared" si="330"/>
        <v>0</v>
      </c>
      <c r="S331">
        <f t="shared" si="330"/>
        <v>0</v>
      </c>
      <c r="T331">
        <f t="shared" si="330"/>
        <v>0</v>
      </c>
      <c r="U331">
        <f t="shared" si="330"/>
        <v>0</v>
      </c>
      <c r="V331">
        <f t="shared" si="330"/>
        <v>0</v>
      </c>
      <c r="W331">
        <f t="shared" si="330"/>
        <v>0</v>
      </c>
      <c r="X331">
        <f t="shared" si="330"/>
        <v>0</v>
      </c>
      <c r="Y331">
        <f t="shared" si="330"/>
        <v>0</v>
      </c>
      <c r="Z331">
        <f t="shared" si="330"/>
        <v>0</v>
      </c>
      <c r="AA331">
        <f t="shared" si="330"/>
        <v>0</v>
      </c>
      <c r="AB331">
        <f t="shared" si="330"/>
        <v>0.592139457233999</v>
      </c>
      <c r="AC331">
        <f t="shared" si="330"/>
        <v>0</v>
      </c>
      <c r="AD331">
        <f t="shared" si="330"/>
        <v>0</v>
      </c>
      <c r="AE331">
        <f t="shared" si="330"/>
        <v>0</v>
      </c>
    </row>
    <row r="332" spans="1:31">
      <c r="A332">
        <v>323</v>
      </c>
      <c r="B332">
        <f t="shared" si="279"/>
        <v>0</v>
      </c>
      <c r="C332">
        <f t="shared" ref="C332:AE332" si="331">IF(AND($A332&gt;C$5,$A332&lt;=C$6),C$2,0)</f>
        <v>0</v>
      </c>
      <c r="D332">
        <f t="shared" si="331"/>
        <v>0</v>
      </c>
      <c r="E332">
        <f t="shared" si="331"/>
        <v>0</v>
      </c>
      <c r="F332">
        <f t="shared" si="331"/>
        <v>0</v>
      </c>
      <c r="G332">
        <f t="shared" si="331"/>
        <v>0</v>
      </c>
      <c r="H332">
        <f t="shared" si="331"/>
        <v>0</v>
      </c>
      <c r="I332">
        <f t="shared" si="331"/>
        <v>0</v>
      </c>
      <c r="J332">
        <f t="shared" si="331"/>
        <v>0</v>
      </c>
      <c r="K332">
        <f t="shared" si="331"/>
        <v>0</v>
      </c>
      <c r="L332">
        <f t="shared" si="331"/>
        <v>0</v>
      </c>
      <c r="M332">
        <f t="shared" si="331"/>
        <v>0</v>
      </c>
      <c r="N332">
        <f t="shared" si="331"/>
        <v>0</v>
      </c>
      <c r="O332">
        <f t="shared" si="331"/>
        <v>0</v>
      </c>
      <c r="P332">
        <f t="shared" si="331"/>
        <v>0</v>
      </c>
      <c r="Q332">
        <f t="shared" si="331"/>
        <v>0</v>
      </c>
      <c r="R332">
        <f t="shared" si="331"/>
        <v>0</v>
      </c>
      <c r="S332">
        <f t="shared" si="331"/>
        <v>0</v>
      </c>
      <c r="T332">
        <f t="shared" si="331"/>
        <v>0</v>
      </c>
      <c r="U332">
        <f t="shared" si="331"/>
        <v>0</v>
      </c>
      <c r="V332">
        <f t="shared" si="331"/>
        <v>0</v>
      </c>
      <c r="W332">
        <f t="shared" si="331"/>
        <v>0</v>
      </c>
      <c r="X332">
        <f t="shared" si="331"/>
        <v>0</v>
      </c>
      <c r="Y332">
        <f t="shared" si="331"/>
        <v>0</v>
      </c>
      <c r="Z332">
        <f t="shared" si="331"/>
        <v>0</v>
      </c>
      <c r="AA332">
        <f t="shared" si="331"/>
        <v>0</v>
      </c>
      <c r="AB332">
        <f t="shared" si="331"/>
        <v>0.592139457233999</v>
      </c>
      <c r="AC332">
        <f t="shared" si="331"/>
        <v>0</v>
      </c>
      <c r="AD332">
        <f t="shared" si="331"/>
        <v>0</v>
      </c>
      <c r="AE332">
        <f t="shared" si="331"/>
        <v>0</v>
      </c>
    </row>
    <row r="333" spans="1:31">
      <c r="A333">
        <v>324</v>
      </c>
      <c r="B333">
        <f t="shared" si="279"/>
        <v>0</v>
      </c>
      <c r="C333">
        <f t="shared" ref="C333:AE333" si="332">IF(AND($A333&gt;C$5,$A333&lt;=C$6),C$2,0)</f>
        <v>0</v>
      </c>
      <c r="D333">
        <f t="shared" si="332"/>
        <v>0</v>
      </c>
      <c r="E333">
        <f t="shared" si="332"/>
        <v>0</v>
      </c>
      <c r="F333">
        <f t="shared" si="332"/>
        <v>0</v>
      </c>
      <c r="G333">
        <f t="shared" si="332"/>
        <v>0</v>
      </c>
      <c r="H333">
        <f t="shared" si="332"/>
        <v>0</v>
      </c>
      <c r="I333">
        <f t="shared" si="332"/>
        <v>0</v>
      </c>
      <c r="J333">
        <f t="shared" si="332"/>
        <v>0</v>
      </c>
      <c r="K333">
        <f t="shared" si="332"/>
        <v>0</v>
      </c>
      <c r="L333">
        <f t="shared" si="332"/>
        <v>0</v>
      </c>
      <c r="M333">
        <f t="shared" si="332"/>
        <v>0</v>
      </c>
      <c r="N333">
        <f t="shared" si="332"/>
        <v>0</v>
      </c>
      <c r="O333">
        <f t="shared" si="332"/>
        <v>0</v>
      </c>
      <c r="P333">
        <f t="shared" si="332"/>
        <v>0</v>
      </c>
      <c r="Q333">
        <f t="shared" si="332"/>
        <v>0</v>
      </c>
      <c r="R333">
        <f t="shared" si="332"/>
        <v>0</v>
      </c>
      <c r="S333">
        <f t="shared" si="332"/>
        <v>0</v>
      </c>
      <c r="T333">
        <f t="shared" si="332"/>
        <v>0</v>
      </c>
      <c r="U333">
        <f t="shared" si="332"/>
        <v>0</v>
      </c>
      <c r="V333">
        <f t="shared" si="332"/>
        <v>0</v>
      </c>
      <c r="W333">
        <f t="shared" si="332"/>
        <v>0</v>
      </c>
      <c r="X333">
        <f t="shared" si="332"/>
        <v>0</v>
      </c>
      <c r="Y333">
        <f t="shared" si="332"/>
        <v>0</v>
      </c>
      <c r="Z333">
        <f t="shared" si="332"/>
        <v>0</v>
      </c>
      <c r="AA333">
        <f t="shared" si="332"/>
        <v>0</v>
      </c>
      <c r="AB333">
        <f t="shared" si="332"/>
        <v>0.592139457233999</v>
      </c>
      <c r="AC333">
        <f t="shared" si="332"/>
        <v>0</v>
      </c>
      <c r="AD333">
        <f t="shared" si="332"/>
        <v>0</v>
      </c>
      <c r="AE333">
        <f t="shared" si="332"/>
        <v>0</v>
      </c>
    </row>
    <row r="334" spans="1:31">
      <c r="A334">
        <v>325</v>
      </c>
      <c r="B334">
        <f t="shared" si="279"/>
        <v>0</v>
      </c>
      <c r="C334">
        <f t="shared" ref="C334:AE334" si="333">IF(AND($A334&gt;C$5,$A334&lt;=C$6),C$2,0)</f>
        <v>0</v>
      </c>
      <c r="D334">
        <f t="shared" si="333"/>
        <v>0</v>
      </c>
      <c r="E334">
        <f t="shared" si="333"/>
        <v>0</v>
      </c>
      <c r="F334">
        <f t="shared" si="333"/>
        <v>0</v>
      </c>
      <c r="G334">
        <f t="shared" si="333"/>
        <v>0</v>
      </c>
      <c r="H334">
        <f t="shared" si="333"/>
        <v>0</v>
      </c>
      <c r="I334">
        <f t="shared" si="333"/>
        <v>0</v>
      </c>
      <c r="J334">
        <f t="shared" si="333"/>
        <v>0</v>
      </c>
      <c r="K334">
        <f t="shared" si="333"/>
        <v>0</v>
      </c>
      <c r="L334">
        <f t="shared" si="333"/>
        <v>0</v>
      </c>
      <c r="M334">
        <f t="shared" si="333"/>
        <v>0</v>
      </c>
      <c r="N334">
        <f t="shared" si="333"/>
        <v>0</v>
      </c>
      <c r="O334">
        <f t="shared" si="333"/>
        <v>0</v>
      </c>
      <c r="P334">
        <f t="shared" si="333"/>
        <v>0</v>
      </c>
      <c r="Q334">
        <f t="shared" si="333"/>
        <v>0</v>
      </c>
      <c r="R334">
        <f t="shared" si="333"/>
        <v>0</v>
      </c>
      <c r="S334">
        <f t="shared" si="333"/>
        <v>0</v>
      </c>
      <c r="T334">
        <f t="shared" si="333"/>
        <v>0</v>
      </c>
      <c r="U334">
        <f t="shared" si="333"/>
        <v>0</v>
      </c>
      <c r="V334">
        <f t="shared" si="333"/>
        <v>0</v>
      </c>
      <c r="W334">
        <f t="shared" si="333"/>
        <v>0</v>
      </c>
      <c r="X334">
        <f t="shared" si="333"/>
        <v>0</v>
      </c>
      <c r="Y334">
        <f t="shared" si="333"/>
        <v>0</v>
      </c>
      <c r="Z334">
        <f t="shared" si="333"/>
        <v>0</v>
      </c>
      <c r="AA334">
        <f t="shared" si="333"/>
        <v>0</v>
      </c>
      <c r="AB334">
        <f t="shared" si="333"/>
        <v>0</v>
      </c>
      <c r="AC334">
        <f t="shared" si="333"/>
        <v>0.580903482153029</v>
      </c>
      <c r="AD334">
        <f t="shared" si="333"/>
        <v>0</v>
      </c>
      <c r="AE334">
        <f t="shared" si="333"/>
        <v>0</v>
      </c>
    </row>
    <row r="335" spans="1:31">
      <c r="A335">
        <v>326</v>
      </c>
      <c r="B335">
        <f t="shared" si="279"/>
        <v>0</v>
      </c>
      <c r="C335">
        <f t="shared" ref="C335:AE335" si="334">IF(AND($A335&gt;C$5,$A335&lt;=C$6),C$2,0)</f>
        <v>0</v>
      </c>
      <c r="D335">
        <f t="shared" si="334"/>
        <v>0</v>
      </c>
      <c r="E335">
        <f t="shared" si="334"/>
        <v>0</v>
      </c>
      <c r="F335">
        <f t="shared" si="334"/>
        <v>0</v>
      </c>
      <c r="G335">
        <f t="shared" si="334"/>
        <v>0</v>
      </c>
      <c r="H335">
        <f t="shared" si="334"/>
        <v>0</v>
      </c>
      <c r="I335">
        <f t="shared" si="334"/>
        <v>0</v>
      </c>
      <c r="J335">
        <f t="shared" si="334"/>
        <v>0</v>
      </c>
      <c r="K335">
        <f t="shared" si="334"/>
        <v>0</v>
      </c>
      <c r="L335">
        <f t="shared" si="334"/>
        <v>0</v>
      </c>
      <c r="M335">
        <f t="shared" si="334"/>
        <v>0</v>
      </c>
      <c r="N335">
        <f t="shared" si="334"/>
        <v>0</v>
      </c>
      <c r="O335">
        <f t="shared" si="334"/>
        <v>0</v>
      </c>
      <c r="P335">
        <f t="shared" si="334"/>
        <v>0</v>
      </c>
      <c r="Q335">
        <f t="shared" si="334"/>
        <v>0</v>
      </c>
      <c r="R335">
        <f t="shared" si="334"/>
        <v>0</v>
      </c>
      <c r="S335">
        <f t="shared" si="334"/>
        <v>0</v>
      </c>
      <c r="T335">
        <f t="shared" si="334"/>
        <v>0</v>
      </c>
      <c r="U335">
        <f t="shared" si="334"/>
        <v>0</v>
      </c>
      <c r="V335">
        <f t="shared" si="334"/>
        <v>0</v>
      </c>
      <c r="W335">
        <f t="shared" si="334"/>
        <v>0</v>
      </c>
      <c r="X335">
        <f t="shared" si="334"/>
        <v>0</v>
      </c>
      <c r="Y335">
        <f t="shared" si="334"/>
        <v>0</v>
      </c>
      <c r="Z335">
        <f t="shared" si="334"/>
        <v>0</v>
      </c>
      <c r="AA335">
        <f t="shared" si="334"/>
        <v>0</v>
      </c>
      <c r="AB335">
        <f t="shared" si="334"/>
        <v>0</v>
      </c>
      <c r="AC335">
        <f t="shared" si="334"/>
        <v>0.580903482153029</v>
      </c>
      <c r="AD335">
        <f t="shared" si="334"/>
        <v>0</v>
      </c>
      <c r="AE335">
        <f t="shared" si="334"/>
        <v>0</v>
      </c>
    </row>
    <row r="336" spans="1:31">
      <c r="A336">
        <v>327</v>
      </c>
      <c r="B336">
        <f t="shared" si="279"/>
        <v>0</v>
      </c>
      <c r="C336">
        <f t="shared" ref="C336:AE336" si="335">IF(AND($A336&gt;C$5,$A336&lt;=C$6),C$2,0)</f>
        <v>0</v>
      </c>
      <c r="D336">
        <f t="shared" si="335"/>
        <v>0</v>
      </c>
      <c r="E336">
        <f t="shared" si="335"/>
        <v>0</v>
      </c>
      <c r="F336">
        <f t="shared" si="335"/>
        <v>0</v>
      </c>
      <c r="G336">
        <f t="shared" si="335"/>
        <v>0</v>
      </c>
      <c r="H336">
        <f t="shared" si="335"/>
        <v>0</v>
      </c>
      <c r="I336">
        <f t="shared" si="335"/>
        <v>0</v>
      </c>
      <c r="J336">
        <f t="shared" si="335"/>
        <v>0</v>
      </c>
      <c r="K336">
        <f t="shared" si="335"/>
        <v>0</v>
      </c>
      <c r="L336">
        <f t="shared" si="335"/>
        <v>0</v>
      </c>
      <c r="M336">
        <f t="shared" si="335"/>
        <v>0</v>
      </c>
      <c r="N336">
        <f t="shared" si="335"/>
        <v>0</v>
      </c>
      <c r="O336">
        <f t="shared" si="335"/>
        <v>0</v>
      </c>
      <c r="P336">
        <f t="shared" si="335"/>
        <v>0</v>
      </c>
      <c r="Q336">
        <f t="shared" si="335"/>
        <v>0</v>
      </c>
      <c r="R336">
        <f t="shared" si="335"/>
        <v>0</v>
      </c>
      <c r="S336">
        <f t="shared" si="335"/>
        <v>0</v>
      </c>
      <c r="T336">
        <f t="shared" si="335"/>
        <v>0</v>
      </c>
      <c r="U336">
        <f t="shared" si="335"/>
        <v>0</v>
      </c>
      <c r="V336">
        <f t="shared" si="335"/>
        <v>0</v>
      </c>
      <c r="W336">
        <f t="shared" si="335"/>
        <v>0</v>
      </c>
      <c r="X336">
        <f t="shared" si="335"/>
        <v>0</v>
      </c>
      <c r="Y336">
        <f t="shared" si="335"/>
        <v>0</v>
      </c>
      <c r="Z336">
        <f t="shared" si="335"/>
        <v>0</v>
      </c>
      <c r="AA336">
        <f t="shared" si="335"/>
        <v>0</v>
      </c>
      <c r="AB336">
        <f t="shared" si="335"/>
        <v>0</v>
      </c>
      <c r="AC336">
        <f t="shared" si="335"/>
        <v>0.580903482153029</v>
      </c>
      <c r="AD336">
        <f t="shared" si="335"/>
        <v>0</v>
      </c>
      <c r="AE336">
        <f t="shared" si="335"/>
        <v>0</v>
      </c>
    </row>
    <row r="337" spans="1:31">
      <c r="A337">
        <v>328</v>
      </c>
      <c r="B337">
        <f t="shared" si="279"/>
        <v>0</v>
      </c>
      <c r="C337">
        <f t="shared" ref="C337:AE337" si="336">IF(AND($A337&gt;C$5,$A337&lt;=C$6),C$2,0)</f>
        <v>0</v>
      </c>
      <c r="D337">
        <f t="shared" si="336"/>
        <v>0</v>
      </c>
      <c r="E337">
        <f t="shared" si="336"/>
        <v>0</v>
      </c>
      <c r="F337">
        <f t="shared" si="336"/>
        <v>0</v>
      </c>
      <c r="G337">
        <f t="shared" si="336"/>
        <v>0</v>
      </c>
      <c r="H337">
        <f t="shared" si="336"/>
        <v>0</v>
      </c>
      <c r="I337">
        <f t="shared" si="336"/>
        <v>0</v>
      </c>
      <c r="J337">
        <f t="shared" si="336"/>
        <v>0</v>
      </c>
      <c r="K337">
        <f t="shared" si="336"/>
        <v>0</v>
      </c>
      <c r="L337">
        <f t="shared" si="336"/>
        <v>0</v>
      </c>
      <c r="M337">
        <f t="shared" si="336"/>
        <v>0</v>
      </c>
      <c r="N337">
        <f t="shared" si="336"/>
        <v>0</v>
      </c>
      <c r="O337">
        <f t="shared" si="336"/>
        <v>0</v>
      </c>
      <c r="P337">
        <f t="shared" si="336"/>
        <v>0</v>
      </c>
      <c r="Q337">
        <f t="shared" si="336"/>
        <v>0</v>
      </c>
      <c r="R337">
        <f t="shared" si="336"/>
        <v>0</v>
      </c>
      <c r="S337">
        <f t="shared" si="336"/>
        <v>0</v>
      </c>
      <c r="T337">
        <f t="shared" si="336"/>
        <v>0</v>
      </c>
      <c r="U337">
        <f t="shared" si="336"/>
        <v>0</v>
      </c>
      <c r="V337">
        <f t="shared" si="336"/>
        <v>0</v>
      </c>
      <c r="W337">
        <f t="shared" si="336"/>
        <v>0</v>
      </c>
      <c r="X337">
        <f t="shared" si="336"/>
        <v>0</v>
      </c>
      <c r="Y337">
        <f t="shared" si="336"/>
        <v>0</v>
      </c>
      <c r="Z337">
        <f t="shared" si="336"/>
        <v>0</v>
      </c>
      <c r="AA337">
        <f t="shared" si="336"/>
        <v>0</v>
      </c>
      <c r="AB337">
        <f t="shared" si="336"/>
        <v>0</v>
      </c>
      <c r="AC337">
        <f t="shared" si="336"/>
        <v>0.580903482153029</v>
      </c>
      <c r="AD337">
        <f t="shared" si="336"/>
        <v>0</v>
      </c>
      <c r="AE337">
        <f t="shared" si="336"/>
        <v>0</v>
      </c>
    </row>
    <row r="338" spans="1:31">
      <c r="A338">
        <v>329</v>
      </c>
      <c r="B338">
        <f t="shared" si="279"/>
        <v>0</v>
      </c>
      <c r="C338">
        <f t="shared" ref="C338:AE338" si="337">IF(AND($A338&gt;C$5,$A338&lt;=C$6),C$2,0)</f>
        <v>0</v>
      </c>
      <c r="D338">
        <f t="shared" si="337"/>
        <v>0</v>
      </c>
      <c r="E338">
        <f t="shared" si="337"/>
        <v>0</v>
      </c>
      <c r="F338">
        <f t="shared" si="337"/>
        <v>0</v>
      </c>
      <c r="G338">
        <f t="shared" si="337"/>
        <v>0</v>
      </c>
      <c r="H338">
        <f t="shared" si="337"/>
        <v>0</v>
      </c>
      <c r="I338">
        <f t="shared" si="337"/>
        <v>0</v>
      </c>
      <c r="J338">
        <f t="shared" si="337"/>
        <v>0</v>
      </c>
      <c r="K338">
        <f t="shared" si="337"/>
        <v>0</v>
      </c>
      <c r="L338">
        <f t="shared" si="337"/>
        <v>0</v>
      </c>
      <c r="M338">
        <f t="shared" si="337"/>
        <v>0</v>
      </c>
      <c r="N338">
        <f t="shared" si="337"/>
        <v>0</v>
      </c>
      <c r="O338">
        <f t="shared" si="337"/>
        <v>0</v>
      </c>
      <c r="P338">
        <f t="shared" si="337"/>
        <v>0</v>
      </c>
      <c r="Q338">
        <f t="shared" si="337"/>
        <v>0</v>
      </c>
      <c r="R338">
        <f t="shared" si="337"/>
        <v>0</v>
      </c>
      <c r="S338">
        <f t="shared" si="337"/>
        <v>0</v>
      </c>
      <c r="T338">
        <f t="shared" si="337"/>
        <v>0</v>
      </c>
      <c r="U338">
        <f t="shared" si="337"/>
        <v>0</v>
      </c>
      <c r="V338">
        <f t="shared" si="337"/>
        <v>0</v>
      </c>
      <c r="W338">
        <f t="shared" si="337"/>
        <v>0</v>
      </c>
      <c r="X338">
        <f t="shared" si="337"/>
        <v>0</v>
      </c>
      <c r="Y338">
        <f t="shared" si="337"/>
        <v>0</v>
      </c>
      <c r="Z338">
        <f t="shared" si="337"/>
        <v>0</v>
      </c>
      <c r="AA338">
        <f t="shared" si="337"/>
        <v>0</v>
      </c>
      <c r="AB338">
        <f t="shared" si="337"/>
        <v>0</v>
      </c>
      <c r="AC338">
        <f t="shared" si="337"/>
        <v>0.580903482153029</v>
      </c>
      <c r="AD338">
        <f t="shared" si="337"/>
        <v>0</v>
      </c>
      <c r="AE338">
        <f t="shared" si="337"/>
        <v>0</v>
      </c>
    </row>
    <row r="339" spans="1:31">
      <c r="A339">
        <v>330</v>
      </c>
      <c r="B339">
        <f t="shared" si="279"/>
        <v>0</v>
      </c>
      <c r="C339">
        <f t="shared" ref="C339:AE339" si="338">IF(AND($A339&gt;C$5,$A339&lt;=C$6),C$2,0)</f>
        <v>0</v>
      </c>
      <c r="D339">
        <f t="shared" si="338"/>
        <v>0</v>
      </c>
      <c r="E339">
        <f t="shared" si="338"/>
        <v>0</v>
      </c>
      <c r="F339">
        <f t="shared" si="338"/>
        <v>0</v>
      </c>
      <c r="G339">
        <f t="shared" si="338"/>
        <v>0</v>
      </c>
      <c r="H339">
        <f t="shared" si="338"/>
        <v>0</v>
      </c>
      <c r="I339">
        <f t="shared" si="338"/>
        <v>0</v>
      </c>
      <c r="J339">
        <f t="shared" si="338"/>
        <v>0</v>
      </c>
      <c r="K339">
        <f t="shared" si="338"/>
        <v>0</v>
      </c>
      <c r="L339">
        <f t="shared" si="338"/>
        <v>0</v>
      </c>
      <c r="M339">
        <f t="shared" si="338"/>
        <v>0</v>
      </c>
      <c r="N339">
        <f t="shared" si="338"/>
        <v>0</v>
      </c>
      <c r="O339">
        <f t="shared" si="338"/>
        <v>0</v>
      </c>
      <c r="P339">
        <f t="shared" si="338"/>
        <v>0</v>
      </c>
      <c r="Q339">
        <f t="shared" si="338"/>
        <v>0</v>
      </c>
      <c r="R339">
        <f t="shared" si="338"/>
        <v>0</v>
      </c>
      <c r="S339">
        <f t="shared" si="338"/>
        <v>0</v>
      </c>
      <c r="T339">
        <f t="shared" si="338"/>
        <v>0</v>
      </c>
      <c r="U339">
        <f t="shared" si="338"/>
        <v>0</v>
      </c>
      <c r="V339">
        <f t="shared" si="338"/>
        <v>0</v>
      </c>
      <c r="W339">
        <f t="shared" si="338"/>
        <v>0</v>
      </c>
      <c r="X339">
        <f t="shared" si="338"/>
        <v>0</v>
      </c>
      <c r="Y339">
        <f t="shared" si="338"/>
        <v>0</v>
      </c>
      <c r="Z339">
        <f t="shared" si="338"/>
        <v>0</v>
      </c>
      <c r="AA339">
        <f t="shared" si="338"/>
        <v>0</v>
      </c>
      <c r="AB339">
        <f t="shared" si="338"/>
        <v>0</v>
      </c>
      <c r="AC339">
        <f t="shared" si="338"/>
        <v>0.580903482153029</v>
      </c>
      <c r="AD339">
        <f t="shared" si="338"/>
        <v>0</v>
      </c>
      <c r="AE339">
        <f t="shared" si="338"/>
        <v>0</v>
      </c>
    </row>
    <row r="340" spans="1:31">
      <c r="A340">
        <v>331</v>
      </c>
      <c r="B340">
        <f t="shared" si="279"/>
        <v>0</v>
      </c>
      <c r="C340">
        <f t="shared" ref="C340:AE340" si="339">IF(AND($A340&gt;C$5,$A340&lt;=C$6),C$2,0)</f>
        <v>0</v>
      </c>
      <c r="D340">
        <f t="shared" si="339"/>
        <v>0</v>
      </c>
      <c r="E340">
        <f t="shared" si="339"/>
        <v>0</v>
      </c>
      <c r="F340">
        <f t="shared" si="339"/>
        <v>0</v>
      </c>
      <c r="G340">
        <f t="shared" si="339"/>
        <v>0</v>
      </c>
      <c r="H340">
        <f t="shared" si="339"/>
        <v>0</v>
      </c>
      <c r="I340">
        <f t="shared" si="339"/>
        <v>0</v>
      </c>
      <c r="J340">
        <f t="shared" si="339"/>
        <v>0</v>
      </c>
      <c r="K340">
        <f t="shared" si="339"/>
        <v>0</v>
      </c>
      <c r="L340">
        <f t="shared" si="339"/>
        <v>0</v>
      </c>
      <c r="M340">
        <f t="shared" si="339"/>
        <v>0</v>
      </c>
      <c r="N340">
        <f t="shared" si="339"/>
        <v>0</v>
      </c>
      <c r="O340">
        <f t="shared" si="339"/>
        <v>0</v>
      </c>
      <c r="P340">
        <f t="shared" si="339"/>
        <v>0</v>
      </c>
      <c r="Q340">
        <f t="shared" si="339"/>
        <v>0</v>
      </c>
      <c r="R340">
        <f t="shared" si="339"/>
        <v>0</v>
      </c>
      <c r="S340">
        <f t="shared" si="339"/>
        <v>0</v>
      </c>
      <c r="T340">
        <f t="shared" si="339"/>
        <v>0</v>
      </c>
      <c r="U340">
        <f t="shared" si="339"/>
        <v>0</v>
      </c>
      <c r="V340">
        <f t="shared" si="339"/>
        <v>0</v>
      </c>
      <c r="W340">
        <f t="shared" si="339"/>
        <v>0</v>
      </c>
      <c r="X340">
        <f t="shared" si="339"/>
        <v>0</v>
      </c>
      <c r="Y340">
        <f t="shared" si="339"/>
        <v>0</v>
      </c>
      <c r="Z340">
        <f t="shared" si="339"/>
        <v>0</v>
      </c>
      <c r="AA340">
        <f t="shared" si="339"/>
        <v>0</v>
      </c>
      <c r="AB340">
        <f t="shared" si="339"/>
        <v>0</v>
      </c>
      <c r="AC340">
        <f t="shared" si="339"/>
        <v>0.580903482153029</v>
      </c>
      <c r="AD340">
        <f t="shared" si="339"/>
        <v>0</v>
      </c>
      <c r="AE340">
        <f t="shared" si="339"/>
        <v>0</v>
      </c>
    </row>
    <row r="341" spans="1:31">
      <c r="A341">
        <v>332</v>
      </c>
      <c r="B341">
        <f t="shared" si="279"/>
        <v>0</v>
      </c>
      <c r="C341">
        <f t="shared" ref="C341:AE341" si="340">IF(AND($A341&gt;C$5,$A341&lt;=C$6),C$2,0)</f>
        <v>0</v>
      </c>
      <c r="D341">
        <f t="shared" si="340"/>
        <v>0</v>
      </c>
      <c r="E341">
        <f t="shared" si="340"/>
        <v>0</v>
      </c>
      <c r="F341">
        <f t="shared" si="340"/>
        <v>0</v>
      </c>
      <c r="G341">
        <f t="shared" si="340"/>
        <v>0</v>
      </c>
      <c r="H341">
        <f t="shared" si="340"/>
        <v>0</v>
      </c>
      <c r="I341">
        <f t="shared" si="340"/>
        <v>0</v>
      </c>
      <c r="J341">
        <f t="shared" si="340"/>
        <v>0</v>
      </c>
      <c r="K341">
        <f t="shared" si="340"/>
        <v>0</v>
      </c>
      <c r="L341">
        <f t="shared" si="340"/>
        <v>0</v>
      </c>
      <c r="M341">
        <f t="shared" si="340"/>
        <v>0</v>
      </c>
      <c r="N341">
        <f t="shared" si="340"/>
        <v>0</v>
      </c>
      <c r="O341">
        <f t="shared" si="340"/>
        <v>0</v>
      </c>
      <c r="P341">
        <f t="shared" si="340"/>
        <v>0</v>
      </c>
      <c r="Q341">
        <f t="shared" si="340"/>
        <v>0</v>
      </c>
      <c r="R341">
        <f t="shared" si="340"/>
        <v>0</v>
      </c>
      <c r="S341">
        <f t="shared" si="340"/>
        <v>0</v>
      </c>
      <c r="T341">
        <f t="shared" si="340"/>
        <v>0</v>
      </c>
      <c r="U341">
        <f t="shared" si="340"/>
        <v>0</v>
      </c>
      <c r="V341">
        <f t="shared" si="340"/>
        <v>0</v>
      </c>
      <c r="W341">
        <f t="shared" si="340"/>
        <v>0</v>
      </c>
      <c r="X341">
        <f t="shared" si="340"/>
        <v>0</v>
      </c>
      <c r="Y341">
        <f t="shared" si="340"/>
        <v>0</v>
      </c>
      <c r="Z341">
        <f t="shared" si="340"/>
        <v>0</v>
      </c>
      <c r="AA341">
        <f t="shared" si="340"/>
        <v>0</v>
      </c>
      <c r="AB341">
        <f t="shared" si="340"/>
        <v>0</v>
      </c>
      <c r="AC341">
        <f t="shared" si="340"/>
        <v>0.580903482153029</v>
      </c>
      <c r="AD341">
        <f t="shared" si="340"/>
        <v>0</v>
      </c>
      <c r="AE341">
        <f t="shared" si="340"/>
        <v>0</v>
      </c>
    </row>
    <row r="342" spans="1:31">
      <c r="A342">
        <v>333</v>
      </c>
      <c r="B342">
        <f t="shared" si="279"/>
        <v>0</v>
      </c>
      <c r="C342">
        <f t="shared" ref="C342:AE342" si="341">IF(AND($A342&gt;C$5,$A342&lt;=C$6),C$2,0)</f>
        <v>0</v>
      </c>
      <c r="D342">
        <f t="shared" si="341"/>
        <v>0</v>
      </c>
      <c r="E342">
        <f t="shared" si="341"/>
        <v>0</v>
      </c>
      <c r="F342">
        <f t="shared" si="341"/>
        <v>0</v>
      </c>
      <c r="G342">
        <f t="shared" si="341"/>
        <v>0</v>
      </c>
      <c r="H342">
        <f t="shared" si="341"/>
        <v>0</v>
      </c>
      <c r="I342">
        <f t="shared" si="341"/>
        <v>0</v>
      </c>
      <c r="J342">
        <f t="shared" si="341"/>
        <v>0</v>
      </c>
      <c r="K342">
        <f t="shared" si="341"/>
        <v>0</v>
      </c>
      <c r="L342">
        <f t="shared" si="341"/>
        <v>0</v>
      </c>
      <c r="M342">
        <f t="shared" si="341"/>
        <v>0</v>
      </c>
      <c r="N342">
        <f t="shared" si="341"/>
        <v>0</v>
      </c>
      <c r="O342">
        <f t="shared" si="341"/>
        <v>0</v>
      </c>
      <c r="P342">
        <f t="shared" si="341"/>
        <v>0</v>
      </c>
      <c r="Q342">
        <f t="shared" si="341"/>
        <v>0</v>
      </c>
      <c r="R342">
        <f t="shared" si="341"/>
        <v>0</v>
      </c>
      <c r="S342">
        <f t="shared" si="341"/>
        <v>0</v>
      </c>
      <c r="T342">
        <f t="shared" si="341"/>
        <v>0</v>
      </c>
      <c r="U342">
        <f t="shared" si="341"/>
        <v>0</v>
      </c>
      <c r="V342">
        <f t="shared" si="341"/>
        <v>0</v>
      </c>
      <c r="W342">
        <f t="shared" si="341"/>
        <v>0</v>
      </c>
      <c r="X342">
        <f t="shared" si="341"/>
        <v>0</v>
      </c>
      <c r="Y342">
        <f t="shared" si="341"/>
        <v>0</v>
      </c>
      <c r="Z342">
        <f t="shared" si="341"/>
        <v>0</v>
      </c>
      <c r="AA342">
        <f t="shared" si="341"/>
        <v>0</v>
      </c>
      <c r="AB342">
        <f t="shared" si="341"/>
        <v>0</v>
      </c>
      <c r="AC342">
        <f t="shared" si="341"/>
        <v>0.580903482153029</v>
      </c>
      <c r="AD342">
        <f t="shared" si="341"/>
        <v>0</v>
      </c>
      <c r="AE342">
        <f t="shared" si="341"/>
        <v>0</v>
      </c>
    </row>
    <row r="343" spans="1:31">
      <c r="A343">
        <v>334</v>
      </c>
      <c r="B343">
        <f t="shared" si="279"/>
        <v>0</v>
      </c>
      <c r="C343">
        <f t="shared" ref="C343:AE343" si="342">IF(AND($A343&gt;C$5,$A343&lt;=C$6),C$2,0)</f>
        <v>0</v>
      </c>
      <c r="D343">
        <f t="shared" si="342"/>
        <v>0</v>
      </c>
      <c r="E343">
        <f t="shared" si="342"/>
        <v>0</v>
      </c>
      <c r="F343">
        <f t="shared" si="342"/>
        <v>0</v>
      </c>
      <c r="G343">
        <f t="shared" si="342"/>
        <v>0</v>
      </c>
      <c r="H343">
        <f t="shared" si="342"/>
        <v>0</v>
      </c>
      <c r="I343">
        <f t="shared" si="342"/>
        <v>0</v>
      </c>
      <c r="J343">
        <f t="shared" si="342"/>
        <v>0</v>
      </c>
      <c r="K343">
        <f t="shared" si="342"/>
        <v>0</v>
      </c>
      <c r="L343">
        <f t="shared" si="342"/>
        <v>0</v>
      </c>
      <c r="M343">
        <f t="shared" si="342"/>
        <v>0</v>
      </c>
      <c r="N343">
        <f t="shared" si="342"/>
        <v>0</v>
      </c>
      <c r="O343">
        <f t="shared" si="342"/>
        <v>0</v>
      </c>
      <c r="P343">
        <f t="shared" si="342"/>
        <v>0</v>
      </c>
      <c r="Q343">
        <f t="shared" si="342"/>
        <v>0</v>
      </c>
      <c r="R343">
        <f t="shared" si="342"/>
        <v>0</v>
      </c>
      <c r="S343">
        <f t="shared" si="342"/>
        <v>0</v>
      </c>
      <c r="T343">
        <f t="shared" si="342"/>
        <v>0</v>
      </c>
      <c r="U343">
        <f t="shared" si="342"/>
        <v>0</v>
      </c>
      <c r="V343">
        <f t="shared" si="342"/>
        <v>0</v>
      </c>
      <c r="W343">
        <f t="shared" si="342"/>
        <v>0</v>
      </c>
      <c r="X343">
        <f t="shared" si="342"/>
        <v>0</v>
      </c>
      <c r="Y343">
        <f t="shared" si="342"/>
        <v>0</v>
      </c>
      <c r="Z343">
        <f t="shared" si="342"/>
        <v>0</v>
      </c>
      <c r="AA343">
        <f t="shared" si="342"/>
        <v>0</v>
      </c>
      <c r="AB343">
        <f t="shared" si="342"/>
        <v>0</v>
      </c>
      <c r="AC343">
        <f t="shared" si="342"/>
        <v>0.580903482153029</v>
      </c>
      <c r="AD343">
        <f t="shared" si="342"/>
        <v>0</v>
      </c>
      <c r="AE343">
        <f t="shared" si="342"/>
        <v>0</v>
      </c>
    </row>
    <row r="344" spans="1:31">
      <c r="A344">
        <v>335</v>
      </c>
      <c r="B344">
        <f t="shared" si="279"/>
        <v>0</v>
      </c>
      <c r="C344">
        <f t="shared" ref="C344:AE344" si="343">IF(AND($A344&gt;C$5,$A344&lt;=C$6),C$2,0)</f>
        <v>0</v>
      </c>
      <c r="D344">
        <f t="shared" si="343"/>
        <v>0</v>
      </c>
      <c r="E344">
        <f t="shared" si="343"/>
        <v>0</v>
      </c>
      <c r="F344">
        <f t="shared" si="343"/>
        <v>0</v>
      </c>
      <c r="G344">
        <f t="shared" si="343"/>
        <v>0</v>
      </c>
      <c r="H344">
        <f t="shared" si="343"/>
        <v>0</v>
      </c>
      <c r="I344">
        <f t="shared" si="343"/>
        <v>0</v>
      </c>
      <c r="J344">
        <f t="shared" si="343"/>
        <v>0</v>
      </c>
      <c r="K344">
        <f t="shared" si="343"/>
        <v>0</v>
      </c>
      <c r="L344">
        <f t="shared" si="343"/>
        <v>0</v>
      </c>
      <c r="M344">
        <f t="shared" si="343"/>
        <v>0</v>
      </c>
      <c r="N344">
        <f t="shared" si="343"/>
        <v>0</v>
      </c>
      <c r="O344">
        <f t="shared" si="343"/>
        <v>0</v>
      </c>
      <c r="P344">
        <f t="shared" si="343"/>
        <v>0</v>
      </c>
      <c r="Q344">
        <f t="shared" si="343"/>
        <v>0</v>
      </c>
      <c r="R344">
        <f t="shared" si="343"/>
        <v>0</v>
      </c>
      <c r="S344">
        <f t="shared" si="343"/>
        <v>0</v>
      </c>
      <c r="T344">
        <f t="shared" si="343"/>
        <v>0</v>
      </c>
      <c r="U344">
        <f t="shared" si="343"/>
        <v>0</v>
      </c>
      <c r="V344">
        <f t="shared" si="343"/>
        <v>0</v>
      </c>
      <c r="W344">
        <f t="shared" si="343"/>
        <v>0</v>
      </c>
      <c r="X344">
        <f t="shared" si="343"/>
        <v>0</v>
      </c>
      <c r="Y344">
        <f t="shared" si="343"/>
        <v>0</v>
      </c>
      <c r="Z344">
        <f t="shared" si="343"/>
        <v>0</v>
      </c>
      <c r="AA344">
        <f t="shared" si="343"/>
        <v>0</v>
      </c>
      <c r="AB344">
        <f t="shared" si="343"/>
        <v>0</v>
      </c>
      <c r="AC344">
        <f t="shared" si="343"/>
        <v>0.580903482153029</v>
      </c>
      <c r="AD344">
        <f t="shared" si="343"/>
        <v>0</v>
      </c>
      <c r="AE344">
        <f t="shared" si="343"/>
        <v>0</v>
      </c>
    </row>
    <row r="345" spans="1:31">
      <c r="A345">
        <v>336</v>
      </c>
      <c r="B345">
        <f>IF(AND($A345&gt;B$5,$A345&lt;=B$6),B$2,0)</f>
        <v>0</v>
      </c>
      <c r="C345">
        <f t="shared" ref="C345:AE345" si="344">IF(AND($A345&gt;C$5,$A345&lt;=C$6),C$2,0)</f>
        <v>0</v>
      </c>
      <c r="D345">
        <f t="shared" si="344"/>
        <v>0</v>
      </c>
      <c r="E345">
        <f t="shared" si="344"/>
        <v>0</v>
      </c>
      <c r="F345">
        <f t="shared" si="344"/>
        <v>0</v>
      </c>
      <c r="G345">
        <f t="shared" si="344"/>
        <v>0</v>
      </c>
      <c r="H345">
        <f t="shared" si="344"/>
        <v>0</v>
      </c>
      <c r="I345">
        <f t="shared" si="344"/>
        <v>0</v>
      </c>
      <c r="J345">
        <f t="shared" si="344"/>
        <v>0</v>
      </c>
      <c r="K345">
        <f t="shared" si="344"/>
        <v>0</v>
      </c>
      <c r="L345">
        <f t="shared" si="344"/>
        <v>0</v>
      </c>
      <c r="M345">
        <f t="shared" si="344"/>
        <v>0</v>
      </c>
      <c r="N345">
        <f t="shared" si="344"/>
        <v>0</v>
      </c>
      <c r="O345">
        <f t="shared" si="344"/>
        <v>0</v>
      </c>
      <c r="P345">
        <f t="shared" si="344"/>
        <v>0</v>
      </c>
      <c r="Q345">
        <f t="shared" si="344"/>
        <v>0</v>
      </c>
      <c r="R345">
        <f t="shared" si="344"/>
        <v>0</v>
      </c>
      <c r="S345">
        <f t="shared" si="344"/>
        <v>0</v>
      </c>
      <c r="T345">
        <f t="shared" si="344"/>
        <v>0</v>
      </c>
      <c r="U345">
        <f t="shared" si="344"/>
        <v>0</v>
      </c>
      <c r="V345">
        <f t="shared" si="344"/>
        <v>0</v>
      </c>
      <c r="W345">
        <f t="shared" si="344"/>
        <v>0</v>
      </c>
      <c r="X345">
        <f t="shared" si="344"/>
        <v>0</v>
      </c>
      <c r="Y345">
        <f t="shared" si="344"/>
        <v>0</v>
      </c>
      <c r="Z345">
        <f t="shared" si="344"/>
        <v>0</v>
      </c>
      <c r="AA345">
        <f t="shared" si="344"/>
        <v>0</v>
      </c>
      <c r="AB345">
        <f t="shared" si="344"/>
        <v>0</v>
      </c>
      <c r="AC345">
        <f t="shared" si="344"/>
        <v>0.580903482153029</v>
      </c>
      <c r="AD345">
        <f t="shared" si="344"/>
        <v>0</v>
      </c>
      <c r="AE345">
        <f t="shared" si="344"/>
        <v>0</v>
      </c>
    </row>
    <row r="346" spans="1:31">
      <c r="A346">
        <v>337</v>
      </c>
      <c r="B346">
        <f>IF(AND($A346&gt;B$5,$A346&lt;=B$6),B$2,0)</f>
        <v>0</v>
      </c>
      <c r="C346">
        <f t="shared" ref="C346:AE346" si="345">IF(AND($A346&gt;C$5,$A346&lt;=C$6),C$2,0)</f>
        <v>0</v>
      </c>
      <c r="D346">
        <f t="shared" si="345"/>
        <v>0</v>
      </c>
      <c r="E346">
        <f t="shared" si="345"/>
        <v>0</v>
      </c>
      <c r="F346">
        <f t="shared" si="345"/>
        <v>0</v>
      </c>
      <c r="G346">
        <f t="shared" si="345"/>
        <v>0</v>
      </c>
      <c r="H346">
        <f t="shared" si="345"/>
        <v>0</v>
      </c>
      <c r="I346">
        <f t="shared" si="345"/>
        <v>0</v>
      </c>
      <c r="J346">
        <f t="shared" si="345"/>
        <v>0</v>
      </c>
      <c r="K346">
        <f t="shared" si="345"/>
        <v>0</v>
      </c>
      <c r="L346">
        <f t="shared" si="345"/>
        <v>0</v>
      </c>
      <c r="M346">
        <f t="shared" si="345"/>
        <v>0</v>
      </c>
      <c r="N346">
        <f t="shared" si="345"/>
        <v>0</v>
      </c>
      <c r="O346">
        <f t="shared" si="345"/>
        <v>0</v>
      </c>
      <c r="P346">
        <f t="shared" si="345"/>
        <v>0</v>
      </c>
      <c r="Q346">
        <f t="shared" si="345"/>
        <v>0</v>
      </c>
      <c r="R346">
        <f t="shared" si="345"/>
        <v>0</v>
      </c>
      <c r="S346">
        <f t="shared" si="345"/>
        <v>0</v>
      </c>
      <c r="T346">
        <f t="shared" si="345"/>
        <v>0</v>
      </c>
      <c r="U346">
        <f t="shared" si="345"/>
        <v>0</v>
      </c>
      <c r="V346">
        <f t="shared" si="345"/>
        <v>0</v>
      </c>
      <c r="W346">
        <f t="shared" si="345"/>
        <v>0</v>
      </c>
      <c r="X346">
        <f t="shared" si="345"/>
        <v>0</v>
      </c>
      <c r="Y346">
        <f t="shared" si="345"/>
        <v>0</v>
      </c>
      <c r="Z346">
        <f t="shared" si="345"/>
        <v>0</v>
      </c>
      <c r="AA346">
        <f t="shared" si="345"/>
        <v>0</v>
      </c>
      <c r="AB346">
        <f t="shared" si="345"/>
        <v>0</v>
      </c>
      <c r="AC346">
        <f t="shared" si="345"/>
        <v>0</v>
      </c>
      <c r="AD346">
        <f t="shared" si="345"/>
        <v>0.56205925670294</v>
      </c>
      <c r="AE346">
        <f t="shared" si="345"/>
        <v>0</v>
      </c>
    </row>
    <row r="347" spans="1:31">
      <c r="A347">
        <v>338</v>
      </c>
      <c r="B347">
        <f>IF(AND($A347&gt;B$5,$A347&lt;=B$6),B$2,0)</f>
        <v>0</v>
      </c>
      <c r="C347">
        <f t="shared" ref="C347:AE347" si="346">IF(AND($A347&gt;C$5,$A347&lt;=C$6),C$2,0)</f>
        <v>0</v>
      </c>
      <c r="D347">
        <f t="shared" si="346"/>
        <v>0</v>
      </c>
      <c r="E347">
        <f t="shared" si="346"/>
        <v>0</v>
      </c>
      <c r="F347">
        <f t="shared" si="346"/>
        <v>0</v>
      </c>
      <c r="G347">
        <f t="shared" si="346"/>
        <v>0</v>
      </c>
      <c r="H347">
        <f t="shared" si="346"/>
        <v>0</v>
      </c>
      <c r="I347">
        <f t="shared" si="346"/>
        <v>0</v>
      </c>
      <c r="J347">
        <f t="shared" si="346"/>
        <v>0</v>
      </c>
      <c r="K347">
        <f t="shared" si="346"/>
        <v>0</v>
      </c>
      <c r="L347">
        <f t="shared" si="346"/>
        <v>0</v>
      </c>
      <c r="M347">
        <f t="shared" si="346"/>
        <v>0</v>
      </c>
      <c r="N347">
        <f t="shared" si="346"/>
        <v>0</v>
      </c>
      <c r="O347">
        <f t="shared" si="346"/>
        <v>0</v>
      </c>
      <c r="P347">
        <f t="shared" si="346"/>
        <v>0</v>
      </c>
      <c r="Q347">
        <f t="shared" si="346"/>
        <v>0</v>
      </c>
      <c r="R347">
        <f t="shared" si="346"/>
        <v>0</v>
      </c>
      <c r="S347">
        <f t="shared" si="346"/>
        <v>0</v>
      </c>
      <c r="T347">
        <f t="shared" si="346"/>
        <v>0</v>
      </c>
      <c r="U347">
        <f t="shared" si="346"/>
        <v>0</v>
      </c>
      <c r="V347">
        <f t="shared" si="346"/>
        <v>0</v>
      </c>
      <c r="W347">
        <f t="shared" si="346"/>
        <v>0</v>
      </c>
      <c r="X347">
        <f t="shared" si="346"/>
        <v>0</v>
      </c>
      <c r="Y347">
        <f t="shared" si="346"/>
        <v>0</v>
      </c>
      <c r="Z347">
        <f t="shared" si="346"/>
        <v>0</v>
      </c>
      <c r="AA347">
        <f t="shared" si="346"/>
        <v>0</v>
      </c>
      <c r="AB347">
        <f t="shared" si="346"/>
        <v>0</v>
      </c>
      <c r="AC347">
        <f t="shared" si="346"/>
        <v>0</v>
      </c>
      <c r="AD347">
        <f t="shared" si="346"/>
        <v>0.56205925670294</v>
      </c>
      <c r="AE347">
        <f t="shared" si="346"/>
        <v>0</v>
      </c>
    </row>
    <row r="348" spans="1:31">
      <c r="A348">
        <v>339</v>
      </c>
      <c r="B348">
        <f>IF(AND($A348&gt;B$5,$A348&lt;=B$6),B$2,0)</f>
        <v>0</v>
      </c>
      <c r="C348">
        <f t="shared" ref="C348:AE348" si="347">IF(AND($A348&gt;C$5,$A348&lt;=C$6),C$2,0)</f>
        <v>0</v>
      </c>
      <c r="D348">
        <f t="shared" si="347"/>
        <v>0</v>
      </c>
      <c r="E348">
        <f t="shared" si="347"/>
        <v>0</v>
      </c>
      <c r="F348">
        <f t="shared" si="347"/>
        <v>0</v>
      </c>
      <c r="G348">
        <f t="shared" si="347"/>
        <v>0</v>
      </c>
      <c r="H348">
        <f t="shared" si="347"/>
        <v>0</v>
      </c>
      <c r="I348">
        <f t="shared" si="347"/>
        <v>0</v>
      </c>
      <c r="J348">
        <f t="shared" si="347"/>
        <v>0</v>
      </c>
      <c r="K348">
        <f t="shared" si="347"/>
        <v>0</v>
      </c>
      <c r="L348">
        <f t="shared" si="347"/>
        <v>0</v>
      </c>
      <c r="M348">
        <f t="shared" si="347"/>
        <v>0</v>
      </c>
      <c r="N348">
        <f t="shared" si="347"/>
        <v>0</v>
      </c>
      <c r="O348">
        <f t="shared" si="347"/>
        <v>0</v>
      </c>
      <c r="P348">
        <f t="shared" si="347"/>
        <v>0</v>
      </c>
      <c r="Q348">
        <f t="shared" si="347"/>
        <v>0</v>
      </c>
      <c r="R348">
        <f t="shared" si="347"/>
        <v>0</v>
      </c>
      <c r="S348">
        <f t="shared" si="347"/>
        <v>0</v>
      </c>
      <c r="T348">
        <f t="shared" si="347"/>
        <v>0</v>
      </c>
      <c r="U348">
        <f t="shared" si="347"/>
        <v>0</v>
      </c>
      <c r="V348">
        <f t="shared" si="347"/>
        <v>0</v>
      </c>
      <c r="W348">
        <f t="shared" si="347"/>
        <v>0</v>
      </c>
      <c r="X348">
        <f t="shared" si="347"/>
        <v>0</v>
      </c>
      <c r="Y348">
        <f t="shared" si="347"/>
        <v>0</v>
      </c>
      <c r="Z348">
        <f t="shared" si="347"/>
        <v>0</v>
      </c>
      <c r="AA348">
        <f t="shared" si="347"/>
        <v>0</v>
      </c>
      <c r="AB348">
        <f t="shared" si="347"/>
        <v>0</v>
      </c>
      <c r="AC348">
        <f t="shared" si="347"/>
        <v>0</v>
      </c>
      <c r="AD348">
        <f t="shared" si="347"/>
        <v>0.56205925670294</v>
      </c>
      <c r="AE348">
        <f t="shared" si="347"/>
        <v>0</v>
      </c>
    </row>
    <row r="349" spans="1:31">
      <c r="A349">
        <v>340</v>
      </c>
      <c r="B349">
        <f>IF(AND($A349&gt;B$5,$A349&lt;=B$6),B$2,0)</f>
        <v>0</v>
      </c>
      <c r="C349">
        <f t="shared" ref="C349:AE349" si="348">IF(AND($A349&gt;C$5,$A349&lt;=C$6),C$2,0)</f>
        <v>0</v>
      </c>
      <c r="D349">
        <f t="shared" si="348"/>
        <v>0</v>
      </c>
      <c r="E349">
        <f t="shared" si="348"/>
        <v>0</v>
      </c>
      <c r="F349">
        <f t="shared" si="348"/>
        <v>0</v>
      </c>
      <c r="G349">
        <f t="shared" si="348"/>
        <v>0</v>
      </c>
      <c r="H349">
        <f t="shared" si="348"/>
        <v>0</v>
      </c>
      <c r="I349">
        <f t="shared" si="348"/>
        <v>0</v>
      </c>
      <c r="J349">
        <f t="shared" si="348"/>
        <v>0</v>
      </c>
      <c r="K349">
        <f t="shared" si="348"/>
        <v>0</v>
      </c>
      <c r="L349">
        <f t="shared" si="348"/>
        <v>0</v>
      </c>
      <c r="M349">
        <f t="shared" si="348"/>
        <v>0</v>
      </c>
      <c r="N349">
        <f t="shared" si="348"/>
        <v>0</v>
      </c>
      <c r="O349">
        <f t="shared" si="348"/>
        <v>0</v>
      </c>
      <c r="P349">
        <f t="shared" si="348"/>
        <v>0</v>
      </c>
      <c r="Q349">
        <f t="shared" si="348"/>
        <v>0</v>
      </c>
      <c r="R349">
        <f t="shared" si="348"/>
        <v>0</v>
      </c>
      <c r="S349">
        <f t="shared" si="348"/>
        <v>0</v>
      </c>
      <c r="T349">
        <f t="shared" si="348"/>
        <v>0</v>
      </c>
      <c r="U349">
        <f t="shared" si="348"/>
        <v>0</v>
      </c>
      <c r="V349">
        <f t="shared" si="348"/>
        <v>0</v>
      </c>
      <c r="W349">
        <f t="shared" si="348"/>
        <v>0</v>
      </c>
      <c r="X349">
        <f t="shared" si="348"/>
        <v>0</v>
      </c>
      <c r="Y349">
        <f t="shared" si="348"/>
        <v>0</v>
      </c>
      <c r="Z349">
        <f t="shared" si="348"/>
        <v>0</v>
      </c>
      <c r="AA349">
        <f t="shared" si="348"/>
        <v>0</v>
      </c>
      <c r="AB349">
        <f t="shared" si="348"/>
        <v>0</v>
      </c>
      <c r="AC349">
        <f t="shared" si="348"/>
        <v>0</v>
      </c>
      <c r="AD349">
        <f t="shared" si="348"/>
        <v>0.56205925670294</v>
      </c>
      <c r="AE349">
        <f t="shared" si="348"/>
        <v>0</v>
      </c>
    </row>
    <row r="350" spans="1:31">
      <c r="A350">
        <v>341</v>
      </c>
      <c r="B350">
        <f>IF(AND($A350&gt;B$5,$A350&lt;=B$6),B$2,0)</f>
        <v>0</v>
      </c>
      <c r="C350">
        <f t="shared" ref="C350:AE350" si="349">IF(AND($A350&gt;C$5,$A350&lt;=C$6),C$2,0)</f>
        <v>0</v>
      </c>
      <c r="D350">
        <f t="shared" si="349"/>
        <v>0</v>
      </c>
      <c r="E350">
        <f t="shared" si="349"/>
        <v>0</v>
      </c>
      <c r="F350">
        <f t="shared" si="349"/>
        <v>0</v>
      </c>
      <c r="G350">
        <f t="shared" si="349"/>
        <v>0</v>
      </c>
      <c r="H350">
        <f t="shared" si="349"/>
        <v>0</v>
      </c>
      <c r="I350">
        <f t="shared" si="349"/>
        <v>0</v>
      </c>
      <c r="J350">
        <f t="shared" si="349"/>
        <v>0</v>
      </c>
      <c r="K350">
        <f t="shared" si="349"/>
        <v>0</v>
      </c>
      <c r="L350">
        <f t="shared" si="349"/>
        <v>0</v>
      </c>
      <c r="M350">
        <f t="shared" si="349"/>
        <v>0</v>
      </c>
      <c r="N350">
        <f t="shared" si="349"/>
        <v>0</v>
      </c>
      <c r="O350">
        <f t="shared" si="349"/>
        <v>0</v>
      </c>
      <c r="P350">
        <f t="shared" si="349"/>
        <v>0</v>
      </c>
      <c r="Q350">
        <f t="shared" si="349"/>
        <v>0</v>
      </c>
      <c r="R350">
        <f t="shared" si="349"/>
        <v>0</v>
      </c>
      <c r="S350">
        <f t="shared" si="349"/>
        <v>0</v>
      </c>
      <c r="T350">
        <f t="shared" si="349"/>
        <v>0</v>
      </c>
      <c r="U350">
        <f t="shared" si="349"/>
        <v>0</v>
      </c>
      <c r="V350">
        <f t="shared" si="349"/>
        <v>0</v>
      </c>
      <c r="W350">
        <f t="shared" si="349"/>
        <v>0</v>
      </c>
      <c r="X350">
        <f t="shared" si="349"/>
        <v>0</v>
      </c>
      <c r="Y350">
        <f t="shared" si="349"/>
        <v>0</v>
      </c>
      <c r="Z350">
        <f t="shared" si="349"/>
        <v>0</v>
      </c>
      <c r="AA350">
        <f t="shared" si="349"/>
        <v>0</v>
      </c>
      <c r="AB350">
        <f t="shared" si="349"/>
        <v>0</v>
      </c>
      <c r="AC350">
        <f t="shared" si="349"/>
        <v>0</v>
      </c>
      <c r="AD350">
        <f t="shared" si="349"/>
        <v>0.56205925670294</v>
      </c>
      <c r="AE350">
        <f t="shared" si="349"/>
        <v>0</v>
      </c>
    </row>
    <row r="351" spans="1:31">
      <c r="A351">
        <v>342</v>
      </c>
      <c r="B351">
        <f>IF(AND($A351&gt;B$5,$A351&lt;=B$6),B$2,0)</f>
        <v>0</v>
      </c>
      <c r="C351">
        <f t="shared" ref="C351:AE351" si="350">IF(AND($A351&gt;C$5,$A351&lt;=C$6),C$2,0)</f>
        <v>0</v>
      </c>
      <c r="D351">
        <f t="shared" si="350"/>
        <v>0</v>
      </c>
      <c r="E351">
        <f t="shared" si="350"/>
        <v>0</v>
      </c>
      <c r="F351">
        <f t="shared" si="350"/>
        <v>0</v>
      </c>
      <c r="G351">
        <f t="shared" si="350"/>
        <v>0</v>
      </c>
      <c r="H351">
        <f t="shared" si="350"/>
        <v>0</v>
      </c>
      <c r="I351">
        <f t="shared" si="350"/>
        <v>0</v>
      </c>
      <c r="J351">
        <f t="shared" si="350"/>
        <v>0</v>
      </c>
      <c r="K351">
        <f t="shared" si="350"/>
        <v>0</v>
      </c>
      <c r="L351">
        <f t="shared" si="350"/>
        <v>0</v>
      </c>
      <c r="M351">
        <f t="shared" si="350"/>
        <v>0</v>
      </c>
      <c r="N351">
        <f t="shared" si="350"/>
        <v>0</v>
      </c>
      <c r="O351">
        <f t="shared" si="350"/>
        <v>0</v>
      </c>
      <c r="P351">
        <f t="shared" si="350"/>
        <v>0</v>
      </c>
      <c r="Q351">
        <f t="shared" si="350"/>
        <v>0</v>
      </c>
      <c r="R351">
        <f t="shared" si="350"/>
        <v>0</v>
      </c>
      <c r="S351">
        <f t="shared" si="350"/>
        <v>0</v>
      </c>
      <c r="T351">
        <f t="shared" si="350"/>
        <v>0</v>
      </c>
      <c r="U351">
        <f t="shared" si="350"/>
        <v>0</v>
      </c>
      <c r="V351">
        <f t="shared" si="350"/>
        <v>0</v>
      </c>
      <c r="W351">
        <f t="shared" si="350"/>
        <v>0</v>
      </c>
      <c r="X351">
        <f t="shared" si="350"/>
        <v>0</v>
      </c>
      <c r="Y351">
        <f t="shared" si="350"/>
        <v>0</v>
      </c>
      <c r="Z351">
        <f t="shared" si="350"/>
        <v>0</v>
      </c>
      <c r="AA351">
        <f t="shared" si="350"/>
        <v>0</v>
      </c>
      <c r="AB351">
        <f t="shared" si="350"/>
        <v>0</v>
      </c>
      <c r="AC351">
        <f t="shared" si="350"/>
        <v>0</v>
      </c>
      <c r="AD351">
        <f t="shared" si="350"/>
        <v>0.56205925670294</v>
      </c>
      <c r="AE351">
        <f t="shared" si="350"/>
        <v>0</v>
      </c>
    </row>
    <row r="352" spans="1:31">
      <c r="A352">
        <v>343</v>
      </c>
      <c r="B352">
        <f>IF(AND($A352&gt;B$5,$A352&lt;=B$6),B$2,0)</f>
        <v>0</v>
      </c>
      <c r="C352">
        <f t="shared" ref="C352:AE352" si="351">IF(AND($A352&gt;C$5,$A352&lt;=C$6),C$2,0)</f>
        <v>0</v>
      </c>
      <c r="D352">
        <f t="shared" si="351"/>
        <v>0</v>
      </c>
      <c r="E352">
        <f t="shared" si="351"/>
        <v>0</v>
      </c>
      <c r="F352">
        <f t="shared" si="351"/>
        <v>0</v>
      </c>
      <c r="G352">
        <f t="shared" si="351"/>
        <v>0</v>
      </c>
      <c r="H352">
        <f t="shared" si="351"/>
        <v>0</v>
      </c>
      <c r="I352">
        <f t="shared" si="351"/>
        <v>0</v>
      </c>
      <c r="J352">
        <f t="shared" si="351"/>
        <v>0</v>
      </c>
      <c r="K352">
        <f t="shared" si="351"/>
        <v>0</v>
      </c>
      <c r="L352">
        <f t="shared" si="351"/>
        <v>0</v>
      </c>
      <c r="M352">
        <f t="shared" si="351"/>
        <v>0</v>
      </c>
      <c r="N352">
        <f t="shared" si="351"/>
        <v>0</v>
      </c>
      <c r="O352">
        <f t="shared" si="351"/>
        <v>0</v>
      </c>
      <c r="P352">
        <f t="shared" si="351"/>
        <v>0</v>
      </c>
      <c r="Q352">
        <f t="shared" si="351"/>
        <v>0</v>
      </c>
      <c r="R352">
        <f t="shared" si="351"/>
        <v>0</v>
      </c>
      <c r="S352">
        <f t="shared" si="351"/>
        <v>0</v>
      </c>
      <c r="T352">
        <f t="shared" si="351"/>
        <v>0</v>
      </c>
      <c r="U352">
        <f t="shared" si="351"/>
        <v>0</v>
      </c>
      <c r="V352">
        <f t="shared" si="351"/>
        <v>0</v>
      </c>
      <c r="W352">
        <f t="shared" si="351"/>
        <v>0</v>
      </c>
      <c r="X352">
        <f t="shared" si="351"/>
        <v>0</v>
      </c>
      <c r="Y352">
        <f t="shared" si="351"/>
        <v>0</v>
      </c>
      <c r="Z352">
        <f t="shared" si="351"/>
        <v>0</v>
      </c>
      <c r="AA352">
        <f t="shared" si="351"/>
        <v>0</v>
      </c>
      <c r="AB352">
        <f t="shared" si="351"/>
        <v>0</v>
      </c>
      <c r="AC352">
        <f t="shared" si="351"/>
        <v>0</v>
      </c>
      <c r="AD352">
        <f t="shared" si="351"/>
        <v>0.56205925670294</v>
      </c>
      <c r="AE352">
        <f t="shared" si="351"/>
        <v>0</v>
      </c>
    </row>
    <row r="353" spans="1:31">
      <c r="A353">
        <v>344</v>
      </c>
      <c r="B353">
        <f>IF(AND($A353&gt;B$5,$A353&lt;=B$6),B$2,0)</f>
        <v>0</v>
      </c>
      <c r="C353">
        <f t="shared" ref="C353:AE353" si="352">IF(AND($A353&gt;C$5,$A353&lt;=C$6),C$2,0)</f>
        <v>0</v>
      </c>
      <c r="D353">
        <f t="shared" si="352"/>
        <v>0</v>
      </c>
      <c r="E353">
        <f t="shared" si="352"/>
        <v>0</v>
      </c>
      <c r="F353">
        <f t="shared" si="352"/>
        <v>0</v>
      </c>
      <c r="G353">
        <f t="shared" si="352"/>
        <v>0</v>
      </c>
      <c r="H353">
        <f t="shared" si="352"/>
        <v>0</v>
      </c>
      <c r="I353">
        <f t="shared" si="352"/>
        <v>0</v>
      </c>
      <c r="J353">
        <f t="shared" si="352"/>
        <v>0</v>
      </c>
      <c r="K353">
        <f t="shared" si="352"/>
        <v>0</v>
      </c>
      <c r="L353">
        <f t="shared" si="352"/>
        <v>0</v>
      </c>
      <c r="M353">
        <f t="shared" si="352"/>
        <v>0</v>
      </c>
      <c r="N353">
        <f t="shared" si="352"/>
        <v>0</v>
      </c>
      <c r="O353">
        <f t="shared" si="352"/>
        <v>0</v>
      </c>
      <c r="P353">
        <f t="shared" si="352"/>
        <v>0</v>
      </c>
      <c r="Q353">
        <f t="shared" si="352"/>
        <v>0</v>
      </c>
      <c r="R353">
        <f t="shared" si="352"/>
        <v>0</v>
      </c>
      <c r="S353">
        <f t="shared" si="352"/>
        <v>0</v>
      </c>
      <c r="T353">
        <f t="shared" si="352"/>
        <v>0</v>
      </c>
      <c r="U353">
        <f t="shared" si="352"/>
        <v>0</v>
      </c>
      <c r="V353">
        <f t="shared" si="352"/>
        <v>0</v>
      </c>
      <c r="W353">
        <f t="shared" si="352"/>
        <v>0</v>
      </c>
      <c r="X353">
        <f t="shared" si="352"/>
        <v>0</v>
      </c>
      <c r="Y353">
        <f t="shared" si="352"/>
        <v>0</v>
      </c>
      <c r="Z353">
        <f t="shared" si="352"/>
        <v>0</v>
      </c>
      <c r="AA353">
        <f t="shared" si="352"/>
        <v>0</v>
      </c>
      <c r="AB353">
        <f t="shared" si="352"/>
        <v>0</v>
      </c>
      <c r="AC353">
        <f t="shared" si="352"/>
        <v>0</v>
      </c>
      <c r="AD353">
        <f t="shared" si="352"/>
        <v>0.56205925670294</v>
      </c>
      <c r="AE353">
        <f t="shared" si="352"/>
        <v>0</v>
      </c>
    </row>
    <row r="354" spans="1:31">
      <c r="A354">
        <v>345</v>
      </c>
      <c r="B354">
        <f>IF(AND($A354&gt;B$5,$A354&lt;=B$6),B$2,0)</f>
        <v>0</v>
      </c>
      <c r="C354">
        <f t="shared" ref="C354:AE354" si="353">IF(AND($A354&gt;C$5,$A354&lt;=C$6),C$2,0)</f>
        <v>0</v>
      </c>
      <c r="D354">
        <f t="shared" si="353"/>
        <v>0</v>
      </c>
      <c r="E354">
        <f t="shared" si="353"/>
        <v>0</v>
      </c>
      <c r="F354">
        <f t="shared" si="353"/>
        <v>0</v>
      </c>
      <c r="G354">
        <f t="shared" si="353"/>
        <v>0</v>
      </c>
      <c r="H354">
        <f t="shared" si="353"/>
        <v>0</v>
      </c>
      <c r="I354">
        <f t="shared" si="353"/>
        <v>0</v>
      </c>
      <c r="J354">
        <f t="shared" si="353"/>
        <v>0</v>
      </c>
      <c r="K354">
        <f t="shared" si="353"/>
        <v>0</v>
      </c>
      <c r="L354">
        <f t="shared" si="353"/>
        <v>0</v>
      </c>
      <c r="M354">
        <f t="shared" si="353"/>
        <v>0</v>
      </c>
      <c r="N354">
        <f t="shared" si="353"/>
        <v>0</v>
      </c>
      <c r="O354">
        <f t="shared" si="353"/>
        <v>0</v>
      </c>
      <c r="P354">
        <f t="shared" si="353"/>
        <v>0</v>
      </c>
      <c r="Q354">
        <f t="shared" si="353"/>
        <v>0</v>
      </c>
      <c r="R354">
        <f t="shared" si="353"/>
        <v>0</v>
      </c>
      <c r="S354">
        <f t="shared" si="353"/>
        <v>0</v>
      </c>
      <c r="T354">
        <f t="shared" si="353"/>
        <v>0</v>
      </c>
      <c r="U354">
        <f t="shared" si="353"/>
        <v>0</v>
      </c>
      <c r="V354">
        <f t="shared" si="353"/>
        <v>0</v>
      </c>
      <c r="W354">
        <f t="shared" si="353"/>
        <v>0</v>
      </c>
      <c r="X354">
        <f t="shared" si="353"/>
        <v>0</v>
      </c>
      <c r="Y354">
        <f t="shared" si="353"/>
        <v>0</v>
      </c>
      <c r="Z354">
        <f t="shared" si="353"/>
        <v>0</v>
      </c>
      <c r="AA354">
        <f t="shared" si="353"/>
        <v>0</v>
      </c>
      <c r="AB354">
        <f t="shared" si="353"/>
        <v>0</v>
      </c>
      <c r="AC354">
        <f t="shared" si="353"/>
        <v>0</v>
      </c>
      <c r="AD354">
        <f t="shared" si="353"/>
        <v>0.56205925670294</v>
      </c>
      <c r="AE354">
        <f t="shared" si="353"/>
        <v>0</v>
      </c>
    </row>
    <row r="355" spans="1:31">
      <c r="A355">
        <v>346</v>
      </c>
      <c r="B355">
        <f>IF(AND($A355&gt;B$5,$A355&lt;=B$6),B$2,0)</f>
        <v>0</v>
      </c>
      <c r="C355">
        <f t="shared" ref="C355:AE355" si="354">IF(AND($A355&gt;C$5,$A355&lt;=C$6),C$2,0)</f>
        <v>0</v>
      </c>
      <c r="D355">
        <f t="shared" si="354"/>
        <v>0</v>
      </c>
      <c r="E355">
        <f t="shared" si="354"/>
        <v>0</v>
      </c>
      <c r="F355">
        <f t="shared" si="354"/>
        <v>0</v>
      </c>
      <c r="G355">
        <f t="shared" si="354"/>
        <v>0</v>
      </c>
      <c r="H355">
        <f t="shared" si="354"/>
        <v>0</v>
      </c>
      <c r="I355">
        <f t="shared" si="354"/>
        <v>0</v>
      </c>
      <c r="J355">
        <f t="shared" si="354"/>
        <v>0</v>
      </c>
      <c r="K355">
        <f t="shared" si="354"/>
        <v>0</v>
      </c>
      <c r="L355">
        <f t="shared" si="354"/>
        <v>0</v>
      </c>
      <c r="M355">
        <f t="shared" si="354"/>
        <v>0</v>
      </c>
      <c r="N355">
        <f t="shared" si="354"/>
        <v>0</v>
      </c>
      <c r="O355">
        <f t="shared" si="354"/>
        <v>0</v>
      </c>
      <c r="P355">
        <f t="shared" si="354"/>
        <v>0</v>
      </c>
      <c r="Q355">
        <f t="shared" si="354"/>
        <v>0</v>
      </c>
      <c r="R355">
        <f t="shared" si="354"/>
        <v>0</v>
      </c>
      <c r="S355">
        <f t="shared" si="354"/>
        <v>0</v>
      </c>
      <c r="T355">
        <f t="shared" si="354"/>
        <v>0</v>
      </c>
      <c r="U355">
        <f t="shared" si="354"/>
        <v>0</v>
      </c>
      <c r="V355">
        <f t="shared" si="354"/>
        <v>0</v>
      </c>
      <c r="W355">
        <f t="shared" si="354"/>
        <v>0</v>
      </c>
      <c r="X355">
        <f t="shared" si="354"/>
        <v>0</v>
      </c>
      <c r="Y355">
        <f t="shared" si="354"/>
        <v>0</v>
      </c>
      <c r="Z355">
        <f t="shared" si="354"/>
        <v>0</v>
      </c>
      <c r="AA355">
        <f t="shared" si="354"/>
        <v>0</v>
      </c>
      <c r="AB355">
        <f t="shared" si="354"/>
        <v>0</v>
      </c>
      <c r="AC355">
        <f t="shared" si="354"/>
        <v>0</v>
      </c>
      <c r="AD355">
        <f t="shared" si="354"/>
        <v>0.56205925670294</v>
      </c>
      <c r="AE355">
        <f t="shared" si="354"/>
        <v>0</v>
      </c>
    </row>
    <row r="356" spans="1:31">
      <c r="A356">
        <v>347</v>
      </c>
      <c r="B356">
        <f>IF(AND($A356&gt;B$5,$A356&lt;=B$6),B$2,0)</f>
        <v>0</v>
      </c>
      <c r="C356">
        <f t="shared" ref="C356:AE356" si="355">IF(AND($A356&gt;C$5,$A356&lt;=C$6),C$2,0)</f>
        <v>0</v>
      </c>
      <c r="D356">
        <f t="shared" si="355"/>
        <v>0</v>
      </c>
      <c r="E356">
        <f t="shared" si="355"/>
        <v>0</v>
      </c>
      <c r="F356">
        <f t="shared" si="355"/>
        <v>0</v>
      </c>
      <c r="G356">
        <f t="shared" si="355"/>
        <v>0</v>
      </c>
      <c r="H356">
        <f t="shared" si="355"/>
        <v>0</v>
      </c>
      <c r="I356">
        <f t="shared" si="355"/>
        <v>0</v>
      </c>
      <c r="J356">
        <f t="shared" si="355"/>
        <v>0</v>
      </c>
      <c r="K356">
        <f t="shared" si="355"/>
        <v>0</v>
      </c>
      <c r="L356">
        <f t="shared" si="355"/>
        <v>0</v>
      </c>
      <c r="M356">
        <f t="shared" si="355"/>
        <v>0</v>
      </c>
      <c r="N356">
        <f t="shared" si="355"/>
        <v>0</v>
      </c>
      <c r="O356">
        <f t="shared" si="355"/>
        <v>0</v>
      </c>
      <c r="P356">
        <f t="shared" si="355"/>
        <v>0</v>
      </c>
      <c r="Q356">
        <f t="shared" si="355"/>
        <v>0</v>
      </c>
      <c r="R356">
        <f t="shared" si="355"/>
        <v>0</v>
      </c>
      <c r="S356">
        <f t="shared" si="355"/>
        <v>0</v>
      </c>
      <c r="T356">
        <f t="shared" si="355"/>
        <v>0</v>
      </c>
      <c r="U356">
        <f t="shared" si="355"/>
        <v>0</v>
      </c>
      <c r="V356">
        <f t="shared" si="355"/>
        <v>0</v>
      </c>
      <c r="W356">
        <f t="shared" si="355"/>
        <v>0</v>
      </c>
      <c r="X356">
        <f t="shared" si="355"/>
        <v>0</v>
      </c>
      <c r="Y356">
        <f t="shared" si="355"/>
        <v>0</v>
      </c>
      <c r="Z356">
        <f t="shared" si="355"/>
        <v>0</v>
      </c>
      <c r="AA356">
        <f t="shared" si="355"/>
        <v>0</v>
      </c>
      <c r="AB356">
        <f t="shared" si="355"/>
        <v>0</v>
      </c>
      <c r="AC356">
        <f t="shared" si="355"/>
        <v>0</v>
      </c>
      <c r="AD356">
        <f t="shared" si="355"/>
        <v>0.56205925670294</v>
      </c>
      <c r="AE356">
        <f t="shared" si="355"/>
        <v>0</v>
      </c>
    </row>
    <row r="357" spans="1:31">
      <c r="A357">
        <v>348</v>
      </c>
      <c r="B357">
        <f>IF(AND($A357&gt;B$5,$A357&lt;=B$6),B$2,0)</f>
        <v>0</v>
      </c>
      <c r="C357">
        <f t="shared" ref="C357:AE357" si="356">IF(AND($A357&gt;C$5,$A357&lt;=C$6),C$2,0)</f>
        <v>0</v>
      </c>
      <c r="D357">
        <f t="shared" si="356"/>
        <v>0</v>
      </c>
      <c r="E357">
        <f t="shared" si="356"/>
        <v>0</v>
      </c>
      <c r="F357">
        <f t="shared" si="356"/>
        <v>0</v>
      </c>
      <c r="G357">
        <f t="shared" si="356"/>
        <v>0</v>
      </c>
      <c r="H357">
        <f t="shared" si="356"/>
        <v>0</v>
      </c>
      <c r="I357">
        <f t="shared" si="356"/>
        <v>0</v>
      </c>
      <c r="J357">
        <f t="shared" si="356"/>
        <v>0</v>
      </c>
      <c r="K357">
        <f t="shared" si="356"/>
        <v>0</v>
      </c>
      <c r="L357">
        <f t="shared" si="356"/>
        <v>0</v>
      </c>
      <c r="M357">
        <f t="shared" si="356"/>
        <v>0</v>
      </c>
      <c r="N357">
        <f t="shared" si="356"/>
        <v>0</v>
      </c>
      <c r="O357">
        <f t="shared" si="356"/>
        <v>0</v>
      </c>
      <c r="P357">
        <f t="shared" si="356"/>
        <v>0</v>
      </c>
      <c r="Q357">
        <f t="shared" si="356"/>
        <v>0</v>
      </c>
      <c r="R357">
        <f t="shared" si="356"/>
        <v>0</v>
      </c>
      <c r="S357">
        <f t="shared" si="356"/>
        <v>0</v>
      </c>
      <c r="T357">
        <f t="shared" si="356"/>
        <v>0</v>
      </c>
      <c r="U357">
        <f t="shared" si="356"/>
        <v>0</v>
      </c>
      <c r="V357">
        <f t="shared" si="356"/>
        <v>0</v>
      </c>
      <c r="W357">
        <f t="shared" si="356"/>
        <v>0</v>
      </c>
      <c r="X357">
        <f t="shared" si="356"/>
        <v>0</v>
      </c>
      <c r="Y357">
        <f t="shared" si="356"/>
        <v>0</v>
      </c>
      <c r="Z357">
        <f t="shared" si="356"/>
        <v>0</v>
      </c>
      <c r="AA357">
        <f t="shared" si="356"/>
        <v>0</v>
      </c>
      <c r="AB357">
        <f t="shared" si="356"/>
        <v>0</v>
      </c>
      <c r="AC357">
        <f t="shared" si="356"/>
        <v>0</v>
      </c>
      <c r="AD357">
        <f t="shared" si="356"/>
        <v>0.56205925670294</v>
      </c>
      <c r="AE357">
        <f t="shared" si="356"/>
        <v>0</v>
      </c>
    </row>
    <row r="358" spans="1:31">
      <c r="A358">
        <v>349</v>
      </c>
      <c r="B358">
        <f>IF(AND($A358&gt;B$5,$A358&lt;=B$6),B$2,0)</f>
        <v>0</v>
      </c>
      <c r="C358">
        <f t="shared" ref="C358:AE358" si="357">IF(AND($A358&gt;C$5,$A358&lt;=C$6),C$2,0)</f>
        <v>0</v>
      </c>
      <c r="D358">
        <f t="shared" si="357"/>
        <v>0</v>
      </c>
      <c r="E358">
        <f t="shared" si="357"/>
        <v>0</v>
      </c>
      <c r="F358">
        <f t="shared" si="357"/>
        <v>0</v>
      </c>
      <c r="G358">
        <f t="shared" si="357"/>
        <v>0</v>
      </c>
      <c r="H358">
        <f t="shared" si="357"/>
        <v>0</v>
      </c>
      <c r="I358">
        <f t="shared" si="357"/>
        <v>0</v>
      </c>
      <c r="J358">
        <f t="shared" si="357"/>
        <v>0</v>
      </c>
      <c r="K358">
        <f t="shared" si="357"/>
        <v>0</v>
      </c>
      <c r="L358">
        <f t="shared" si="357"/>
        <v>0</v>
      </c>
      <c r="M358">
        <f t="shared" si="357"/>
        <v>0</v>
      </c>
      <c r="N358">
        <f t="shared" si="357"/>
        <v>0</v>
      </c>
      <c r="O358">
        <f t="shared" si="357"/>
        <v>0</v>
      </c>
      <c r="P358">
        <f t="shared" si="357"/>
        <v>0</v>
      </c>
      <c r="Q358">
        <f t="shared" si="357"/>
        <v>0</v>
      </c>
      <c r="R358">
        <f t="shared" si="357"/>
        <v>0</v>
      </c>
      <c r="S358">
        <f t="shared" si="357"/>
        <v>0</v>
      </c>
      <c r="T358">
        <f t="shared" si="357"/>
        <v>0</v>
      </c>
      <c r="U358">
        <f t="shared" si="357"/>
        <v>0</v>
      </c>
      <c r="V358">
        <f t="shared" si="357"/>
        <v>0</v>
      </c>
      <c r="W358">
        <f t="shared" si="357"/>
        <v>0</v>
      </c>
      <c r="X358">
        <f t="shared" si="357"/>
        <v>0</v>
      </c>
      <c r="Y358">
        <f t="shared" si="357"/>
        <v>0</v>
      </c>
      <c r="Z358">
        <f t="shared" si="357"/>
        <v>0</v>
      </c>
      <c r="AA358">
        <f t="shared" si="357"/>
        <v>0</v>
      </c>
      <c r="AB358">
        <f t="shared" si="357"/>
        <v>0</v>
      </c>
      <c r="AC358">
        <f t="shared" si="357"/>
        <v>0</v>
      </c>
      <c r="AD358">
        <f t="shared" si="357"/>
        <v>0</v>
      </c>
      <c r="AE358">
        <f t="shared" si="357"/>
        <v>0.538601160635097</v>
      </c>
    </row>
    <row r="359" spans="1:31">
      <c r="A359">
        <v>350</v>
      </c>
      <c r="B359">
        <f>IF(AND($A359&gt;B$5,$A359&lt;=B$6),B$2,0)</f>
        <v>0</v>
      </c>
      <c r="C359">
        <f t="shared" ref="C359:AE359" si="358">IF(AND($A359&gt;C$5,$A359&lt;=C$6),C$2,0)</f>
        <v>0</v>
      </c>
      <c r="D359">
        <f t="shared" si="358"/>
        <v>0</v>
      </c>
      <c r="E359">
        <f t="shared" si="358"/>
        <v>0</v>
      </c>
      <c r="F359">
        <f t="shared" si="358"/>
        <v>0</v>
      </c>
      <c r="G359">
        <f t="shared" si="358"/>
        <v>0</v>
      </c>
      <c r="H359">
        <f t="shared" si="358"/>
        <v>0</v>
      </c>
      <c r="I359">
        <f t="shared" si="358"/>
        <v>0</v>
      </c>
      <c r="J359">
        <f t="shared" si="358"/>
        <v>0</v>
      </c>
      <c r="K359">
        <f t="shared" si="358"/>
        <v>0</v>
      </c>
      <c r="L359">
        <f t="shared" si="358"/>
        <v>0</v>
      </c>
      <c r="M359">
        <f t="shared" si="358"/>
        <v>0</v>
      </c>
      <c r="N359">
        <f t="shared" si="358"/>
        <v>0</v>
      </c>
      <c r="O359">
        <f t="shared" si="358"/>
        <v>0</v>
      </c>
      <c r="P359">
        <f t="shared" si="358"/>
        <v>0</v>
      </c>
      <c r="Q359">
        <f t="shared" si="358"/>
        <v>0</v>
      </c>
      <c r="R359">
        <f t="shared" si="358"/>
        <v>0</v>
      </c>
      <c r="S359">
        <f t="shared" si="358"/>
        <v>0</v>
      </c>
      <c r="T359">
        <f t="shared" si="358"/>
        <v>0</v>
      </c>
      <c r="U359">
        <f t="shared" si="358"/>
        <v>0</v>
      </c>
      <c r="V359">
        <f t="shared" si="358"/>
        <v>0</v>
      </c>
      <c r="W359">
        <f t="shared" si="358"/>
        <v>0</v>
      </c>
      <c r="X359">
        <f t="shared" si="358"/>
        <v>0</v>
      </c>
      <c r="Y359">
        <f t="shared" si="358"/>
        <v>0</v>
      </c>
      <c r="Z359">
        <f t="shared" si="358"/>
        <v>0</v>
      </c>
      <c r="AA359">
        <f t="shared" si="358"/>
        <v>0</v>
      </c>
      <c r="AB359">
        <f t="shared" si="358"/>
        <v>0</v>
      </c>
      <c r="AC359">
        <f t="shared" si="358"/>
        <v>0</v>
      </c>
      <c r="AD359">
        <f t="shared" si="358"/>
        <v>0</v>
      </c>
      <c r="AE359">
        <f t="shared" si="358"/>
        <v>0.538601160635097</v>
      </c>
    </row>
    <row r="360" spans="1:31">
      <c r="A360">
        <v>351</v>
      </c>
      <c r="B360">
        <f>IF(AND($A360&gt;B$5,$A360&lt;=B$6),B$2,0)</f>
        <v>0</v>
      </c>
      <c r="C360">
        <f t="shared" ref="C360:AE360" si="359">IF(AND($A360&gt;C$5,$A360&lt;=C$6),C$2,0)</f>
        <v>0</v>
      </c>
      <c r="D360">
        <f t="shared" si="359"/>
        <v>0</v>
      </c>
      <c r="E360">
        <f t="shared" si="359"/>
        <v>0</v>
      </c>
      <c r="F360">
        <f t="shared" si="359"/>
        <v>0</v>
      </c>
      <c r="G360">
        <f t="shared" si="359"/>
        <v>0</v>
      </c>
      <c r="H360">
        <f t="shared" si="359"/>
        <v>0</v>
      </c>
      <c r="I360">
        <f t="shared" si="359"/>
        <v>0</v>
      </c>
      <c r="J360">
        <f t="shared" si="359"/>
        <v>0</v>
      </c>
      <c r="K360">
        <f t="shared" si="359"/>
        <v>0</v>
      </c>
      <c r="L360">
        <f t="shared" si="359"/>
        <v>0</v>
      </c>
      <c r="M360">
        <f t="shared" si="359"/>
        <v>0</v>
      </c>
      <c r="N360">
        <f t="shared" si="359"/>
        <v>0</v>
      </c>
      <c r="O360">
        <f t="shared" si="359"/>
        <v>0</v>
      </c>
      <c r="P360">
        <f t="shared" si="359"/>
        <v>0</v>
      </c>
      <c r="Q360">
        <f t="shared" si="359"/>
        <v>0</v>
      </c>
      <c r="R360">
        <f t="shared" si="359"/>
        <v>0</v>
      </c>
      <c r="S360">
        <f t="shared" si="359"/>
        <v>0</v>
      </c>
      <c r="T360">
        <f t="shared" si="359"/>
        <v>0</v>
      </c>
      <c r="U360">
        <f t="shared" si="359"/>
        <v>0</v>
      </c>
      <c r="V360">
        <f t="shared" si="359"/>
        <v>0</v>
      </c>
      <c r="W360">
        <f t="shared" si="359"/>
        <v>0</v>
      </c>
      <c r="X360">
        <f t="shared" si="359"/>
        <v>0</v>
      </c>
      <c r="Y360">
        <f t="shared" si="359"/>
        <v>0</v>
      </c>
      <c r="Z360">
        <f t="shared" si="359"/>
        <v>0</v>
      </c>
      <c r="AA360">
        <f t="shared" si="359"/>
        <v>0</v>
      </c>
      <c r="AB360">
        <f t="shared" si="359"/>
        <v>0</v>
      </c>
      <c r="AC360">
        <f t="shared" si="359"/>
        <v>0</v>
      </c>
      <c r="AD360">
        <f t="shared" si="359"/>
        <v>0</v>
      </c>
      <c r="AE360">
        <f t="shared" si="359"/>
        <v>0.538601160635097</v>
      </c>
    </row>
    <row r="361" spans="1:31">
      <c r="A361">
        <v>352</v>
      </c>
      <c r="B361">
        <f>IF(AND($A361&gt;B$5,$A361&lt;=B$6),B$2,0)</f>
        <v>0</v>
      </c>
      <c r="C361">
        <f t="shared" ref="C361:AE361" si="360">IF(AND($A361&gt;C$5,$A361&lt;=C$6),C$2,0)</f>
        <v>0</v>
      </c>
      <c r="D361">
        <f t="shared" si="360"/>
        <v>0</v>
      </c>
      <c r="E361">
        <f t="shared" si="360"/>
        <v>0</v>
      </c>
      <c r="F361">
        <f t="shared" si="360"/>
        <v>0</v>
      </c>
      <c r="G361">
        <f t="shared" si="360"/>
        <v>0</v>
      </c>
      <c r="H361">
        <f t="shared" si="360"/>
        <v>0</v>
      </c>
      <c r="I361">
        <f t="shared" si="360"/>
        <v>0</v>
      </c>
      <c r="J361">
        <f t="shared" si="360"/>
        <v>0</v>
      </c>
      <c r="K361">
        <f t="shared" si="360"/>
        <v>0</v>
      </c>
      <c r="L361">
        <f t="shared" si="360"/>
        <v>0</v>
      </c>
      <c r="M361">
        <f t="shared" si="360"/>
        <v>0</v>
      </c>
      <c r="N361">
        <f t="shared" si="360"/>
        <v>0</v>
      </c>
      <c r="O361">
        <f t="shared" si="360"/>
        <v>0</v>
      </c>
      <c r="P361">
        <f t="shared" si="360"/>
        <v>0</v>
      </c>
      <c r="Q361">
        <f t="shared" si="360"/>
        <v>0</v>
      </c>
      <c r="R361">
        <f t="shared" si="360"/>
        <v>0</v>
      </c>
      <c r="S361">
        <f t="shared" si="360"/>
        <v>0</v>
      </c>
      <c r="T361">
        <f t="shared" si="360"/>
        <v>0</v>
      </c>
      <c r="U361">
        <f t="shared" si="360"/>
        <v>0</v>
      </c>
      <c r="V361">
        <f t="shared" si="360"/>
        <v>0</v>
      </c>
      <c r="W361">
        <f t="shared" si="360"/>
        <v>0</v>
      </c>
      <c r="X361">
        <f t="shared" si="360"/>
        <v>0</v>
      </c>
      <c r="Y361">
        <f t="shared" si="360"/>
        <v>0</v>
      </c>
      <c r="Z361">
        <f t="shared" si="360"/>
        <v>0</v>
      </c>
      <c r="AA361">
        <f t="shared" si="360"/>
        <v>0</v>
      </c>
      <c r="AB361">
        <f t="shared" si="360"/>
        <v>0</v>
      </c>
      <c r="AC361">
        <f t="shared" si="360"/>
        <v>0</v>
      </c>
      <c r="AD361">
        <f t="shared" si="360"/>
        <v>0</v>
      </c>
      <c r="AE361">
        <f t="shared" si="360"/>
        <v>0.538601160635097</v>
      </c>
    </row>
    <row r="362" spans="1:31">
      <c r="A362">
        <v>353</v>
      </c>
      <c r="B362">
        <f>IF(AND($A362&gt;B$5,$A362&lt;=B$6),B$2,0)</f>
        <v>0</v>
      </c>
      <c r="C362">
        <f t="shared" ref="C362:AE362" si="361">IF(AND($A362&gt;C$5,$A362&lt;=C$6),C$2,0)</f>
        <v>0</v>
      </c>
      <c r="D362">
        <f t="shared" si="361"/>
        <v>0</v>
      </c>
      <c r="E362">
        <f t="shared" si="361"/>
        <v>0</v>
      </c>
      <c r="F362">
        <f t="shared" si="361"/>
        <v>0</v>
      </c>
      <c r="G362">
        <f t="shared" si="361"/>
        <v>0</v>
      </c>
      <c r="H362">
        <f t="shared" si="361"/>
        <v>0</v>
      </c>
      <c r="I362">
        <f t="shared" si="361"/>
        <v>0</v>
      </c>
      <c r="J362">
        <f t="shared" si="361"/>
        <v>0</v>
      </c>
      <c r="K362">
        <f t="shared" si="361"/>
        <v>0</v>
      </c>
      <c r="L362">
        <f t="shared" si="361"/>
        <v>0</v>
      </c>
      <c r="M362">
        <f t="shared" si="361"/>
        <v>0</v>
      </c>
      <c r="N362">
        <f t="shared" si="361"/>
        <v>0</v>
      </c>
      <c r="O362">
        <f t="shared" si="361"/>
        <v>0</v>
      </c>
      <c r="P362">
        <f t="shared" si="361"/>
        <v>0</v>
      </c>
      <c r="Q362">
        <f t="shared" si="361"/>
        <v>0</v>
      </c>
      <c r="R362">
        <f t="shared" si="361"/>
        <v>0</v>
      </c>
      <c r="S362">
        <f t="shared" si="361"/>
        <v>0</v>
      </c>
      <c r="T362">
        <f t="shared" si="361"/>
        <v>0</v>
      </c>
      <c r="U362">
        <f t="shared" si="361"/>
        <v>0</v>
      </c>
      <c r="V362">
        <f t="shared" si="361"/>
        <v>0</v>
      </c>
      <c r="W362">
        <f t="shared" si="361"/>
        <v>0</v>
      </c>
      <c r="X362">
        <f t="shared" si="361"/>
        <v>0</v>
      </c>
      <c r="Y362">
        <f t="shared" si="361"/>
        <v>0</v>
      </c>
      <c r="Z362">
        <f t="shared" si="361"/>
        <v>0</v>
      </c>
      <c r="AA362">
        <f t="shared" si="361"/>
        <v>0</v>
      </c>
      <c r="AB362">
        <f t="shared" si="361"/>
        <v>0</v>
      </c>
      <c r="AC362">
        <f t="shared" si="361"/>
        <v>0</v>
      </c>
      <c r="AD362">
        <f t="shared" si="361"/>
        <v>0</v>
      </c>
      <c r="AE362">
        <f t="shared" si="361"/>
        <v>0.538601160635097</v>
      </c>
    </row>
    <row r="363" spans="1:31">
      <c r="A363">
        <v>354</v>
      </c>
      <c r="B363">
        <f>IF(AND($A363&gt;B$5,$A363&lt;=B$6),B$2,0)</f>
        <v>0</v>
      </c>
      <c r="C363">
        <f t="shared" ref="C363:AE363" si="362">IF(AND($A363&gt;C$5,$A363&lt;=C$6),C$2,0)</f>
        <v>0</v>
      </c>
      <c r="D363">
        <f t="shared" si="362"/>
        <v>0</v>
      </c>
      <c r="E363">
        <f t="shared" si="362"/>
        <v>0</v>
      </c>
      <c r="F363">
        <f t="shared" si="362"/>
        <v>0</v>
      </c>
      <c r="G363">
        <f t="shared" si="362"/>
        <v>0</v>
      </c>
      <c r="H363">
        <f t="shared" si="362"/>
        <v>0</v>
      </c>
      <c r="I363">
        <f t="shared" si="362"/>
        <v>0</v>
      </c>
      <c r="J363">
        <f t="shared" si="362"/>
        <v>0</v>
      </c>
      <c r="K363">
        <f t="shared" si="362"/>
        <v>0</v>
      </c>
      <c r="L363">
        <f t="shared" si="362"/>
        <v>0</v>
      </c>
      <c r="M363">
        <f t="shared" si="362"/>
        <v>0</v>
      </c>
      <c r="N363">
        <f t="shared" si="362"/>
        <v>0</v>
      </c>
      <c r="O363">
        <f t="shared" si="362"/>
        <v>0</v>
      </c>
      <c r="P363">
        <f t="shared" si="362"/>
        <v>0</v>
      </c>
      <c r="Q363">
        <f t="shared" si="362"/>
        <v>0</v>
      </c>
      <c r="R363">
        <f t="shared" si="362"/>
        <v>0</v>
      </c>
      <c r="S363">
        <f t="shared" si="362"/>
        <v>0</v>
      </c>
      <c r="T363">
        <f t="shared" si="362"/>
        <v>0</v>
      </c>
      <c r="U363">
        <f t="shared" si="362"/>
        <v>0</v>
      </c>
      <c r="V363">
        <f t="shared" si="362"/>
        <v>0</v>
      </c>
      <c r="W363">
        <f t="shared" si="362"/>
        <v>0</v>
      </c>
      <c r="X363">
        <f t="shared" si="362"/>
        <v>0</v>
      </c>
      <c r="Y363">
        <f t="shared" si="362"/>
        <v>0</v>
      </c>
      <c r="Z363">
        <f t="shared" si="362"/>
        <v>0</v>
      </c>
      <c r="AA363">
        <f t="shared" si="362"/>
        <v>0</v>
      </c>
      <c r="AB363">
        <f t="shared" si="362"/>
        <v>0</v>
      </c>
      <c r="AC363">
        <f t="shared" si="362"/>
        <v>0</v>
      </c>
      <c r="AD363">
        <f t="shared" si="362"/>
        <v>0</v>
      </c>
      <c r="AE363">
        <f t="shared" si="362"/>
        <v>0.538601160635097</v>
      </c>
    </row>
    <row r="364" spans="1:31">
      <c r="A364">
        <v>355</v>
      </c>
      <c r="B364">
        <f>IF(AND($A364&gt;B$5,$A364&lt;=B$6),B$2,0)</f>
        <v>0</v>
      </c>
      <c r="C364">
        <f t="shared" ref="C364:AE364" si="363">IF(AND($A364&gt;C$5,$A364&lt;=C$6),C$2,0)</f>
        <v>0</v>
      </c>
      <c r="D364">
        <f t="shared" si="363"/>
        <v>0</v>
      </c>
      <c r="E364">
        <f t="shared" si="363"/>
        <v>0</v>
      </c>
      <c r="F364">
        <f t="shared" si="363"/>
        <v>0</v>
      </c>
      <c r="G364">
        <f t="shared" si="363"/>
        <v>0</v>
      </c>
      <c r="H364">
        <f t="shared" si="363"/>
        <v>0</v>
      </c>
      <c r="I364">
        <f t="shared" si="363"/>
        <v>0</v>
      </c>
      <c r="J364">
        <f t="shared" si="363"/>
        <v>0</v>
      </c>
      <c r="K364">
        <f t="shared" si="363"/>
        <v>0</v>
      </c>
      <c r="L364">
        <f t="shared" si="363"/>
        <v>0</v>
      </c>
      <c r="M364">
        <f t="shared" si="363"/>
        <v>0</v>
      </c>
      <c r="N364">
        <f t="shared" si="363"/>
        <v>0</v>
      </c>
      <c r="O364">
        <f t="shared" si="363"/>
        <v>0</v>
      </c>
      <c r="P364">
        <f t="shared" si="363"/>
        <v>0</v>
      </c>
      <c r="Q364">
        <f t="shared" si="363"/>
        <v>0</v>
      </c>
      <c r="R364">
        <f t="shared" si="363"/>
        <v>0</v>
      </c>
      <c r="S364">
        <f t="shared" si="363"/>
        <v>0</v>
      </c>
      <c r="T364">
        <f t="shared" si="363"/>
        <v>0</v>
      </c>
      <c r="U364">
        <f t="shared" si="363"/>
        <v>0</v>
      </c>
      <c r="V364">
        <f t="shared" si="363"/>
        <v>0</v>
      </c>
      <c r="W364">
        <f t="shared" si="363"/>
        <v>0</v>
      </c>
      <c r="X364">
        <f t="shared" si="363"/>
        <v>0</v>
      </c>
      <c r="Y364">
        <f t="shared" si="363"/>
        <v>0</v>
      </c>
      <c r="Z364">
        <f t="shared" si="363"/>
        <v>0</v>
      </c>
      <c r="AA364">
        <f t="shared" si="363"/>
        <v>0</v>
      </c>
      <c r="AB364">
        <f t="shared" si="363"/>
        <v>0</v>
      </c>
      <c r="AC364">
        <f t="shared" si="363"/>
        <v>0</v>
      </c>
      <c r="AD364">
        <f t="shared" si="363"/>
        <v>0</v>
      </c>
      <c r="AE364">
        <f t="shared" si="363"/>
        <v>0.538601160635097</v>
      </c>
    </row>
    <row r="365" spans="1:31">
      <c r="A365">
        <v>356</v>
      </c>
      <c r="B365">
        <f>IF(AND($A365&gt;B$5,$A365&lt;=B$6),B$2,0)</f>
        <v>0</v>
      </c>
      <c r="C365">
        <f t="shared" ref="C365:AE365" si="364">IF(AND($A365&gt;C$5,$A365&lt;=C$6),C$2,0)</f>
        <v>0</v>
      </c>
      <c r="D365">
        <f t="shared" si="364"/>
        <v>0</v>
      </c>
      <c r="E365">
        <f t="shared" si="364"/>
        <v>0</v>
      </c>
      <c r="F365">
        <f t="shared" si="364"/>
        <v>0</v>
      </c>
      <c r="G365">
        <f t="shared" si="364"/>
        <v>0</v>
      </c>
      <c r="H365">
        <f t="shared" si="364"/>
        <v>0</v>
      </c>
      <c r="I365">
        <f t="shared" si="364"/>
        <v>0</v>
      </c>
      <c r="J365">
        <f t="shared" si="364"/>
        <v>0</v>
      </c>
      <c r="K365">
        <f t="shared" si="364"/>
        <v>0</v>
      </c>
      <c r="L365">
        <f t="shared" si="364"/>
        <v>0</v>
      </c>
      <c r="M365">
        <f t="shared" si="364"/>
        <v>0</v>
      </c>
      <c r="N365">
        <f t="shared" si="364"/>
        <v>0</v>
      </c>
      <c r="O365">
        <f t="shared" si="364"/>
        <v>0</v>
      </c>
      <c r="P365">
        <f t="shared" si="364"/>
        <v>0</v>
      </c>
      <c r="Q365">
        <f t="shared" si="364"/>
        <v>0</v>
      </c>
      <c r="R365">
        <f t="shared" si="364"/>
        <v>0</v>
      </c>
      <c r="S365">
        <f t="shared" si="364"/>
        <v>0</v>
      </c>
      <c r="T365">
        <f t="shared" si="364"/>
        <v>0</v>
      </c>
      <c r="U365">
        <f t="shared" si="364"/>
        <v>0</v>
      </c>
      <c r="V365">
        <f t="shared" si="364"/>
        <v>0</v>
      </c>
      <c r="W365">
        <f t="shared" si="364"/>
        <v>0</v>
      </c>
      <c r="X365">
        <f t="shared" si="364"/>
        <v>0</v>
      </c>
      <c r="Y365">
        <f t="shared" si="364"/>
        <v>0</v>
      </c>
      <c r="Z365">
        <f t="shared" si="364"/>
        <v>0</v>
      </c>
      <c r="AA365">
        <f t="shared" si="364"/>
        <v>0</v>
      </c>
      <c r="AB365">
        <f t="shared" si="364"/>
        <v>0</v>
      </c>
      <c r="AC365">
        <f t="shared" si="364"/>
        <v>0</v>
      </c>
      <c r="AD365">
        <f t="shared" si="364"/>
        <v>0</v>
      </c>
      <c r="AE365">
        <f t="shared" si="364"/>
        <v>0.538601160635097</v>
      </c>
    </row>
    <row r="366" spans="1:31">
      <c r="A366">
        <v>357</v>
      </c>
      <c r="B366">
        <f>IF(AND($A366&gt;B$5,$A366&lt;=B$6),B$2,0)</f>
        <v>0</v>
      </c>
      <c r="C366">
        <f t="shared" ref="C366:AE366" si="365">IF(AND($A366&gt;C$5,$A366&lt;=C$6),C$2,0)</f>
        <v>0</v>
      </c>
      <c r="D366">
        <f t="shared" si="365"/>
        <v>0</v>
      </c>
      <c r="E366">
        <f t="shared" si="365"/>
        <v>0</v>
      </c>
      <c r="F366">
        <f t="shared" si="365"/>
        <v>0</v>
      </c>
      <c r="G366">
        <f t="shared" si="365"/>
        <v>0</v>
      </c>
      <c r="H366">
        <f t="shared" si="365"/>
        <v>0</v>
      </c>
      <c r="I366">
        <f t="shared" si="365"/>
        <v>0</v>
      </c>
      <c r="J366">
        <f t="shared" si="365"/>
        <v>0</v>
      </c>
      <c r="K366">
        <f t="shared" si="365"/>
        <v>0</v>
      </c>
      <c r="L366">
        <f t="shared" si="365"/>
        <v>0</v>
      </c>
      <c r="M366">
        <f t="shared" si="365"/>
        <v>0</v>
      </c>
      <c r="N366">
        <f t="shared" si="365"/>
        <v>0</v>
      </c>
      <c r="O366">
        <f t="shared" si="365"/>
        <v>0</v>
      </c>
      <c r="P366">
        <f t="shared" si="365"/>
        <v>0</v>
      </c>
      <c r="Q366">
        <f t="shared" si="365"/>
        <v>0</v>
      </c>
      <c r="R366">
        <f t="shared" si="365"/>
        <v>0</v>
      </c>
      <c r="S366">
        <f t="shared" si="365"/>
        <v>0</v>
      </c>
      <c r="T366">
        <f t="shared" si="365"/>
        <v>0</v>
      </c>
      <c r="U366">
        <f t="shared" si="365"/>
        <v>0</v>
      </c>
      <c r="V366">
        <f t="shared" si="365"/>
        <v>0</v>
      </c>
      <c r="W366">
        <f t="shared" si="365"/>
        <v>0</v>
      </c>
      <c r="X366">
        <f t="shared" si="365"/>
        <v>0</v>
      </c>
      <c r="Y366">
        <f t="shared" si="365"/>
        <v>0</v>
      </c>
      <c r="Z366">
        <f t="shared" si="365"/>
        <v>0</v>
      </c>
      <c r="AA366">
        <f t="shared" si="365"/>
        <v>0</v>
      </c>
      <c r="AB366">
        <f t="shared" si="365"/>
        <v>0</v>
      </c>
      <c r="AC366">
        <f t="shared" si="365"/>
        <v>0</v>
      </c>
      <c r="AD366">
        <f t="shared" si="365"/>
        <v>0</v>
      </c>
      <c r="AE366">
        <f t="shared" si="365"/>
        <v>0.538601160635097</v>
      </c>
    </row>
    <row r="367" spans="1:31">
      <c r="A367">
        <v>358</v>
      </c>
      <c r="B367">
        <f>IF(AND($A367&gt;B$5,$A367&lt;=B$6),B$2,0)</f>
        <v>0</v>
      </c>
      <c r="C367">
        <f t="shared" ref="C367:AE367" si="366">IF(AND($A367&gt;C$5,$A367&lt;=C$6),C$2,0)</f>
        <v>0</v>
      </c>
      <c r="D367">
        <f t="shared" si="366"/>
        <v>0</v>
      </c>
      <c r="E367">
        <f t="shared" si="366"/>
        <v>0</v>
      </c>
      <c r="F367">
        <f t="shared" si="366"/>
        <v>0</v>
      </c>
      <c r="G367">
        <f t="shared" si="366"/>
        <v>0</v>
      </c>
      <c r="H367">
        <f t="shared" si="366"/>
        <v>0</v>
      </c>
      <c r="I367">
        <f t="shared" si="366"/>
        <v>0</v>
      </c>
      <c r="J367">
        <f t="shared" si="366"/>
        <v>0</v>
      </c>
      <c r="K367">
        <f t="shared" si="366"/>
        <v>0</v>
      </c>
      <c r="L367">
        <f t="shared" si="366"/>
        <v>0</v>
      </c>
      <c r="M367">
        <f t="shared" si="366"/>
        <v>0</v>
      </c>
      <c r="N367">
        <f t="shared" si="366"/>
        <v>0</v>
      </c>
      <c r="O367">
        <f t="shared" si="366"/>
        <v>0</v>
      </c>
      <c r="P367">
        <f t="shared" si="366"/>
        <v>0</v>
      </c>
      <c r="Q367">
        <f t="shared" si="366"/>
        <v>0</v>
      </c>
      <c r="R367">
        <f t="shared" si="366"/>
        <v>0</v>
      </c>
      <c r="S367">
        <f t="shared" si="366"/>
        <v>0</v>
      </c>
      <c r="T367">
        <f t="shared" si="366"/>
        <v>0</v>
      </c>
      <c r="U367">
        <f t="shared" si="366"/>
        <v>0</v>
      </c>
      <c r="V367">
        <f t="shared" si="366"/>
        <v>0</v>
      </c>
      <c r="W367">
        <f t="shared" si="366"/>
        <v>0</v>
      </c>
      <c r="X367">
        <f t="shared" si="366"/>
        <v>0</v>
      </c>
      <c r="Y367">
        <f t="shared" si="366"/>
        <v>0</v>
      </c>
      <c r="Z367">
        <f t="shared" si="366"/>
        <v>0</v>
      </c>
      <c r="AA367">
        <f t="shared" si="366"/>
        <v>0</v>
      </c>
      <c r="AB367">
        <f t="shared" si="366"/>
        <v>0</v>
      </c>
      <c r="AC367">
        <f t="shared" si="366"/>
        <v>0</v>
      </c>
      <c r="AD367">
        <f t="shared" si="366"/>
        <v>0</v>
      </c>
      <c r="AE367">
        <f t="shared" si="366"/>
        <v>0.538601160635097</v>
      </c>
    </row>
    <row r="368" spans="1:31">
      <c r="A368">
        <v>359</v>
      </c>
      <c r="B368">
        <f>IF(AND($A368&gt;B$5,$A368&lt;=B$6),B$2,0)</f>
        <v>0</v>
      </c>
      <c r="C368">
        <f t="shared" ref="C368:AE368" si="367">IF(AND($A368&gt;C$5,$A368&lt;=C$6),C$2,0)</f>
        <v>0</v>
      </c>
      <c r="D368">
        <f t="shared" si="367"/>
        <v>0</v>
      </c>
      <c r="E368">
        <f t="shared" si="367"/>
        <v>0</v>
      </c>
      <c r="F368">
        <f t="shared" si="367"/>
        <v>0</v>
      </c>
      <c r="G368">
        <f t="shared" si="367"/>
        <v>0</v>
      </c>
      <c r="H368">
        <f t="shared" si="367"/>
        <v>0</v>
      </c>
      <c r="I368">
        <f t="shared" si="367"/>
        <v>0</v>
      </c>
      <c r="J368">
        <f t="shared" si="367"/>
        <v>0</v>
      </c>
      <c r="K368">
        <f t="shared" si="367"/>
        <v>0</v>
      </c>
      <c r="L368">
        <f t="shared" si="367"/>
        <v>0</v>
      </c>
      <c r="M368">
        <f t="shared" si="367"/>
        <v>0</v>
      </c>
      <c r="N368">
        <f t="shared" si="367"/>
        <v>0</v>
      </c>
      <c r="O368">
        <f t="shared" si="367"/>
        <v>0</v>
      </c>
      <c r="P368">
        <f t="shared" si="367"/>
        <v>0</v>
      </c>
      <c r="Q368">
        <f t="shared" si="367"/>
        <v>0</v>
      </c>
      <c r="R368">
        <f t="shared" si="367"/>
        <v>0</v>
      </c>
      <c r="S368">
        <f t="shared" si="367"/>
        <v>0</v>
      </c>
      <c r="T368">
        <f t="shared" si="367"/>
        <v>0</v>
      </c>
      <c r="U368">
        <f t="shared" si="367"/>
        <v>0</v>
      </c>
      <c r="V368">
        <f t="shared" si="367"/>
        <v>0</v>
      </c>
      <c r="W368">
        <f t="shared" si="367"/>
        <v>0</v>
      </c>
      <c r="X368">
        <f t="shared" si="367"/>
        <v>0</v>
      </c>
      <c r="Y368">
        <f t="shared" si="367"/>
        <v>0</v>
      </c>
      <c r="Z368">
        <f t="shared" si="367"/>
        <v>0</v>
      </c>
      <c r="AA368">
        <f t="shared" si="367"/>
        <v>0</v>
      </c>
      <c r="AB368">
        <f t="shared" si="367"/>
        <v>0</v>
      </c>
      <c r="AC368">
        <f t="shared" si="367"/>
        <v>0</v>
      </c>
      <c r="AD368">
        <f t="shared" si="367"/>
        <v>0</v>
      </c>
      <c r="AE368">
        <f t="shared" si="367"/>
        <v>0.538601160635097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workbookViewId="0">
      <selection activeCell="F15" sqref="F15"/>
    </sheetView>
  </sheetViews>
  <sheetFormatPr defaultColWidth="9.23076923076923" defaultRowHeight="16.8"/>
  <cols>
    <col min="10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pans="1:9">
      <c r="A2" s="9" t="s">
        <v>1</v>
      </c>
      <c r="B2">
        <v>48.1</v>
      </c>
      <c r="C2">
        <v>53</v>
      </c>
      <c r="D2">
        <v>48.6</v>
      </c>
      <c r="E2">
        <v>53.8</v>
      </c>
      <c r="F2">
        <v>52.4</v>
      </c>
      <c r="G2">
        <v>51</v>
      </c>
      <c r="H2">
        <v>56</v>
      </c>
      <c r="I2">
        <v>51</v>
      </c>
    </row>
    <row r="3" spans="1:18">
      <c r="A3" s="9" t="s">
        <v>34</v>
      </c>
      <c r="B3">
        <v>48.1</v>
      </c>
      <c r="C3">
        <v>52.8493006031869</v>
      </c>
      <c r="D3">
        <v>50.2033545031306</v>
      </c>
      <c r="E3">
        <v>51.0597617475472</v>
      </c>
      <c r="F3">
        <v>52.4096539789693</v>
      </c>
      <c r="G3">
        <v>53.5317160129317</v>
      </c>
      <c r="H3">
        <v>54.7408549371167</v>
      </c>
      <c r="I3">
        <v>55.4995784233351</v>
      </c>
      <c r="J3">
        <v>55.8145912426065</v>
      </c>
      <c r="K3">
        <v>56.0214830025933</v>
      </c>
      <c r="L3">
        <v>56.132995923051</v>
      </c>
      <c r="M3">
        <v>56.1429476346604</v>
      </c>
      <c r="N3">
        <v>56.07124097892</v>
      </c>
      <c r="O3">
        <v>55.934373766498</v>
      </c>
      <c r="P3">
        <v>55.7451407257285</v>
      </c>
      <c r="Q3">
        <v>55.5134134034679</v>
      </c>
      <c r="R3">
        <f t="shared" ref="R3:R9" si="0">B3-Q3</f>
        <v>-7.4134134034679</v>
      </c>
    </row>
    <row r="4" spans="1:18">
      <c r="A4" s="9" t="s">
        <v>35</v>
      </c>
      <c r="B4">
        <v>48.1</v>
      </c>
      <c r="C4">
        <v>52.8493006031869</v>
      </c>
      <c r="D4">
        <v>50.2033545031306</v>
      </c>
      <c r="E4">
        <v>51.0597617475472</v>
      </c>
      <c r="F4">
        <v>52.4096539789693</v>
      </c>
      <c r="G4">
        <v>53.5317160129317</v>
      </c>
      <c r="H4">
        <v>54.7408549371167</v>
      </c>
      <c r="I4">
        <v>55.4995784233351</v>
      </c>
      <c r="J4">
        <v>56.1116313541849</v>
      </c>
      <c r="K4">
        <v>56.7209386725175</v>
      </c>
      <c r="L4">
        <v>57.0137301290639</v>
      </c>
      <c r="M4">
        <v>57.158132039143</v>
      </c>
      <c r="N4">
        <v>57.1909696238766</v>
      </c>
      <c r="O4">
        <v>57.1365220368077</v>
      </c>
      <c r="P4">
        <v>57.0126786004725</v>
      </c>
      <c r="Q4">
        <v>56.8330072948424</v>
      </c>
      <c r="R4">
        <f t="shared" si="0"/>
        <v>-8.7330072948424</v>
      </c>
    </row>
    <row r="5" spans="1:18">
      <c r="A5" s="9" t="s">
        <v>36</v>
      </c>
      <c r="B5">
        <v>48.1</v>
      </c>
      <c r="C5">
        <v>52.8493006031869</v>
      </c>
      <c r="D5">
        <v>50.2033545031306</v>
      </c>
      <c r="E5">
        <v>51.0597617475472</v>
      </c>
      <c r="F5">
        <v>52.4096539789693</v>
      </c>
      <c r="G5">
        <v>53.5317160129317</v>
      </c>
      <c r="H5">
        <v>54.7408549371167</v>
      </c>
      <c r="I5">
        <v>55.4995784233351</v>
      </c>
      <c r="J5">
        <v>56.5105103582587</v>
      </c>
      <c r="K5">
        <v>57.6849104808858</v>
      </c>
      <c r="L5">
        <v>58.273295963243</v>
      </c>
      <c r="M5">
        <v>58.6517876298548</v>
      </c>
      <c r="N5">
        <v>58.8740279937296</v>
      </c>
      <c r="O5">
        <v>58.9722945481667</v>
      </c>
      <c r="P5">
        <v>58.9706499405474</v>
      </c>
      <c r="Q5">
        <v>58.8879207548349</v>
      </c>
      <c r="R5">
        <f t="shared" si="0"/>
        <v>-10.7879207548349</v>
      </c>
    </row>
    <row r="6" spans="1:9">
      <c r="A6" s="9" t="s">
        <v>4</v>
      </c>
      <c r="B6">
        <v>45.8</v>
      </c>
      <c r="C6">
        <v>51</v>
      </c>
      <c r="D6">
        <v>49.8</v>
      </c>
      <c r="E6">
        <v>55.5</v>
      </c>
      <c r="F6">
        <v>48.7</v>
      </c>
      <c r="G6">
        <v>51.6</v>
      </c>
      <c r="H6">
        <v>57.7</v>
      </c>
      <c r="I6">
        <v>53.7</v>
      </c>
    </row>
    <row r="7" spans="1:18">
      <c r="A7" s="9">
        <v>1</v>
      </c>
      <c r="B7">
        <v>45.8</v>
      </c>
      <c r="C7">
        <v>48.5969741391141</v>
      </c>
      <c r="D7">
        <v>53.3309287331604</v>
      </c>
      <c r="E7">
        <v>52.6564659560206</v>
      </c>
      <c r="F7">
        <v>50.855121633979</v>
      </c>
      <c r="G7">
        <v>53.4129474583675</v>
      </c>
      <c r="H7">
        <v>55.6047094414841</v>
      </c>
      <c r="I7">
        <v>56.3264817696276</v>
      </c>
      <c r="J7">
        <v>55.8686715714358</v>
      </c>
      <c r="K7">
        <v>51.9614194486856</v>
      </c>
      <c r="L7">
        <v>50.1963305630556</v>
      </c>
      <c r="M7">
        <v>48.4808685584625</v>
      </c>
      <c r="N7">
        <v>46.6557611552337</v>
      </c>
      <c r="O7">
        <v>44.6743666380245</v>
      </c>
      <c r="P7">
        <v>42.5140333261369</v>
      </c>
      <c r="Q7">
        <v>40.1585951816983</v>
      </c>
      <c r="R7" s="21">
        <f t="shared" si="0"/>
        <v>5.64140481830169</v>
      </c>
    </row>
    <row r="8" spans="1:18">
      <c r="A8" s="9">
        <v>2</v>
      </c>
      <c r="B8">
        <v>45.8</v>
      </c>
      <c r="C8">
        <v>48.5969741391141</v>
      </c>
      <c r="D8">
        <v>53.3309287331604</v>
      </c>
      <c r="E8">
        <v>52.6564659560206</v>
      </c>
      <c r="F8">
        <v>50.855121633979</v>
      </c>
      <c r="G8">
        <v>53.4129474583675</v>
      </c>
      <c r="H8">
        <v>55.6047094414841</v>
      </c>
      <c r="I8">
        <v>56.3264817696276</v>
      </c>
      <c r="J8">
        <v>55.7708920467322</v>
      </c>
      <c r="K8">
        <v>51.5996437925758</v>
      </c>
      <c r="L8">
        <v>49.4738698178892</v>
      </c>
      <c r="M8">
        <v>47.350465933133</v>
      </c>
      <c r="N8">
        <v>45.08512512846</v>
      </c>
      <c r="O8">
        <v>42.6414855517598</v>
      </c>
      <c r="P8">
        <v>40.005597340285</v>
      </c>
      <c r="Q8">
        <v>37.1694929783695</v>
      </c>
      <c r="R8" s="21">
        <f t="shared" si="0"/>
        <v>8.6305070216305</v>
      </c>
    </row>
    <row r="9" spans="1:18">
      <c r="A9" s="9">
        <v>3</v>
      </c>
      <c r="B9">
        <v>45.8</v>
      </c>
      <c r="C9">
        <v>48.5969741391141</v>
      </c>
      <c r="D9">
        <v>53.3309287331604</v>
      </c>
      <c r="E9">
        <v>52.6564659560206</v>
      </c>
      <c r="F9">
        <v>50.855121633979</v>
      </c>
      <c r="G9">
        <v>53.4129474583675</v>
      </c>
      <c r="H9">
        <v>55.6047094414841</v>
      </c>
      <c r="I9">
        <v>56.3264817696276</v>
      </c>
      <c r="J9">
        <v>55.9127924418076</v>
      </c>
      <c r="K9">
        <v>52.1855186694071</v>
      </c>
      <c r="L9">
        <v>50.8056484548742</v>
      </c>
      <c r="M9">
        <v>49.7089532387738</v>
      </c>
      <c r="N9">
        <v>48.7460054787884</v>
      </c>
      <c r="O9">
        <v>47.8757672976141</v>
      </c>
      <c r="P9">
        <v>47.0802009688855</v>
      </c>
      <c r="Q9">
        <v>46.3483483525253</v>
      </c>
      <c r="R9" s="21">
        <f t="shared" si="0"/>
        <v>-0.548348352525302</v>
      </c>
    </row>
    <row r="10" spans="1:18">
      <c r="A10" s="9" t="s">
        <v>5</v>
      </c>
      <c r="B10">
        <v>71.4</v>
      </c>
      <c r="C10">
        <v>77.4</v>
      </c>
      <c r="D10">
        <v>60.5</v>
      </c>
      <c r="E10">
        <v>78.4</v>
      </c>
      <c r="F10">
        <v>57.9</v>
      </c>
      <c r="G10">
        <v>59.3</v>
      </c>
      <c r="H10">
        <v>77.9</v>
      </c>
      <c r="I10">
        <v>67</v>
      </c>
      <c r="R10" s="21"/>
    </row>
    <row r="11" spans="1:18">
      <c r="A11" s="9">
        <v>1</v>
      </c>
      <c r="B11">
        <v>71.4</v>
      </c>
      <c r="C11">
        <v>73.558524482012</v>
      </c>
      <c r="D11">
        <v>69.7885210272707</v>
      </c>
      <c r="E11">
        <v>63.8648328364955</v>
      </c>
      <c r="F11">
        <v>63.9235513146657</v>
      </c>
      <c r="G11">
        <v>65.8781110940068</v>
      </c>
      <c r="H11">
        <v>71.5675816694832</v>
      </c>
      <c r="I11">
        <v>66.3077657386074</v>
      </c>
      <c r="J11">
        <v>60.962638298671</v>
      </c>
      <c r="K11">
        <v>64.9162747872826</v>
      </c>
      <c r="L11">
        <v>63.1110262208439</v>
      </c>
      <c r="M11">
        <v>61.0672184030626</v>
      </c>
      <c r="N11">
        <v>58.9628597270588</v>
      </c>
      <c r="O11">
        <v>56.8511453376644</v>
      </c>
      <c r="P11">
        <v>54.7577953369396</v>
      </c>
      <c r="Q11">
        <v>52.6981635285838</v>
      </c>
      <c r="R11" s="21">
        <f t="shared" ref="R11:R13" si="1">B11-Q11</f>
        <v>18.7018364714162</v>
      </c>
    </row>
    <row r="12" spans="1:18">
      <c r="A12" s="9">
        <v>2</v>
      </c>
      <c r="B12">
        <v>71.4</v>
      </c>
      <c r="C12">
        <v>73.558524482012</v>
      </c>
      <c r="D12">
        <v>69.7885210272707</v>
      </c>
      <c r="E12">
        <v>63.8648328364955</v>
      </c>
      <c r="F12">
        <v>63.9235513146657</v>
      </c>
      <c r="G12">
        <v>65.8781110940068</v>
      </c>
      <c r="H12">
        <v>71.5675816694832</v>
      </c>
      <c r="I12">
        <v>66.3077657386074</v>
      </c>
      <c r="J12">
        <v>67.0275707975653</v>
      </c>
      <c r="K12">
        <v>77.5853666223467</v>
      </c>
      <c r="L12">
        <v>76.2838560815764</v>
      </c>
      <c r="M12">
        <v>73.8190381298401</v>
      </c>
      <c r="N12">
        <v>70.7080265534538</v>
      </c>
      <c r="O12">
        <v>67.2032242097706</v>
      </c>
      <c r="P12">
        <v>63.4818405239902</v>
      </c>
      <c r="Q12">
        <v>59.6778414636845</v>
      </c>
      <c r="R12" s="21">
        <f t="shared" si="1"/>
        <v>11.7221585363155</v>
      </c>
    </row>
    <row r="13" spans="1:18">
      <c r="A13" s="9">
        <v>3</v>
      </c>
      <c r="B13">
        <v>71.4</v>
      </c>
      <c r="C13">
        <v>73.558524482012</v>
      </c>
      <c r="D13">
        <v>69.7885210272707</v>
      </c>
      <c r="E13">
        <v>63.8648328364955</v>
      </c>
      <c r="F13">
        <v>63.9235513146657</v>
      </c>
      <c r="G13">
        <v>65.8781110940068</v>
      </c>
      <c r="H13">
        <v>71.5675816694832</v>
      </c>
      <c r="I13">
        <v>66.3077657386074</v>
      </c>
      <c r="J13">
        <v>67.0421371667629</v>
      </c>
      <c r="K13">
        <v>77.7151689568611</v>
      </c>
      <c r="L13">
        <v>76.6338616823364</v>
      </c>
      <c r="M13">
        <v>74.4134269287671</v>
      </c>
      <c r="N13">
        <v>71.5475566302716</v>
      </c>
      <c r="O13">
        <v>68.271802321481</v>
      </c>
      <c r="P13">
        <v>64.7519598003635</v>
      </c>
      <c r="Q13">
        <v>61.1152330427461</v>
      </c>
      <c r="R13" s="21">
        <f t="shared" si="1"/>
        <v>10.2847669572539</v>
      </c>
    </row>
    <row r="14" spans="1:9">
      <c r="A14" s="9" t="s">
        <v>6</v>
      </c>
      <c r="B14">
        <v>60</v>
      </c>
      <c r="C14">
        <v>59</v>
      </c>
      <c r="D14">
        <v>63</v>
      </c>
      <c r="E14">
        <v>64</v>
      </c>
      <c r="F14">
        <v>65</v>
      </c>
      <c r="G14">
        <v>65</v>
      </c>
      <c r="H14">
        <v>71.5</v>
      </c>
      <c r="I14">
        <v>68</v>
      </c>
    </row>
    <row r="15" spans="1:18">
      <c r="A15" s="9">
        <v>1</v>
      </c>
      <c r="B15">
        <v>60</v>
      </c>
      <c r="C15">
        <v>59.3104802647203</v>
      </c>
      <c r="D15">
        <v>60.7253004678643</v>
      </c>
      <c r="E15">
        <v>64.2461348548365</v>
      </c>
      <c r="F15">
        <v>65.9743450979974</v>
      </c>
      <c r="G15">
        <v>67.5876555383407</v>
      </c>
      <c r="H15">
        <v>69.6303102922961</v>
      </c>
      <c r="I15">
        <v>69.163808289345</v>
      </c>
      <c r="J15">
        <v>70.3307900365951</v>
      </c>
      <c r="K15">
        <v>72.4000553815565</v>
      </c>
      <c r="L15">
        <v>72.961325734293</v>
      </c>
      <c r="M15">
        <v>72.9446330339137</v>
      </c>
      <c r="N15">
        <v>72.5341738118345</v>
      </c>
      <c r="O15">
        <v>71.8322309476212</v>
      </c>
      <c r="P15">
        <v>70.9122948778112</v>
      </c>
      <c r="Q15">
        <v>69.8314098516317</v>
      </c>
      <c r="R15">
        <f t="shared" ref="R15:R17" si="2">B15-Q15</f>
        <v>-9.8314098516317</v>
      </c>
    </row>
    <row r="16" spans="1:18">
      <c r="A16" s="9">
        <v>2</v>
      </c>
      <c r="B16">
        <v>60</v>
      </c>
      <c r="C16">
        <v>59.3104802647203</v>
      </c>
      <c r="D16">
        <v>60.7253004678643</v>
      </c>
      <c r="E16">
        <v>64.2461348548365</v>
      </c>
      <c r="F16">
        <v>65.9743450979974</v>
      </c>
      <c r="G16">
        <v>67.5876555383407</v>
      </c>
      <c r="H16">
        <v>69.6303102922961</v>
      </c>
      <c r="I16">
        <v>69.163808289345</v>
      </c>
      <c r="J16">
        <v>69.9211459767299</v>
      </c>
      <c r="K16">
        <v>71.6110417562522</v>
      </c>
      <c r="L16">
        <v>72.4155195731276</v>
      </c>
      <c r="M16">
        <v>72.9547626516675</v>
      </c>
      <c r="N16">
        <v>73.3270657855121</v>
      </c>
      <c r="O16">
        <v>73.5749651193001</v>
      </c>
      <c r="P16">
        <v>73.7237171305451</v>
      </c>
      <c r="Q16">
        <v>73.7906262832162</v>
      </c>
      <c r="R16">
        <f t="shared" si="2"/>
        <v>-13.7906262832162</v>
      </c>
    </row>
    <row r="17" spans="1:18">
      <c r="A17" s="9">
        <v>3</v>
      </c>
      <c r="B17">
        <v>60</v>
      </c>
      <c r="C17">
        <v>59.3104802647203</v>
      </c>
      <c r="D17">
        <v>60.7253004678643</v>
      </c>
      <c r="E17">
        <v>64.2461348548365</v>
      </c>
      <c r="F17">
        <v>65.9743450979974</v>
      </c>
      <c r="G17">
        <v>67.5876555383407</v>
      </c>
      <c r="H17">
        <v>69.6303102922961</v>
      </c>
      <c r="I17">
        <v>69.163808289345</v>
      </c>
      <c r="J17">
        <v>70.2530238768341</v>
      </c>
      <c r="K17">
        <v>72.4860201076787</v>
      </c>
      <c r="L17">
        <v>73.6939455767017</v>
      </c>
      <c r="M17">
        <v>74.606147855158</v>
      </c>
      <c r="N17">
        <v>75.3286776528501</v>
      </c>
      <c r="O17">
        <v>75.9034566542005</v>
      </c>
      <c r="P17">
        <v>76.3540436288582</v>
      </c>
      <c r="Q17">
        <v>76.6963558178687</v>
      </c>
      <c r="R17">
        <f t="shared" si="2"/>
        <v>-16.6963558178687</v>
      </c>
    </row>
    <row r="18" spans="1:9">
      <c r="A18" s="18" t="s">
        <v>7</v>
      </c>
      <c r="B18">
        <v>73</v>
      </c>
      <c r="C18">
        <v>90.9</v>
      </c>
      <c r="D18">
        <v>74</v>
      </c>
      <c r="E18">
        <v>73</v>
      </c>
      <c r="F18">
        <v>72</v>
      </c>
      <c r="G18">
        <v>73.9</v>
      </c>
      <c r="H18">
        <v>76</v>
      </c>
      <c r="I18">
        <v>82.7</v>
      </c>
    </row>
    <row r="19" spans="1:18">
      <c r="A19" s="41">
        <v>1</v>
      </c>
      <c r="B19" s="21">
        <v>73</v>
      </c>
      <c r="C19" s="21">
        <v>79.6652070947948</v>
      </c>
      <c r="D19" s="21">
        <v>80.3022396797157</v>
      </c>
      <c r="E19" s="21">
        <v>77.7183475878723</v>
      </c>
      <c r="F19" s="21">
        <v>74.3121211257791</v>
      </c>
      <c r="G19" s="21">
        <v>70.8124736041673</v>
      </c>
      <c r="H19" s="21">
        <v>67.4430498150029</v>
      </c>
      <c r="I19" s="21">
        <v>64.9351375193195</v>
      </c>
      <c r="J19" s="21">
        <v>62.5387362212235</v>
      </c>
      <c r="K19" s="21">
        <v>59.6817097212713</v>
      </c>
      <c r="L19" s="21">
        <v>57.3741176232208</v>
      </c>
      <c r="M19" s="21">
        <v>55.4324967337761</v>
      </c>
      <c r="N19" s="21">
        <v>53.7625411771035</v>
      </c>
      <c r="O19" s="21">
        <v>52.3036919857736</v>
      </c>
      <c r="P19" s="21">
        <v>51.0137917719458</v>
      </c>
      <c r="Q19" s="21">
        <v>49.8620534505557</v>
      </c>
      <c r="R19" s="21">
        <f t="shared" ref="R19:R21" si="3">B19-Q19</f>
        <v>23.1379465494443</v>
      </c>
    </row>
    <row r="20" spans="1:18">
      <c r="A20" s="41">
        <v>2</v>
      </c>
      <c r="B20" s="21">
        <v>73</v>
      </c>
      <c r="C20" s="21">
        <v>79.6652070947948</v>
      </c>
      <c r="D20" s="21">
        <v>80.3022396797157</v>
      </c>
      <c r="E20" s="21">
        <v>77.7183475878723</v>
      </c>
      <c r="F20" s="21">
        <v>74.3121211257791</v>
      </c>
      <c r="G20" s="21">
        <v>70.8124736041673</v>
      </c>
      <c r="H20" s="21">
        <v>67.4430498150029</v>
      </c>
      <c r="I20" s="21">
        <v>64.9351375193195</v>
      </c>
      <c r="J20" s="21">
        <v>62.4614847003444</v>
      </c>
      <c r="K20" s="21">
        <v>59.4597486298893</v>
      </c>
      <c r="L20" s="21">
        <v>57.0221721526487</v>
      </c>
      <c r="M20" s="21">
        <v>54.9596140527314</v>
      </c>
      <c r="N20" s="21">
        <v>53.1768755209137</v>
      </c>
      <c r="O20" s="21">
        <v>51.6133424194087</v>
      </c>
      <c r="P20" s="21">
        <v>50.2268326077719</v>
      </c>
      <c r="Q20" s="21">
        <v>48.986372743361</v>
      </c>
      <c r="R20" s="21">
        <f t="shared" si="3"/>
        <v>24.013627256639</v>
      </c>
    </row>
    <row r="21" spans="1:18">
      <c r="A21" s="41">
        <v>3</v>
      </c>
      <c r="B21" s="21">
        <v>73</v>
      </c>
      <c r="C21" s="21">
        <v>79.6652070947948</v>
      </c>
      <c r="D21" s="21">
        <v>80.3022396797157</v>
      </c>
      <c r="E21" s="21">
        <v>77.7183475878723</v>
      </c>
      <c r="F21" s="21">
        <v>74.3121211257791</v>
      </c>
      <c r="G21" s="21">
        <v>70.8124736041673</v>
      </c>
      <c r="H21" s="21">
        <v>67.4430498150029</v>
      </c>
      <c r="I21" s="21">
        <v>64.9351375193195</v>
      </c>
      <c r="J21" s="21">
        <v>62.3723201960531</v>
      </c>
      <c r="K21" s="21">
        <v>59.2030534764501</v>
      </c>
      <c r="L21" s="21">
        <v>56.6140900535246</v>
      </c>
      <c r="M21" s="21">
        <v>54.4100195992652</v>
      </c>
      <c r="N21" s="21">
        <v>52.4948499102762</v>
      </c>
      <c r="O21" s="21">
        <v>50.8081085587402</v>
      </c>
      <c r="P21" s="21">
        <v>49.3077538711041</v>
      </c>
      <c r="Q21" s="21">
        <v>47.9627275088555</v>
      </c>
      <c r="R21" s="21">
        <f t="shared" si="3"/>
        <v>25.0372724911445</v>
      </c>
    </row>
    <row r="22" spans="1:9">
      <c r="A22" s="18" t="s">
        <v>8</v>
      </c>
      <c r="B22">
        <v>64</v>
      </c>
      <c r="C22">
        <v>68</v>
      </c>
      <c r="D22">
        <v>59</v>
      </c>
      <c r="E22">
        <v>70</v>
      </c>
      <c r="F22">
        <v>63.8</v>
      </c>
      <c r="G22">
        <v>61</v>
      </c>
      <c r="H22">
        <v>57</v>
      </c>
      <c r="I22">
        <v>57.3</v>
      </c>
    </row>
    <row r="23" spans="1:18">
      <c r="A23" s="18">
        <v>1</v>
      </c>
      <c r="B23">
        <v>64</v>
      </c>
      <c r="C23">
        <v>66.6186146969656</v>
      </c>
      <c r="D23">
        <v>65.612031187126</v>
      </c>
      <c r="E23">
        <v>65.409324577902</v>
      </c>
      <c r="F23">
        <v>62.2218656368031</v>
      </c>
      <c r="G23">
        <v>58.815672675819</v>
      </c>
      <c r="H23">
        <v>59.2845597095737</v>
      </c>
      <c r="I23">
        <v>62.8108860034113</v>
      </c>
      <c r="J23">
        <v>62.9341489426196</v>
      </c>
      <c r="K23">
        <v>60.42020648394</v>
      </c>
      <c r="L23">
        <v>59.504575984293</v>
      </c>
      <c r="M23">
        <v>58.876646172328</v>
      </c>
      <c r="N23">
        <v>58.3727932193361</v>
      </c>
      <c r="O23">
        <v>57.9388422181789</v>
      </c>
      <c r="P23">
        <v>57.549902295451</v>
      </c>
      <c r="Q23">
        <v>57.1924384878755</v>
      </c>
      <c r="R23">
        <f t="shared" ref="R23:R25" si="4">B23-Q23</f>
        <v>6.8075615121245</v>
      </c>
    </row>
    <row r="24" spans="1:18">
      <c r="A24" s="18">
        <v>2</v>
      </c>
      <c r="B24">
        <v>64</v>
      </c>
      <c r="C24">
        <v>66.6186146969656</v>
      </c>
      <c r="D24">
        <v>65.612031187126</v>
      </c>
      <c r="E24">
        <v>65.409324577902</v>
      </c>
      <c r="F24">
        <v>62.2218656368031</v>
      </c>
      <c r="G24">
        <v>58.815672675819</v>
      </c>
      <c r="H24">
        <v>59.2845597095737</v>
      </c>
      <c r="I24">
        <v>62.8108860034113</v>
      </c>
      <c r="J24">
        <v>62.3659836717767</v>
      </c>
      <c r="K24">
        <v>58.87567407005</v>
      </c>
      <c r="L24">
        <v>57.1584796891799</v>
      </c>
      <c r="M24">
        <v>55.7496219312756</v>
      </c>
      <c r="N24">
        <v>54.4760315505372</v>
      </c>
      <c r="O24">
        <v>53.2836145931835</v>
      </c>
      <c r="P24">
        <v>52.1482438987096</v>
      </c>
      <c r="Q24">
        <v>51.0566551753265</v>
      </c>
      <c r="R24">
        <f t="shared" si="4"/>
        <v>12.9433448246735</v>
      </c>
    </row>
    <row r="25" spans="1:18">
      <c r="A25" s="18">
        <v>3</v>
      </c>
      <c r="B25">
        <v>64</v>
      </c>
      <c r="C25">
        <v>66.6186146969656</v>
      </c>
      <c r="D25">
        <v>65.612031187126</v>
      </c>
      <c r="E25">
        <v>65.409324577902</v>
      </c>
      <c r="F25">
        <v>62.2218656368031</v>
      </c>
      <c r="G25">
        <v>58.815672675819</v>
      </c>
      <c r="H25">
        <v>59.2845597095737</v>
      </c>
      <c r="I25">
        <v>62.8108860034113</v>
      </c>
      <c r="J25">
        <v>64.4520691885261</v>
      </c>
      <c r="K25">
        <v>64.3612264658939</v>
      </c>
      <c r="L25">
        <v>65.1749965189538</v>
      </c>
      <c r="M25">
        <v>66.1685963456933</v>
      </c>
      <c r="N25">
        <v>67.2445199010218</v>
      </c>
      <c r="O25">
        <v>68.3628586795511</v>
      </c>
      <c r="P25">
        <v>69.5000907293017</v>
      </c>
      <c r="Q25">
        <v>70.6401258880773</v>
      </c>
      <c r="R25">
        <f t="shared" si="4"/>
        <v>-6.64012588807731</v>
      </c>
    </row>
    <row r="26" spans="1:9">
      <c r="A26" s="18" t="s">
        <v>9</v>
      </c>
      <c r="B26">
        <v>59</v>
      </c>
      <c r="C26">
        <v>75</v>
      </c>
      <c r="D26">
        <v>75.5</v>
      </c>
      <c r="E26">
        <v>75.5</v>
      </c>
      <c r="F26">
        <v>69.4</v>
      </c>
      <c r="G26">
        <v>61</v>
      </c>
      <c r="H26">
        <v>59.4</v>
      </c>
      <c r="I26">
        <v>61</v>
      </c>
    </row>
    <row r="27" spans="1:18">
      <c r="A27" s="41">
        <v>1</v>
      </c>
      <c r="B27" s="21">
        <v>59</v>
      </c>
      <c r="C27" s="21">
        <v>73.396063977826</v>
      </c>
      <c r="D27" s="21">
        <v>75.7012608863973</v>
      </c>
      <c r="E27" s="21">
        <v>72.4545208069317</v>
      </c>
      <c r="F27" s="21">
        <v>67.1509173869797</v>
      </c>
      <c r="G27" s="21">
        <v>62.562607848657</v>
      </c>
      <c r="H27" s="21">
        <v>58.4908738486184</v>
      </c>
      <c r="I27" s="21">
        <v>54.1812999371181</v>
      </c>
      <c r="J27" s="21">
        <v>51.0469348875196</v>
      </c>
      <c r="K27" s="21">
        <v>48.9313146747093</v>
      </c>
      <c r="L27" s="21">
        <v>46.8177677155669</v>
      </c>
      <c r="M27" s="21">
        <v>44.908458091918</v>
      </c>
      <c r="N27" s="21">
        <v>43.2144204707334</v>
      </c>
      <c r="O27" s="21">
        <v>41.7146999026539</v>
      </c>
      <c r="P27" s="21">
        <v>40.3824596788786</v>
      </c>
      <c r="Q27" s="21">
        <v>39.1922451759169</v>
      </c>
      <c r="R27" s="21">
        <f t="shared" ref="R27:R29" si="5">B27-Q27</f>
        <v>19.8077548240831</v>
      </c>
    </row>
    <row r="28" spans="1:18">
      <c r="A28" s="41">
        <v>2</v>
      </c>
      <c r="B28" s="21">
        <v>59</v>
      </c>
      <c r="C28" s="21">
        <v>73.396063977826</v>
      </c>
      <c r="D28" s="21">
        <v>75.7012608863973</v>
      </c>
      <c r="E28" s="21">
        <v>72.4545208069317</v>
      </c>
      <c r="F28" s="21">
        <v>67.1509173869797</v>
      </c>
      <c r="G28" s="21">
        <v>62.562607848657</v>
      </c>
      <c r="H28" s="21">
        <v>58.4908738486184</v>
      </c>
      <c r="I28" s="21">
        <v>54.1812999371181</v>
      </c>
      <c r="J28" s="21">
        <v>50.7717493657745</v>
      </c>
      <c r="K28" s="21">
        <v>48.2681212725634</v>
      </c>
      <c r="L28" s="21">
        <v>45.9834435093539</v>
      </c>
      <c r="M28" s="21">
        <v>43.9832348575544</v>
      </c>
      <c r="N28" s="21">
        <v>42.2375011013187</v>
      </c>
      <c r="O28" s="21">
        <v>40.7070611929911</v>
      </c>
      <c r="P28" s="21">
        <v>39.3559425360024</v>
      </c>
      <c r="Q28" s="21">
        <v>38.1538290195563</v>
      </c>
      <c r="R28" s="21">
        <f t="shared" si="5"/>
        <v>20.8461709804437</v>
      </c>
    </row>
    <row r="29" spans="1:18">
      <c r="A29" s="41">
        <v>3</v>
      </c>
      <c r="B29" s="21">
        <v>59</v>
      </c>
      <c r="C29" s="21">
        <v>73.396063977826</v>
      </c>
      <c r="D29" s="21">
        <v>75.7012608863973</v>
      </c>
      <c r="E29" s="21">
        <v>72.4545208069317</v>
      </c>
      <c r="F29" s="21">
        <v>67.1509173869797</v>
      </c>
      <c r="G29" s="21">
        <v>62.562607848657</v>
      </c>
      <c r="H29" s="21">
        <v>58.4908738486184</v>
      </c>
      <c r="I29" s="21">
        <v>54.1812999371181</v>
      </c>
      <c r="J29" s="21">
        <v>50.5060275143694</v>
      </c>
      <c r="K29" s="21">
        <v>47.6079508312071</v>
      </c>
      <c r="L29" s="21">
        <v>45.1157783040655</v>
      </c>
      <c r="M29" s="21">
        <v>42.9849637033885</v>
      </c>
      <c r="N29" s="21">
        <v>41.1519828592143</v>
      </c>
      <c r="O29" s="21">
        <v>39.5613781131512</v>
      </c>
      <c r="P29" s="21">
        <v>38.1679231623234</v>
      </c>
      <c r="Q29" s="21">
        <v>36.9356166240799</v>
      </c>
      <c r="R29" s="21">
        <f t="shared" si="5"/>
        <v>22.0643833759201</v>
      </c>
    </row>
    <row r="30" spans="1:9">
      <c r="A30" s="18" t="s">
        <v>10</v>
      </c>
      <c r="B30">
        <v>81</v>
      </c>
      <c r="C30">
        <v>87.2</v>
      </c>
      <c r="D30">
        <v>74</v>
      </c>
      <c r="E30">
        <v>81</v>
      </c>
      <c r="F30">
        <v>77</v>
      </c>
      <c r="G30">
        <v>82.9</v>
      </c>
      <c r="H30">
        <v>83</v>
      </c>
      <c r="I30">
        <v>76.3</v>
      </c>
    </row>
    <row r="31" spans="1:18">
      <c r="A31" s="18">
        <v>1</v>
      </c>
      <c r="B31">
        <v>81</v>
      </c>
      <c r="C31">
        <v>82.5636470193182</v>
      </c>
      <c r="D31">
        <v>79.3479660948291</v>
      </c>
      <c r="E31">
        <v>78.3343405870118</v>
      </c>
      <c r="F31">
        <v>81.7654865600547</v>
      </c>
      <c r="G31">
        <v>83.3388280377548</v>
      </c>
      <c r="H31">
        <v>79.7249456302317</v>
      </c>
      <c r="I31">
        <v>78.6136015159251</v>
      </c>
      <c r="J31">
        <v>80.4364125071323</v>
      </c>
      <c r="K31">
        <v>81.2717492119618</v>
      </c>
      <c r="L31">
        <v>81.5047394324773</v>
      </c>
      <c r="M31">
        <v>81.7030633234406</v>
      </c>
      <c r="N31">
        <v>81.8681938639978</v>
      </c>
      <c r="O31">
        <v>81.9992617919358</v>
      </c>
      <c r="P31">
        <v>82.0955225418331</v>
      </c>
      <c r="Q31">
        <v>82.1566148593599</v>
      </c>
      <c r="R31">
        <f t="shared" ref="R31:R33" si="6">B31-Q31</f>
        <v>-1.15661485935991</v>
      </c>
    </row>
    <row r="32" spans="1:18">
      <c r="A32" s="18">
        <v>2</v>
      </c>
      <c r="B32">
        <v>81</v>
      </c>
      <c r="C32">
        <v>82.5636470193182</v>
      </c>
      <c r="D32">
        <v>79.3479660948291</v>
      </c>
      <c r="E32">
        <v>78.3343405870118</v>
      </c>
      <c r="F32">
        <v>81.7654865600547</v>
      </c>
      <c r="G32">
        <v>83.3388280377548</v>
      </c>
      <c r="H32">
        <v>79.7249456302317</v>
      </c>
      <c r="I32">
        <v>78.6136015159251</v>
      </c>
      <c r="J32">
        <v>80.8463068985578</v>
      </c>
      <c r="K32">
        <v>82.2480465768665</v>
      </c>
      <c r="L32">
        <v>82.7904464625358</v>
      </c>
      <c r="M32">
        <v>83.2896341215894</v>
      </c>
      <c r="N32">
        <v>83.7441983248601</v>
      </c>
      <c r="O32">
        <v>84.1505713157423</v>
      </c>
      <c r="P32">
        <v>84.5060904795046</v>
      </c>
      <c r="Q32">
        <v>84.8091397288978</v>
      </c>
      <c r="R32">
        <f t="shared" si="6"/>
        <v>-3.8091397288978</v>
      </c>
    </row>
    <row r="33" spans="1:18">
      <c r="A33" s="18">
        <v>3</v>
      </c>
      <c r="B33">
        <v>81</v>
      </c>
      <c r="C33">
        <v>82.5636470193182</v>
      </c>
      <c r="D33">
        <v>79.3479660948291</v>
      </c>
      <c r="E33">
        <v>78.3343405870118</v>
      </c>
      <c r="F33">
        <v>81.7654865600547</v>
      </c>
      <c r="G33">
        <v>83.3388280377548</v>
      </c>
      <c r="H33">
        <v>79.7249456302317</v>
      </c>
      <c r="I33">
        <v>78.6136015159251</v>
      </c>
      <c r="J33">
        <v>81.4573022584419</v>
      </c>
      <c r="K33">
        <v>83.7008634422293</v>
      </c>
      <c r="L33">
        <v>84.6950959182078</v>
      </c>
      <c r="M33">
        <v>85.6241398955485</v>
      </c>
      <c r="N33">
        <v>86.4818635362704</v>
      </c>
      <c r="O33">
        <v>87.2607352755642</v>
      </c>
      <c r="P33">
        <v>87.955621367975</v>
      </c>
      <c r="Q33">
        <v>88.563646888364</v>
      </c>
      <c r="R33">
        <f t="shared" si="6"/>
        <v>-7.563646888364</v>
      </c>
    </row>
    <row r="34" spans="1:12">
      <c r="A34" s="18" t="s">
        <v>11</v>
      </c>
      <c r="B34">
        <v>37</v>
      </c>
      <c r="C34">
        <v>42.8</v>
      </c>
      <c r="D34">
        <v>41.9</v>
      </c>
      <c r="E34">
        <v>45.5</v>
      </c>
      <c r="F34">
        <v>46</v>
      </c>
      <c r="G34">
        <v>47.1</v>
      </c>
      <c r="H34">
        <v>43.7</v>
      </c>
      <c r="I34">
        <v>49.9</v>
      </c>
      <c r="L34" s="42"/>
    </row>
    <row r="35" spans="1:18">
      <c r="A35" s="18">
        <v>1</v>
      </c>
      <c r="B35">
        <v>37</v>
      </c>
      <c r="C35">
        <v>41.7404274924552</v>
      </c>
      <c r="D35">
        <v>43.7091383184375</v>
      </c>
      <c r="E35">
        <v>45.4241693979689</v>
      </c>
      <c r="F35">
        <v>45.9380599491608</v>
      </c>
      <c r="G35">
        <v>45.4433663455946</v>
      </c>
      <c r="H35">
        <v>44.7419728544912</v>
      </c>
      <c r="I35">
        <v>46.4656173997859</v>
      </c>
      <c r="J35">
        <v>46.3543789745144</v>
      </c>
      <c r="K35">
        <v>44.6251785650092</v>
      </c>
      <c r="L35">
        <v>44.3223863172695</v>
      </c>
      <c r="M35">
        <v>44.00921853775</v>
      </c>
      <c r="N35">
        <v>43.6955803844978</v>
      </c>
      <c r="O35">
        <v>43.3886114857071</v>
      </c>
      <c r="P35">
        <v>43.0934567297508</v>
      </c>
      <c r="Q35">
        <v>42.8137955302391</v>
      </c>
      <c r="R35">
        <f t="shared" ref="R35:R37" si="7">B35-Q35</f>
        <v>-5.8137955302391</v>
      </c>
    </row>
    <row r="36" spans="1:18">
      <c r="A36" s="18">
        <v>2</v>
      </c>
      <c r="B36">
        <v>37</v>
      </c>
      <c r="C36">
        <v>41.7404274924552</v>
      </c>
      <c r="D36">
        <v>43.7091383184375</v>
      </c>
      <c r="E36">
        <v>45.4241693979689</v>
      </c>
      <c r="F36">
        <v>45.9380599491608</v>
      </c>
      <c r="G36">
        <v>45.4433663455946</v>
      </c>
      <c r="H36">
        <v>44.7419728544912</v>
      </c>
      <c r="I36">
        <v>46.4656173997859</v>
      </c>
      <c r="J36">
        <v>46.1583273714292</v>
      </c>
      <c r="K36">
        <v>44.1727203800061</v>
      </c>
      <c r="L36">
        <v>43.7602043202315</v>
      </c>
      <c r="M36">
        <v>43.3607240053391</v>
      </c>
      <c r="N36">
        <v>42.9859618148482</v>
      </c>
      <c r="O36">
        <v>42.6430191619883</v>
      </c>
      <c r="P36">
        <v>42.33584468841</v>
      </c>
      <c r="Q36">
        <v>42.0662240963861</v>
      </c>
      <c r="R36">
        <f t="shared" si="7"/>
        <v>-5.0662240963861</v>
      </c>
    </row>
    <row r="37" spans="1:18">
      <c r="A37" s="18">
        <v>3</v>
      </c>
      <c r="B37">
        <v>37</v>
      </c>
      <c r="C37">
        <v>41.7404274924552</v>
      </c>
      <c r="D37">
        <v>43.7091383184375</v>
      </c>
      <c r="E37">
        <v>45.4241693979689</v>
      </c>
      <c r="F37">
        <v>45.9380599491608</v>
      </c>
      <c r="G37">
        <v>45.4433663455946</v>
      </c>
      <c r="H37">
        <v>44.7419728544912</v>
      </c>
      <c r="I37">
        <v>46.4656173997859</v>
      </c>
      <c r="J37">
        <v>46.1701288728067</v>
      </c>
      <c r="K37">
        <v>44.1946893126832</v>
      </c>
      <c r="L37">
        <v>43.7748009790698</v>
      </c>
      <c r="M37">
        <v>43.359842332633</v>
      </c>
      <c r="N37">
        <v>42.9619444038658</v>
      </c>
      <c r="O37">
        <v>42.5890338386988</v>
      </c>
      <c r="P37">
        <v>42.246073230662</v>
      </c>
      <c r="Q37">
        <v>41.9359250464406</v>
      </c>
      <c r="R37">
        <f t="shared" si="7"/>
        <v>-4.9359250464406</v>
      </c>
    </row>
    <row r="38" spans="1:9">
      <c r="A38" s="18" t="s">
        <v>12</v>
      </c>
      <c r="B38">
        <v>45</v>
      </c>
      <c r="C38">
        <v>55.4</v>
      </c>
      <c r="D38">
        <v>47.9</v>
      </c>
      <c r="E38">
        <v>48</v>
      </c>
      <c r="F38">
        <v>45.6</v>
      </c>
      <c r="G38">
        <v>51.2</v>
      </c>
      <c r="H38">
        <v>45.3</v>
      </c>
      <c r="I38">
        <v>49.2</v>
      </c>
    </row>
    <row r="39" spans="1:18">
      <c r="A39" s="18">
        <v>1</v>
      </c>
      <c r="B39">
        <v>45</v>
      </c>
      <c r="C39">
        <v>53.043737117692</v>
      </c>
      <c r="D39">
        <v>50.4835597760479</v>
      </c>
      <c r="E39">
        <v>48.8756143906712</v>
      </c>
      <c r="F39">
        <v>47.3213900132494</v>
      </c>
      <c r="G39">
        <v>46.4986624616596</v>
      </c>
      <c r="H39">
        <v>47.123806745837</v>
      </c>
      <c r="I39">
        <v>46.8795885959528</v>
      </c>
      <c r="J39">
        <v>47.0780598934701</v>
      </c>
      <c r="K39">
        <v>48.5552972402729</v>
      </c>
      <c r="L39">
        <v>49.8496088506512</v>
      </c>
      <c r="M39">
        <v>51.2574307763509</v>
      </c>
      <c r="N39">
        <v>52.7970198915397</v>
      </c>
      <c r="O39">
        <v>54.4642783175267</v>
      </c>
      <c r="P39">
        <v>56.2522958825309</v>
      </c>
      <c r="Q39">
        <v>58.154958216034</v>
      </c>
      <c r="R39">
        <f t="shared" ref="R39:R41" si="8">B39-Q39</f>
        <v>-13.154958216034</v>
      </c>
    </row>
    <row r="40" spans="1:18">
      <c r="A40" s="18">
        <v>2</v>
      </c>
      <c r="B40">
        <v>45</v>
      </c>
      <c r="C40">
        <v>53.043737117692</v>
      </c>
      <c r="D40">
        <v>50.4835597760479</v>
      </c>
      <c r="E40">
        <v>48.8756143906712</v>
      </c>
      <c r="F40">
        <v>47.3213900132494</v>
      </c>
      <c r="G40">
        <v>46.4986624616596</v>
      </c>
      <c r="H40">
        <v>47.123806745837</v>
      </c>
      <c r="I40">
        <v>46.8795885959528</v>
      </c>
      <c r="J40">
        <v>47.1249413019059</v>
      </c>
      <c r="K40">
        <v>48.6924951195408</v>
      </c>
      <c r="L40">
        <v>50.0794956605095</v>
      </c>
      <c r="M40">
        <v>51.5920218401354</v>
      </c>
      <c r="N40">
        <v>53.2482885379208</v>
      </c>
      <c r="O40">
        <v>55.0432060083533</v>
      </c>
      <c r="P40">
        <v>56.9687171226385</v>
      </c>
      <c r="Q40">
        <v>59.0176068996473</v>
      </c>
      <c r="R40">
        <f t="shared" si="8"/>
        <v>-14.0176068996473</v>
      </c>
    </row>
    <row r="41" spans="1:18">
      <c r="A41" s="18">
        <v>3</v>
      </c>
      <c r="B41">
        <v>45</v>
      </c>
      <c r="C41">
        <v>53.043737117692</v>
      </c>
      <c r="D41">
        <v>50.4835597760479</v>
      </c>
      <c r="E41">
        <v>48.8756143906712</v>
      </c>
      <c r="F41">
        <v>47.3213900132494</v>
      </c>
      <c r="G41">
        <v>46.4986624616596</v>
      </c>
      <c r="H41">
        <v>47.123806745837</v>
      </c>
      <c r="I41">
        <v>46.8795885959528</v>
      </c>
      <c r="J41">
        <v>47.1522225638208</v>
      </c>
      <c r="K41">
        <v>48.779684699915</v>
      </c>
      <c r="L41">
        <v>50.2415995740198</v>
      </c>
      <c r="M41">
        <v>51.848773826097</v>
      </c>
      <c r="N41">
        <v>53.6196767515477</v>
      </c>
      <c r="O41">
        <v>55.5486414449208</v>
      </c>
      <c r="P41">
        <v>57.6266337929185</v>
      </c>
      <c r="Q41">
        <v>59.8452539497637</v>
      </c>
      <c r="R41">
        <f t="shared" si="8"/>
        <v>-14.8452539497637</v>
      </c>
    </row>
    <row r="42" spans="1:9">
      <c r="A42" s="18" t="s">
        <v>13</v>
      </c>
      <c r="B42">
        <v>43</v>
      </c>
      <c r="C42">
        <v>49</v>
      </c>
      <c r="D42">
        <v>45</v>
      </c>
      <c r="E42">
        <v>44</v>
      </c>
      <c r="F42">
        <v>41</v>
      </c>
      <c r="G42">
        <v>48</v>
      </c>
      <c r="H42">
        <v>45</v>
      </c>
      <c r="I42">
        <v>48</v>
      </c>
    </row>
    <row r="43" spans="1:18">
      <c r="A43" s="18">
        <v>1</v>
      </c>
      <c r="B43">
        <v>43</v>
      </c>
      <c r="C43">
        <v>48.3361212759869</v>
      </c>
      <c r="D43">
        <v>44.5630540458784</v>
      </c>
      <c r="E43">
        <v>43.0645649481511</v>
      </c>
      <c r="F43">
        <v>45.7100576069553</v>
      </c>
      <c r="G43">
        <v>46.2092861157759</v>
      </c>
      <c r="H43">
        <v>44.230673422482</v>
      </c>
      <c r="I43">
        <v>42.9060117400694</v>
      </c>
      <c r="J43">
        <v>42.2857732392243</v>
      </c>
      <c r="K43">
        <v>42.3564101940309</v>
      </c>
      <c r="L43">
        <v>42.0620557707621</v>
      </c>
      <c r="M43">
        <v>41.7507819684993</v>
      </c>
      <c r="N43">
        <v>41.4363568939843</v>
      </c>
      <c r="O43">
        <v>41.1207320462191</v>
      </c>
      <c r="P43">
        <v>40.804282922358</v>
      </c>
      <c r="Q43">
        <v>40.4871799367094</v>
      </c>
      <c r="R43">
        <f t="shared" ref="R43:R45" si="9">B43-Q43</f>
        <v>2.5128200632906</v>
      </c>
    </row>
    <row r="44" spans="1:18">
      <c r="A44" s="18">
        <v>2</v>
      </c>
      <c r="B44">
        <v>43</v>
      </c>
      <c r="C44">
        <v>48.3361212759869</v>
      </c>
      <c r="D44">
        <v>44.5630540458784</v>
      </c>
      <c r="E44">
        <v>43.0645649481511</v>
      </c>
      <c r="F44">
        <v>45.7100576069553</v>
      </c>
      <c r="G44">
        <v>46.2092861157759</v>
      </c>
      <c r="H44">
        <v>44.230673422482</v>
      </c>
      <c r="I44">
        <v>42.9060117400694</v>
      </c>
      <c r="J44">
        <v>43.1179323591693</v>
      </c>
      <c r="K44">
        <v>44.3091133199712</v>
      </c>
      <c r="L44">
        <v>44.5315368065488</v>
      </c>
      <c r="M44">
        <v>44.6472201548886</v>
      </c>
      <c r="N44">
        <v>44.7094574273578</v>
      </c>
      <c r="O44">
        <v>44.7341523246358</v>
      </c>
      <c r="P44">
        <v>44.7290822931437</v>
      </c>
      <c r="Q44">
        <v>44.6991771799951</v>
      </c>
      <c r="R44">
        <f t="shared" si="9"/>
        <v>-1.6991771799951</v>
      </c>
    </row>
    <row r="45" spans="1:18">
      <c r="A45" s="18">
        <v>3</v>
      </c>
      <c r="B45">
        <v>43</v>
      </c>
      <c r="C45">
        <v>48.3361212759869</v>
      </c>
      <c r="D45">
        <v>44.5630540458784</v>
      </c>
      <c r="E45">
        <v>43.0645649481511</v>
      </c>
      <c r="F45">
        <v>45.7100576069553</v>
      </c>
      <c r="G45">
        <v>46.2092861157759</v>
      </c>
      <c r="H45">
        <v>44.230673422482</v>
      </c>
      <c r="I45">
        <v>42.9060117400694</v>
      </c>
      <c r="J45">
        <v>43.9442179166884</v>
      </c>
      <c r="K45">
        <v>46.3441331603901</v>
      </c>
      <c r="L45">
        <v>47.2865514933667</v>
      </c>
      <c r="M45">
        <v>48.0509363121046</v>
      </c>
      <c r="N45">
        <v>48.7133352280366</v>
      </c>
      <c r="O45">
        <v>49.2960001169283</v>
      </c>
      <c r="P45">
        <v>49.8105060794881</v>
      </c>
      <c r="Q45">
        <v>50.2650375915419</v>
      </c>
      <c r="R45">
        <f t="shared" si="9"/>
        <v>-7.2650375915419</v>
      </c>
    </row>
    <row r="46" spans="1:9">
      <c r="A46" s="18" t="s">
        <v>14</v>
      </c>
      <c r="B46">
        <v>43</v>
      </c>
      <c r="C46">
        <v>53</v>
      </c>
      <c r="D46">
        <v>42</v>
      </c>
      <c r="E46">
        <v>51</v>
      </c>
      <c r="F46">
        <v>45</v>
      </c>
      <c r="G46">
        <v>50</v>
      </c>
      <c r="H46">
        <v>51</v>
      </c>
      <c r="I46">
        <v>53</v>
      </c>
    </row>
    <row r="47" spans="1:18">
      <c r="A47" s="18">
        <v>1</v>
      </c>
      <c r="B47">
        <v>43</v>
      </c>
      <c r="C47">
        <v>51.8505237162005</v>
      </c>
      <c r="D47">
        <v>46.4407141457065</v>
      </c>
      <c r="E47">
        <v>45.5477732708729</v>
      </c>
      <c r="F47">
        <v>47.1731625217747</v>
      </c>
      <c r="G47">
        <v>49.9456234474919</v>
      </c>
      <c r="H47">
        <v>50.9999999990837</v>
      </c>
      <c r="I47">
        <v>31.5560975961201</v>
      </c>
      <c r="J47">
        <v>31.6664235885798</v>
      </c>
      <c r="K47">
        <v>50.4043209736846</v>
      </c>
      <c r="L47">
        <v>50.3631260218374</v>
      </c>
      <c r="M47">
        <v>49.996778238257</v>
      </c>
      <c r="N47">
        <v>49.4731730721168</v>
      </c>
      <c r="O47">
        <v>48.8471039235803</v>
      </c>
      <c r="P47">
        <v>48.1480970413388</v>
      </c>
      <c r="Q47">
        <v>47.3955463956359</v>
      </c>
      <c r="R47">
        <f t="shared" ref="R47:R49" si="10">B47-Q47</f>
        <v>-4.3955463956359</v>
      </c>
    </row>
    <row r="48" spans="1:18">
      <c r="A48" s="18">
        <v>2</v>
      </c>
      <c r="B48">
        <v>43</v>
      </c>
      <c r="C48">
        <v>51.8505237162005</v>
      </c>
      <c r="D48">
        <v>46.4407141457065</v>
      </c>
      <c r="E48">
        <v>45.5477732708729</v>
      </c>
      <c r="F48">
        <v>47.1731625217747</v>
      </c>
      <c r="G48">
        <v>49.9456234474919</v>
      </c>
      <c r="H48">
        <v>50.9999999990837</v>
      </c>
      <c r="I48">
        <v>31.5560975961201</v>
      </c>
      <c r="J48">
        <v>33.6530175798583</v>
      </c>
      <c r="K48">
        <v>54.8655500800099</v>
      </c>
      <c r="L48">
        <v>55.7183733447057</v>
      </c>
      <c r="M48">
        <v>56.0976714892023</v>
      </c>
      <c r="N48">
        <v>56.1969161100299</v>
      </c>
      <c r="O48">
        <v>56.0891365515688</v>
      </c>
      <c r="P48">
        <v>55.819537344549</v>
      </c>
      <c r="Q48">
        <v>55.420929471805</v>
      </c>
      <c r="R48">
        <f t="shared" si="10"/>
        <v>-12.420929471805</v>
      </c>
    </row>
    <row r="49" spans="1:18">
      <c r="A49" s="18">
        <v>3</v>
      </c>
      <c r="B49">
        <v>43</v>
      </c>
      <c r="C49">
        <v>51.8505237162005</v>
      </c>
      <c r="D49">
        <v>46.4407141457065</v>
      </c>
      <c r="E49">
        <v>45.5477732708729</v>
      </c>
      <c r="F49">
        <v>47.1731625217747</v>
      </c>
      <c r="G49">
        <v>49.9456234474919</v>
      </c>
      <c r="H49">
        <v>50.9999999990837</v>
      </c>
      <c r="I49">
        <v>31.5560975961201</v>
      </c>
      <c r="J49">
        <v>34.7278559271683</v>
      </c>
      <c r="K49">
        <v>57.3547056834149</v>
      </c>
      <c r="L49">
        <v>58.8427975428073</v>
      </c>
      <c r="M49">
        <v>59.7728016714015</v>
      </c>
      <c r="N49">
        <v>60.3435868893234</v>
      </c>
      <c r="O49">
        <v>60.6343454372745</v>
      </c>
      <c r="P49">
        <v>60.6978472693088</v>
      </c>
      <c r="Q49">
        <v>60.5748148800142</v>
      </c>
      <c r="R49">
        <f t="shared" si="10"/>
        <v>-17.5748148800142</v>
      </c>
    </row>
    <row r="50" spans="1:9">
      <c r="A50" s="18" t="s">
        <v>15</v>
      </c>
      <c r="B50">
        <v>37</v>
      </c>
      <c r="C50">
        <v>44</v>
      </c>
      <c r="D50">
        <v>33</v>
      </c>
      <c r="E50">
        <v>39</v>
      </c>
      <c r="F50">
        <v>34</v>
      </c>
      <c r="G50">
        <v>42</v>
      </c>
      <c r="H50">
        <v>42</v>
      </c>
      <c r="I50">
        <v>44</v>
      </c>
    </row>
    <row r="51" spans="1:18">
      <c r="A51" s="18">
        <v>1</v>
      </c>
      <c r="B51">
        <v>37</v>
      </c>
      <c r="C51">
        <v>38.6509695017671</v>
      </c>
      <c r="D51">
        <v>39.4774843643926</v>
      </c>
      <c r="E51">
        <v>39.9477047951292</v>
      </c>
      <c r="F51">
        <v>34.991067246541</v>
      </c>
      <c r="G51">
        <v>37.4989517752745</v>
      </c>
      <c r="H51">
        <v>42.2952974073101</v>
      </c>
      <c r="I51">
        <v>39.3693143834592</v>
      </c>
      <c r="J51">
        <v>39.2776522731836</v>
      </c>
      <c r="K51">
        <v>41.7369332279947</v>
      </c>
      <c r="L51">
        <v>41.8005860451919</v>
      </c>
      <c r="M51">
        <v>41.4010013661856</v>
      </c>
      <c r="N51">
        <v>40.7466715204255</v>
      </c>
      <c r="O51">
        <v>39.9222846346904</v>
      </c>
      <c r="P51">
        <v>38.9780687175466</v>
      </c>
      <c r="Q51">
        <v>37.9489581287124</v>
      </c>
      <c r="R51">
        <f t="shared" ref="R51:R53" si="11">B51-Q51</f>
        <v>-0.948958128712398</v>
      </c>
    </row>
    <row r="52" spans="1:18">
      <c r="A52" s="18">
        <v>2</v>
      </c>
      <c r="B52">
        <v>37</v>
      </c>
      <c r="C52">
        <v>38.6509695017671</v>
      </c>
      <c r="D52">
        <v>39.4774843643926</v>
      </c>
      <c r="E52">
        <v>39.9477047951292</v>
      </c>
      <c r="F52">
        <v>34.991067246541</v>
      </c>
      <c r="G52">
        <v>37.4989517752745</v>
      </c>
      <c r="H52">
        <v>42.2952974073101</v>
      </c>
      <c r="I52">
        <v>39.3693143834592</v>
      </c>
      <c r="J52">
        <v>39.7275232490429</v>
      </c>
      <c r="K52">
        <v>42.9362919871348</v>
      </c>
      <c r="L52">
        <v>43.6032899030053</v>
      </c>
      <c r="M52">
        <v>43.8189815170502</v>
      </c>
      <c r="N52">
        <v>43.7917379228895</v>
      </c>
      <c r="O52">
        <v>43.5979684705023</v>
      </c>
      <c r="P52">
        <v>43.2795325545548</v>
      </c>
      <c r="Q52">
        <v>42.8642583777</v>
      </c>
      <c r="R52">
        <f t="shared" si="11"/>
        <v>-5.8642583777</v>
      </c>
    </row>
    <row r="53" spans="1:18">
      <c r="A53" s="18">
        <v>3</v>
      </c>
      <c r="B53">
        <v>37</v>
      </c>
      <c r="C53">
        <v>38.6509695017671</v>
      </c>
      <c r="D53">
        <v>39.4774843643926</v>
      </c>
      <c r="E53">
        <v>39.9477047951292</v>
      </c>
      <c r="F53">
        <v>34.991067246541</v>
      </c>
      <c r="G53">
        <v>37.4989517752745</v>
      </c>
      <c r="H53">
        <v>42.2952974073101</v>
      </c>
      <c r="I53">
        <v>39.3693143834592</v>
      </c>
      <c r="J53">
        <v>40.3319941039206</v>
      </c>
      <c r="K53">
        <v>44.5911215668439</v>
      </c>
      <c r="L53">
        <v>46.1830829792084</v>
      </c>
      <c r="M53">
        <v>47.3942938136967</v>
      </c>
      <c r="N53">
        <v>48.4318292449117</v>
      </c>
      <c r="O53">
        <v>49.3601138242056</v>
      </c>
      <c r="P53">
        <v>50.2084565463553</v>
      </c>
      <c r="Q53">
        <v>50.9933868394498</v>
      </c>
      <c r="R53">
        <f t="shared" si="11"/>
        <v>-13.9933868394498</v>
      </c>
    </row>
    <row r="54" spans="1:9">
      <c r="A54" s="18" t="s">
        <v>16</v>
      </c>
      <c r="B54">
        <v>40</v>
      </c>
      <c r="C54">
        <v>47</v>
      </c>
      <c r="D54">
        <v>41</v>
      </c>
      <c r="E54">
        <v>45</v>
      </c>
      <c r="F54">
        <v>40</v>
      </c>
      <c r="G54">
        <v>44</v>
      </c>
      <c r="H54">
        <v>44</v>
      </c>
      <c r="I54">
        <v>46</v>
      </c>
    </row>
    <row r="55" spans="1:18">
      <c r="A55" s="18">
        <v>1</v>
      </c>
      <c r="B55">
        <v>40</v>
      </c>
      <c r="C55">
        <v>46.1761873945101</v>
      </c>
      <c r="D55">
        <v>43.5165406056077</v>
      </c>
      <c r="E55">
        <v>42.000510270453</v>
      </c>
      <c r="F55">
        <v>41.4456522160933</v>
      </c>
      <c r="G55">
        <v>43.0989274054401</v>
      </c>
      <c r="H55">
        <v>44.2572876239489</v>
      </c>
      <c r="I55">
        <v>36.3804704521181</v>
      </c>
      <c r="J55">
        <v>36.7107818872334</v>
      </c>
      <c r="K55">
        <v>46.347607648637</v>
      </c>
      <c r="L55">
        <v>49.775163417677</v>
      </c>
      <c r="M55">
        <v>53.5917441699401</v>
      </c>
      <c r="N55">
        <v>58.0146717107727</v>
      </c>
      <c r="O55">
        <v>63.1380727282691</v>
      </c>
      <c r="P55">
        <v>69.0403199952461</v>
      </c>
      <c r="Q55">
        <v>75.8024422138644</v>
      </c>
      <c r="R55">
        <f t="shared" ref="R55:R57" si="12">B55-Q55</f>
        <v>-35.8024422138644</v>
      </c>
    </row>
    <row r="56" spans="1:18">
      <c r="A56" s="18">
        <v>2</v>
      </c>
      <c r="B56">
        <v>40</v>
      </c>
      <c r="C56">
        <v>46.1761873945101</v>
      </c>
      <c r="D56">
        <v>43.5165406056077</v>
      </c>
      <c r="E56">
        <v>42.000510270453</v>
      </c>
      <c r="F56">
        <v>41.4456522160933</v>
      </c>
      <c r="G56">
        <v>43.0989274054401</v>
      </c>
      <c r="H56">
        <v>44.2572876239489</v>
      </c>
      <c r="I56">
        <v>36.3804704521181</v>
      </c>
      <c r="J56">
        <v>36.2554530232779</v>
      </c>
      <c r="K56">
        <v>45.0787879244975</v>
      </c>
      <c r="L56">
        <v>47.7122802357953</v>
      </c>
      <c r="M56">
        <v>50.5731051685842</v>
      </c>
      <c r="N56">
        <v>53.8682025324667</v>
      </c>
      <c r="O56">
        <v>57.682724284309</v>
      </c>
      <c r="P56">
        <v>62.0842951784335</v>
      </c>
      <c r="Q56">
        <v>67.1407228684416</v>
      </c>
      <c r="R56">
        <f t="shared" si="12"/>
        <v>-27.1407228684416</v>
      </c>
    </row>
    <row r="57" spans="1:18">
      <c r="A57" s="18">
        <v>3</v>
      </c>
      <c r="B57">
        <v>40</v>
      </c>
      <c r="C57">
        <v>46.1761873945101</v>
      </c>
      <c r="D57">
        <v>43.5165406056077</v>
      </c>
      <c r="E57">
        <v>42.000510270453</v>
      </c>
      <c r="F57">
        <v>41.4456522160933</v>
      </c>
      <c r="G57">
        <v>43.0989274054401</v>
      </c>
      <c r="H57">
        <v>44.2572876239489</v>
      </c>
      <c r="I57">
        <v>36.3804704521181</v>
      </c>
      <c r="J57">
        <v>35.8431179405607</v>
      </c>
      <c r="K57">
        <v>43.8758935437835</v>
      </c>
      <c r="L57">
        <v>45.6384998086111</v>
      </c>
      <c r="M57">
        <v>47.3843624693471</v>
      </c>
      <c r="N57">
        <v>49.291183092766</v>
      </c>
      <c r="O57">
        <v>51.4149619998449</v>
      </c>
      <c r="P57">
        <v>53.7914678272847</v>
      </c>
      <c r="Q57">
        <v>56.4530649123196</v>
      </c>
      <c r="R57">
        <f t="shared" si="12"/>
        <v>-16.4530649123196</v>
      </c>
    </row>
    <row r="58" spans="1:9">
      <c r="A58" s="18" t="s">
        <v>17</v>
      </c>
      <c r="B58">
        <v>48</v>
      </c>
      <c r="C58">
        <v>59</v>
      </c>
      <c r="D58">
        <v>47</v>
      </c>
      <c r="E58">
        <v>53</v>
      </c>
      <c r="F58">
        <v>49</v>
      </c>
      <c r="G58">
        <v>55</v>
      </c>
      <c r="H58">
        <v>59</v>
      </c>
      <c r="I58">
        <v>53</v>
      </c>
    </row>
    <row r="59" spans="1:18">
      <c r="A59" s="18">
        <v>1</v>
      </c>
      <c r="B59">
        <v>48</v>
      </c>
      <c r="C59">
        <v>49.4882469794547</v>
      </c>
      <c r="D59">
        <v>51.8037434047953</v>
      </c>
      <c r="E59">
        <v>53.9395119924205</v>
      </c>
      <c r="F59">
        <v>55.7191460591838</v>
      </c>
      <c r="G59">
        <v>57.1263927478899</v>
      </c>
      <c r="H59">
        <v>58.2411112843025</v>
      </c>
      <c r="I59">
        <v>59.0930726389809</v>
      </c>
      <c r="J59">
        <v>59.6825649942102</v>
      </c>
      <c r="K59">
        <v>60.0526218329835</v>
      </c>
      <c r="L59">
        <v>60.2304940329755</v>
      </c>
      <c r="M59">
        <v>60.2414180909287</v>
      </c>
      <c r="N59">
        <v>60.1080525254245</v>
      </c>
      <c r="O59">
        <v>59.8506370977935</v>
      </c>
      <c r="P59">
        <v>59.487209721915</v>
      </c>
      <c r="Q59">
        <v>59.0338243419742</v>
      </c>
      <c r="R59">
        <f t="shared" ref="R59:R61" si="13">B59-Q59</f>
        <v>-11.0338243419742</v>
      </c>
    </row>
    <row r="60" spans="1:18">
      <c r="A60" s="18">
        <v>2</v>
      </c>
      <c r="B60">
        <v>48</v>
      </c>
      <c r="C60">
        <v>49.4882469794547</v>
      </c>
      <c r="D60">
        <v>51.8037434047953</v>
      </c>
      <c r="E60">
        <v>53.9395119924205</v>
      </c>
      <c r="F60">
        <v>55.7191460591838</v>
      </c>
      <c r="G60">
        <v>57.1263927478899</v>
      </c>
      <c r="H60">
        <v>58.2411112843025</v>
      </c>
      <c r="I60">
        <v>59.0930726389809</v>
      </c>
      <c r="J60">
        <v>59.6884320875948</v>
      </c>
      <c r="K60">
        <v>60.0753804153134</v>
      </c>
      <c r="L60">
        <v>60.2806197998805</v>
      </c>
      <c r="M60">
        <v>60.3297474578635</v>
      </c>
      <c r="N60">
        <v>60.2457655487694</v>
      </c>
      <c r="O60">
        <v>60.0491304171322</v>
      </c>
      <c r="P60">
        <v>59.7579555990022</v>
      </c>
      <c r="Q60">
        <v>59.3882385804789</v>
      </c>
      <c r="R60">
        <f t="shared" si="13"/>
        <v>-11.3882385804789</v>
      </c>
    </row>
    <row r="61" spans="1:18">
      <c r="A61" s="18">
        <v>3</v>
      </c>
      <c r="B61">
        <v>48</v>
      </c>
      <c r="C61">
        <v>49.4882469794547</v>
      </c>
      <c r="D61">
        <v>51.8037434047953</v>
      </c>
      <c r="E61">
        <v>53.9395119924205</v>
      </c>
      <c r="F61">
        <v>55.7191460591838</v>
      </c>
      <c r="G61">
        <v>57.1263927478899</v>
      </c>
      <c r="H61">
        <v>58.2411112843025</v>
      </c>
      <c r="I61">
        <v>59.0930726389809</v>
      </c>
      <c r="J61">
        <v>59.694368398686</v>
      </c>
      <c r="K61">
        <v>60.0983439805419</v>
      </c>
      <c r="L61">
        <v>60.3310058088538</v>
      </c>
      <c r="M61">
        <v>60.4181467843196</v>
      </c>
      <c r="N61">
        <v>60.3829206303001</v>
      </c>
      <c r="O61">
        <v>60.245787149318</v>
      </c>
      <c r="P61">
        <v>60.0247085375954</v>
      </c>
      <c r="Q61">
        <v>59.7353918491447</v>
      </c>
      <c r="R61">
        <f t="shared" si="13"/>
        <v>-11.7353918491447</v>
      </c>
    </row>
    <row r="62" spans="1:9">
      <c r="A62" s="18" t="s">
        <v>18</v>
      </c>
      <c r="B62">
        <v>48</v>
      </c>
      <c r="C62">
        <v>57</v>
      </c>
      <c r="D62">
        <v>49</v>
      </c>
      <c r="E62">
        <v>53</v>
      </c>
      <c r="F62">
        <v>50</v>
      </c>
      <c r="G62">
        <v>48</v>
      </c>
      <c r="H62">
        <v>57</v>
      </c>
      <c r="I62">
        <v>47</v>
      </c>
    </row>
    <row r="63" spans="1:18">
      <c r="A63" s="18">
        <v>1</v>
      </c>
      <c r="B63">
        <v>48</v>
      </c>
      <c r="C63">
        <v>52.2182558043619</v>
      </c>
      <c r="D63">
        <v>52.4075683795315</v>
      </c>
      <c r="E63">
        <v>53.8337348118871</v>
      </c>
      <c r="F63">
        <v>53.0738481981336</v>
      </c>
      <c r="G63">
        <v>50.212690346921</v>
      </c>
      <c r="H63">
        <v>52.2209964233178</v>
      </c>
      <c r="I63">
        <v>45.5080661437752</v>
      </c>
      <c r="J63">
        <v>44.4530872949378</v>
      </c>
      <c r="K63">
        <v>53.3701749436881</v>
      </c>
      <c r="L63">
        <v>53.0906912266718</v>
      </c>
      <c r="M63">
        <v>52.7277008985604</v>
      </c>
      <c r="N63">
        <v>52.2977980049608</v>
      </c>
      <c r="O63">
        <v>51.8136745200197</v>
      </c>
      <c r="P63">
        <v>51.2857309998057</v>
      </c>
      <c r="Q63">
        <v>50.7225163017533</v>
      </c>
      <c r="R63">
        <f t="shared" ref="R63:R65" si="14">B63-Q63</f>
        <v>-2.7225163017533</v>
      </c>
    </row>
    <row r="64" spans="1:18">
      <c r="A64" s="18">
        <v>2</v>
      </c>
      <c r="B64">
        <v>48</v>
      </c>
      <c r="C64">
        <v>52.2182558043619</v>
      </c>
      <c r="D64">
        <v>52.4075683795315</v>
      </c>
      <c r="E64">
        <v>53.8337348118871</v>
      </c>
      <c r="F64">
        <v>53.0738481981336</v>
      </c>
      <c r="G64">
        <v>50.212690346921</v>
      </c>
      <c r="H64">
        <v>52.2209964233178</v>
      </c>
      <c r="I64">
        <v>45.5080661437752</v>
      </c>
      <c r="J64">
        <v>44.3480164622689</v>
      </c>
      <c r="K64">
        <v>53.2950247377516</v>
      </c>
      <c r="L64">
        <v>53.3225743071309</v>
      </c>
      <c r="M64">
        <v>53.3334113866622</v>
      </c>
      <c r="N64">
        <v>53.3304073334876</v>
      </c>
      <c r="O64">
        <v>53.3144236963632</v>
      </c>
      <c r="P64">
        <v>53.2859730519372</v>
      </c>
      <c r="Q64">
        <v>53.2454702247603</v>
      </c>
      <c r="R64">
        <f t="shared" si="14"/>
        <v>-5.2454702247603</v>
      </c>
    </row>
    <row r="65" spans="1:18">
      <c r="A65" s="18">
        <v>3</v>
      </c>
      <c r="B65">
        <v>48</v>
      </c>
      <c r="C65">
        <v>52.2182558043619</v>
      </c>
      <c r="D65">
        <v>52.4075683795315</v>
      </c>
      <c r="E65">
        <v>53.8337348118871</v>
      </c>
      <c r="F65">
        <v>53.0738481981336</v>
      </c>
      <c r="G65">
        <v>50.212690346921</v>
      </c>
      <c r="H65">
        <v>52.2209964233178</v>
      </c>
      <c r="I65">
        <v>45.5080661437752</v>
      </c>
      <c r="J65">
        <v>44.7939238470496</v>
      </c>
      <c r="K65">
        <v>54.3508076796031</v>
      </c>
      <c r="L65">
        <v>54.70915246683</v>
      </c>
      <c r="M65">
        <v>55.0540722003774</v>
      </c>
      <c r="N65">
        <v>55.3841997999629</v>
      </c>
      <c r="O65">
        <v>55.6972487654849</v>
      </c>
      <c r="P65">
        <v>55.9913938653124</v>
      </c>
      <c r="Q65">
        <v>56.2653077343155</v>
      </c>
      <c r="R65">
        <f t="shared" si="14"/>
        <v>-8.2653077343155</v>
      </c>
    </row>
    <row r="66" spans="1:9">
      <c r="A66" s="18" t="s">
        <v>19</v>
      </c>
      <c r="B66">
        <v>44</v>
      </c>
      <c r="C66">
        <v>50</v>
      </c>
      <c r="D66">
        <v>46</v>
      </c>
      <c r="E66">
        <v>51</v>
      </c>
      <c r="F66">
        <v>47</v>
      </c>
      <c r="G66">
        <v>46</v>
      </c>
      <c r="H66">
        <v>48</v>
      </c>
      <c r="I66">
        <v>50</v>
      </c>
    </row>
    <row r="67" spans="1:18">
      <c r="A67" s="18">
        <v>1</v>
      </c>
      <c r="B67">
        <v>44</v>
      </c>
      <c r="C67">
        <v>48.2251316735436</v>
      </c>
      <c r="D67">
        <v>46.7478084533296</v>
      </c>
      <c r="E67">
        <v>46.8036842510108</v>
      </c>
      <c r="F67">
        <v>47.183185976614</v>
      </c>
      <c r="G67">
        <v>46.3299808715061</v>
      </c>
      <c r="H67">
        <v>47.2035772327677</v>
      </c>
      <c r="I67">
        <v>51.3321471940282</v>
      </c>
      <c r="J67">
        <v>53.1911586453354</v>
      </c>
      <c r="K67">
        <v>52.7582537479993</v>
      </c>
      <c r="L67">
        <v>52.7771701758872</v>
      </c>
      <c r="M67">
        <v>53.0147233609272</v>
      </c>
      <c r="N67">
        <v>53.3507600775617</v>
      </c>
      <c r="O67">
        <v>53.7205092676444</v>
      </c>
      <c r="P67">
        <v>54.0894447413799</v>
      </c>
      <c r="Q67">
        <v>54.439892348691</v>
      </c>
      <c r="R67">
        <f t="shared" ref="R67:R69" si="15">B67-Q67</f>
        <v>-10.439892348691</v>
      </c>
    </row>
    <row r="68" spans="1:18">
      <c r="A68" s="18">
        <v>2</v>
      </c>
      <c r="B68">
        <v>44</v>
      </c>
      <c r="C68">
        <v>48.2251316735436</v>
      </c>
      <c r="D68">
        <v>46.7478084533296</v>
      </c>
      <c r="E68">
        <v>46.8036842510108</v>
      </c>
      <c r="F68">
        <v>47.183185976614</v>
      </c>
      <c r="G68">
        <v>46.3299808715061</v>
      </c>
      <c r="H68">
        <v>47.2035772327677</v>
      </c>
      <c r="I68">
        <v>51.3321471940282</v>
      </c>
      <c r="J68">
        <v>53.2427153963369</v>
      </c>
      <c r="K68">
        <v>52.933297354832</v>
      </c>
      <c r="L68">
        <v>53.11440265409</v>
      </c>
      <c r="M68">
        <v>53.5487238906388</v>
      </c>
      <c r="N68">
        <v>54.1121461721262</v>
      </c>
      <c r="O68">
        <v>54.7363679702626</v>
      </c>
      <c r="P68">
        <v>55.3837986902884</v>
      </c>
      <c r="Q68">
        <v>56.0341345870383</v>
      </c>
      <c r="R68">
        <f t="shared" si="15"/>
        <v>-12.0341345870383</v>
      </c>
    </row>
    <row r="69" spans="1:18">
      <c r="A69" s="18">
        <v>3</v>
      </c>
      <c r="B69">
        <v>44</v>
      </c>
      <c r="C69">
        <v>48.2251316735436</v>
      </c>
      <c r="D69">
        <v>46.7478084533296</v>
      </c>
      <c r="E69">
        <v>46.8036842510108</v>
      </c>
      <c r="F69">
        <v>47.183185976614</v>
      </c>
      <c r="G69">
        <v>46.3299808715061</v>
      </c>
      <c r="H69">
        <v>47.2035772327677</v>
      </c>
      <c r="I69">
        <v>51.3321471940282</v>
      </c>
      <c r="J69">
        <v>53.3145683072891</v>
      </c>
      <c r="K69">
        <v>53.1663131426029</v>
      </c>
      <c r="L69">
        <v>53.5431215262366</v>
      </c>
      <c r="M69">
        <v>54.2062576601652</v>
      </c>
      <c r="N69">
        <v>55.0293858269725</v>
      </c>
      <c r="O69">
        <v>55.941934315067</v>
      </c>
      <c r="P69">
        <v>56.9042279167487</v>
      </c>
      <c r="Q69">
        <v>57.8941379191797</v>
      </c>
      <c r="R69">
        <f t="shared" si="15"/>
        <v>-13.8941379191797</v>
      </c>
    </row>
    <row r="70" spans="1:9">
      <c r="A70" s="18" t="s">
        <v>20</v>
      </c>
      <c r="B70">
        <v>40</v>
      </c>
      <c r="C70">
        <v>46</v>
      </c>
      <c r="D70">
        <v>42</v>
      </c>
      <c r="E70">
        <v>45</v>
      </c>
      <c r="F70">
        <v>45</v>
      </c>
      <c r="G70">
        <v>42</v>
      </c>
      <c r="H70">
        <v>44</v>
      </c>
      <c r="I70">
        <v>46</v>
      </c>
    </row>
    <row r="71" spans="1:18">
      <c r="A71" s="18">
        <v>1</v>
      </c>
      <c r="B71">
        <v>40</v>
      </c>
      <c r="C71">
        <v>45.3469942085585</v>
      </c>
      <c r="D71">
        <v>44.1184976802298</v>
      </c>
      <c r="E71">
        <v>43.6491836239239</v>
      </c>
      <c r="F71">
        <v>43.5831863155017</v>
      </c>
      <c r="G71">
        <v>43.6472511530482</v>
      </c>
      <c r="H71">
        <v>43.6316983226079</v>
      </c>
      <c r="I71">
        <v>43.166777489281</v>
      </c>
      <c r="J71">
        <v>43.4353708910323</v>
      </c>
      <c r="K71">
        <v>44.4928181283163</v>
      </c>
      <c r="L71">
        <v>45.1295916095659</v>
      </c>
      <c r="M71">
        <v>45.7786789135435</v>
      </c>
      <c r="N71">
        <v>46.4676899301172</v>
      </c>
      <c r="O71">
        <v>47.2016445969559</v>
      </c>
      <c r="P71">
        <v>47.9810982418253</v>
      </c>
      <c r="Q71">
        <v>48.8054918944594</v>
      </c>
      <c r="R71">
        <f t="shared" ref="R71:R73" si="16">B71-Q71</f>
        <v>-8.8054918944594</v>
      </c>
    </row>
    <row r="72" spans="1:18">
      <c r="A72" s="18">
        <v>2</v>
      </c>
      <c r="B72">
        <v>40</v>
      </c>
      <c r="C72">
        <v>45.3469942085585</v>
      </c>
      <c r="D72">
        <v>44.1184976802298</v>
      </c>
      <c r="E72">
        <v>43.6491836239239</v>
      </c>
      <c r="F72">
        <v>43.5831863155017</v>
      </c>
      <c r="G72">
        <v>43.6472511530482</v>
      </c>
      <c r="H72">
        <v>43.6316983226079</v>
      </c>
      <c r="I72">
        <v>43.166777489281</v>
      </c>
      <c r="J72">
        <v>43.389301989624</v>
      </c>
      <c r="K72">
        <v>44.3677676469206</v>
      </c>
      <c r="L72">
        <v>44.9356893414063</v>
      </c>
      <c r="M72">
        <v>45.5090199648441</v>
      </c>
      <c r="N72">
        <v>46.1144216883401</v>
      </c>
      <c r="O72">
        <v>46.7568510640389</v>
      </c>
      <c r="P72">
        <v>47.4369486672457</v>
      </c>
      <c r="Q72">
        <v>48.154256018201</v>
      </c>
      <c r="R72">
        <f t="shared" si="16"/>
        <v>-8.154256018201</v>
      </c>
    </row>
    <row r="73" spans="1:18">
      <c r="A73" s="18">
        <v>3</v>
      </c>
      <c r="B73">
        <v>40</v>
      </c>
      <c r="C73">
        <v>45.3469942085585</v>
      </c>
      <c r="D73">
        <v>44.1184976802298</v>
      </c>
      <c r="E73">
        <v>43.6491836239239</v>
      </c>
      <c r="F73">
        <v>43.5831863155017</v>
      </c>
      <c r="G73">
        <v>43.6472511530482</v>
      </c>
      <c r="H73">
        <v>43.6316983226079</v>
      </c>
      <c r="I73">
        <v>43.166777489281</v>
      </c>
      <c r="J73">
        <v>43.2987527013587</v>
      </c>
      <c r="K73">
        <v>44.15904173231</v>
      </c>
      <c r="L73">
        <v>44.6840740265141</v>
      </c>
      <c r="M73">
        <v>45.2355453586587</v>
      </c>
      <c r="N73">
        <v>45.8353158069776</v>
      </c>
      <c r="O73">
        <v>46.4866799587832</v>
      </c>
      <c r="P73">
        <v>47.1893237685722</v>
      </c>
      <c r="Q73">
        <v>47.9420671330305</v>
      </c>
      <c r="R73">
        <f t="shared" si="16"/>
        <v>-7.9420671330305</v>
      </c>
    </row>
    <row r="74" spans="1:9">
      <c r="A74" s="18" t="s">
        <v>21</v>
      </c>
      <c r="B74">
        <v>38</v>
      </c>
      <c r="C74">
        <v>43</v>
      </c>
      <c r="D74">
        <v>40</v>
      </c>
      <c r="E74">
        <v>39</v>
      </c>
      <c r="F74">
        <v>37</v>
      </c>
      <c r="G74">
        <v>40</v>
      </c>
      <c r="H74">
        <v>38</v>
      </c>
      <c r="I74">
        <v>39</v>
      </c>
    </row>
    <row r="75" spans="1:18">
      <c r="A75" s="18">
        <v>1</v>
      </c>
      <c r="B75">
        <v>38</v>
      </c>
      <c r="C75">
        <v>42.9392362907047</v>
      </c>
      <c r="D75">
        <v>39.9999999999999</v>
      </c>
      <c r="E75">
        <v>38.6604864612457</v>
      </c>
      <c r="F75">
        <v>38.3863254430104</v>
      </c>
      <c r="G75">
        <v>38.3162448660643</v>
      </c>
      <c r="H75">
        <v>38.5974002012352</v>
      </c>
      <c r="I75">
        <v>39.5357797617357</v>
      </c>
      <c r="J75">
        <v>40.4190440588867</v>
      </c>
      <c r="K75">
        <v>41.2830703530256</v>
      </c>
      <c r="L75">
        <v>42.4399126501434</v>
      </c>
      <c r="M75">
        <v>43.7690727627548</v>
      </c>
      <c r="N75">
        <v>45.2546891415901</v>
      </c>
      <c r="O75">
        <v>46.8913959286275</v>
      </c>
      <c r="P75">
        <v>48.6778634622315</v>
      </c>
      <c r="Q75">
        <v>50.6151085710049</v>
      </c>
      <c r="R75">
        <f t="shared" ref="R75:R77" si="17">B75-Q75</f>
        <v>-12.6151085710049</v>
      </c>
    </row>
    <row r="76" spans="1:18">
      <c r="A76" s="18">
        <v>2</v>
      </c>
      <c r="B76">
        <v>38</v>
      </c>
      <c r="C76">
        <v>42.9392362907047</v>
      </c>
      <c r="D76">
        <v>39.9999999999999</v>
      </c>
      <c r="E76">
        <v>38.6604864612457</v>
      </c>
      <c r="F76">
        <v>38.3863254430104</v>
      </c>
      <c r="G76">
        <v>38.3162448660643</v>
      </c>
      <c r="H76">
        <v>38.5974002012352</v>
      </c>
      <c r="I76">
        <v>39.5357797617357</v>
      </c>
      <c r="J76">
        <v>40.5467739721113</v>
      </c>
      <c r="K76">
        <v>41.6246137053252</v>
      </c>
      <c r="L76">
        <v>42.9539874918269</v>
      </c>
      <c r="M76">
        <v>44.4590477113119</v>
      </c>
      <c r="N76">
        <v>46.1269870606059</v>
      </c>
      <c r="O76">
        <v>47.9529824541894</v>
      </c>
      <c r="P76">
        <v>49.9359721208896</v>
      </c>
      <c r="Q76">
        <v>52.0773097625646</v>
      </c>
      <c r="R76">
        <f t="shared" si="17"/>
        <v>-14.0773097625646</v>
      </c>
    </row>
    <row r="77" spans="1:18">
      <c r="A77" s="18">
        <v>3</v>
      </c>
      <c r="B77">
        <v>38</v>
      </c>
      <c r="C77">
        <v>42.9392362907047</v>
      </c>
      <c r="D77">
        <v>39.9999999999999</v>
      </c>
      <c r="E77">
        <v>38.6604864612457</v>
      </c>
      <c r="F77">
        <v>38.3863254430104</v>
      </c>
      <c r="G77">
        <v>38.3162448660643</v>
      </c>
      <c r="H77">
        <v>38.5974002012352</v>
      </c>
      <c r="I77">
        <v>39.5357797617357</v>
      </c>
      <c r="J77">
        <v>40.6356997104132</v>
      </c>
      <c r="K77">
        <v>41.8667551971066</v>
      </c>
      <c r="L77">
        <v>43.3268976080422</v>
      </c>
      <c r="M77">
        <v>44.9683819150473</v>
      </c>
      <c r="N77">
        <v>46.7796207923355</v>
      </c>
      <c r="O77">
        <v>48.7555811532103</v>
      </c>
      <c r="P77">
        <v>50.8949813074577</v>
      </c>
      <c r="Q77">
        <v>53.1991361408573</v>
      </c>
      <c r="R77">
        <f t="shared" si="17"/>
        <v>-15.1991361408573</v>
      </c>
    </row>
    <row r="78" spans="1:9">
      <c r="A78" s="18" t="s">
        <v>22</v>
      </c>
      <c r="B78">
        <v>37</v>
      </c>
      <c r="C78">
        <v>39</v>
      </c>
      <c r="D78">
        <v>38</v>
      </c>
      <c r="E78">
        <v>40</v>
      </c>
      <c r="F78">
        <v>38</v>
      </c>
      <c r="G78">
        <v>41</v>
      </c>
      <c r="H78">
        <v>41</v>
      </c>
      <c r="I78">
        <v>38</v>
      </c>
    </row>
    <row r="79" spans="1:18">
      <c r="A79" s="18">
        <v>1</v>
      </c>
      <c r="B79">
        <v>37</v>
      </c>
      <c r="C79">
        <v>38.8895758839237</v>
      </c>
      <c r="D79">
        <v>38.652502763421</v>
      </c>
      <c r="E79">
        <v>38.5968570899548</v>
      </c>
      <c r="F79">
        <v>39.2621418652013</v>
      </c>
      <c r="G79">
        <v>40.594468188016</v>
      </c>
      <c r="H79">
        <v>40.9999999926816</v>
      </c>
      <c r="I79">
        <v>40.9537496847296</v>
      </c>
      <c r="J79">
        <v>41.5283312247609</v>
      </c>
      <c r="K79">
        <v>42.3280825613238</v>
      </c>
      <c r="L79">
        <v>42.9392379996713</v>
      </c>
      <c r="M79">
        <v>43.5398521134695</v>
      </c>
      <c r="N79">
        <v>44.1375085245599</v>
      </c>
      <c r="O79">
        <v>44.7347459123252</v>
      </c>
      <c r="P79">
        <v>45.3332281490341</v>
      </c>
      <c r="Q79">
        <v>45.9343439178537</v>
      </c>
      <c r="R79">
        <f t="shared" ref="R79:R81" si="18">B79-Q79</f>
        <v>-8.9343439178537</v>
      </c>
    </row>
    <row r="80" spans="1:18">
      <c r="A80" s="18">
        <v>2</v>
      </c>
      <c r="B80">
        <v>37</v>
      </c>
      <c r="C80">
        <v>38.8895758839237</v>
      </c>
      <c r="D80">
        <v>38.652502763421</v>
      </c>
      <c r="E80">
        <v>38.5968570899548</v>
      </c>
      <c r="F80">
        <v>39.2621418652013</v>
      </c>
      <c r="G80">
        <v>40.594468188016</v>
      </c>
      <c r="H80">
        <v>40.9999999926816</v>
      </c>
      <c r="I80">
        <v>40.9537496847296</v>
      </c>
      <c r="J80">
        <v>41.5366197976286</v>
      </c>
      <c r="K80">
        <v>42.3567470461721</v>
      </c>
      <c r="L80">
        <v>42.9944515551967</v>
      </c>
      <c r="M80">
        <v>43.6257157403424</v>
      </c>
      <c r="N80">
        <v>44.2569743215526</v>
      </c>
      <c r="O80">
        <v>44.8898653187457</v>
      </c>
      <c r="P80">
        <v>45.5253361466747</v>
      </c>
      <c r="Q80">
        <v>46.1642106434043</v>
      </c>
      <c r="R80">
        <f t="shared" si="18"/>
        <v>-9.1642106434043</v>
      </c>
    </row>
    <row r="81" spans="1:18">
      <c r="A81" s="18">
        <v>3</v>
      </c>
      <c r="B81">
        <v>37</v>
      </c>
      <c r="C81">
        <v>38.8895758839237</v>
      </c>
      <c r="D81">
        <v>38.652502763421</v>
      </c>
      <c r="E81">
        <v>38.5968570899548</v>
      </c>
      <c r="F81">
        <v>39.2621418652013</v>
      </c>
      <c r="G81">
        <v>40.594468188016</v>
      </c>
      <c r="H81">
        <v>40.9999999926816</v>
      </c>
      <c r="I81">
        <v>40.9537496847296</v>
      </c>
      <c r="J81">
        <v>41.5354844292431</v>
      </c>
      <c r="K81">
        <v>42.365768984879</v>
      </c>
      <c r="L81">
        <v>43.0303405166712</v>
      </c>
      <c r="M81">
        <v>43.6960490580516</v>
      </c>
      <c r="N81">
        <v>44.3676778388101</v>
      </c>
      <c r="O81">
        <v>45.0456548679043</v>
      </c>
      <c r="P81">
        <v>45.7299222224489</v>
      </c>
      <c r="Q81">
        <v>46.4204522175135</v>
      </c>
      <c r="R81">
        <f t="shared" si="18"/>
        <v>-9.4204522175135</v>
      </c>
    </row>
    <row r="82" spans="1:9">
      <c r="A82" s="18" t="s">
        <v>23</v>
      </c>
      <c r="B82">
        <v>31</v>
      </c>
      <c r="C82">
        <v>34</v>
      </c>
      <c r="D82">
        <v>31</v>
      </c>
      <c r="E82">
        <v>30</v>
      </c>
      <c r="F82">
        <v>31</v>
      </c>
      <c r="G82">
        <v>32</v>
      </c>
      <c r="H82">
        <v>35</v>
      </c>
      <c r="I82">
        <v>29</v>
      </c>
    </row>
    <row r="83" spans="1:18">
      <c r="A83" s="18">
        <v>1</v>
      </c>
      <c r="B83">
        <v>31</v>
      </c>
      <c r="C83">
        <v>33.2070891079105</v>
      </c>
      <c r="D83">
        <v>31.1732169622984</v>
      </c>
      <c r="E83">
        <v>29.7441276047842</v>
      </c>
      <c r="F83">
        <v>31.9230363234545</v>
      </c>
      <c r="G83">
        <v>33.9305766531907</v>
      </c>
      <c r="H83">
        <v>33.1424066669171</v>
      </c>
      <c r="I83">
        <v>34.0542300236336</v>
      </c>
      <c r="J83">
        <v>34.4958360420552</v>
      </c>
      <c r="K83">
        <v>35.4949799172566</v>
      </c>
      <c r="L83">
        <v>35.5855245505672</v>
      </c>
      <c r="M83">
        <v>35.4377639752416</v>
      </c>
      <c r="N83">
        <v>35.0973793567362</v>
      </c>
      <c r="O83">
        <v>34.5946711243931</v>
      </c>
      <c r="P83">
        <v>33.9554764205292</v>
      </c>
      <c r="Q83">
        <v>33.2027483176731</v>
      </c>
      <c r="R83">
        <f t="shared" ref="R83:R85" si="19">B83-Q83</f>
        <v>-2.2027483176731</v>
      </c>
    </row>
    <row r="84" spans="1:18">
      <c r="A84" s="18">
        <v>2</v>
      </c>
      <c r="B84">
        <v>31</v>
      </c>
      <c r="C84">
        <v>33.2070891079105</v>
      </c>
      <c r="D84">
        <v>31.1732169622984</v>
      </c>
      <c r="E84">
        <v>29.7441276047842</v>
      </c>
      <c r="F84">
        <v>31.9230363234545</v>
      </c>
      <c r="G84">
        <v>33.9305766531907</v>
      </c>
      <c r="H84">
        <v>33.1424066669171</v>
      </c>
      <c r="I84">
        <v>34.0542300236336</v>
      </c>
      <c r="J84">
        <v>34.5726261049069</v>
      </c>
      <c r="K84">
        <v>35.6954798620328</v>
      </c>
      <c r="L84">
        <v>35.8818660686073</v>
      </c>
      <c r="M84">
        <v>35.8331523511052</v>
      </c>
      <c r="N84">
        <v>35.5930694613149</v>
      </c>
      <c r="O84">
        <v>35.1897751710933</v>
      </c>
      <c r="P84">
        <v>34.6473324054345</v>
      </c>
      <c r="Q84">
        <v>33.9873192496033</v>
      </c>
      <c r="R84">
        <f t="shared" si="19"/>
        <v>-2.9873192496033</v>
      </c>
    </row>
    <row r="85" spans="1:18">
      <c r="A85" s="18">
        <v>3</v>
      </c>
      <c r="B85">
        <v>31</v>
      </c>
      <c r="C85">
        <v>33.2070891079105</v>
      </c>
      <c r="D85">
        <v>31.1732169622984</v>
      </c>
      <c r="E85">
        <v>29.7441276047842</v>
      </c>
      <c r="F85">
        <v>31.9230363234545</v>
      </c>
      <c r="G85">
        <v>33.9305766531907</v>
      </c>
      <c r="H85">
        <v>33.1424066669171</v>
      </c>
      <c r="I85">
        <v>34.0542300236336</v>
      </c>
      <c r="J85">
        <v>34.6587694964972</v>
      </c>
      <c r="K85">
        <v>35.9215583476489</v>
      </c>
      <c r="L85">
        <v>36.2183499422369</v>
      </c>
      <c r="M85">
        <v>36.284734536822</v>
      </c>
      <c r="N85">
        <v>36.1621394259076</v>
      </c>
      <c r="O85">
        <v>35.8761897226891</v>
      </c>
      <c r="P85">
        <v>35.4488159545433</v>
      </c>
      <c r="Q85">
        <v>34.8999061471078</v>
      </c>
      <c r="R85">
        <f t="shared" si="19"/>
        <v>-3.8999061471078</v>
      </c>
    </row>
    <row r="86" spans="1:9">
      <c r="A86" s="18" t="s">
        <v>24</v>
      </c>
      <c r="B86">
        <v>33</v>
      </c>
      <c r="C86">
        <v>41</v>
      </c>
      <c r="D86">
        <v>36</v>
      </c>
      <c r="E86">
        <v>38</v>
      </c>
      <c r="F86">
        <v>35</v>
      </c>
      <c r="G86">
        <v>37</v>
      </c>
      <c r="H86">
        <v>40</v>
      </c>
      <c r="I86">
        <v>42</v>
      </c>
    </row>
    <row r="87" spans="1:18">
      <c r="A87" s="18">
        <v>1</v>
      </c>
      <c r="B87">
        <v>33</v>
      </c>
      <c r="C87">
        <v>37.4951689613265</v>
      </c>
      <c r="D87">
        <v>38.6086375552428</v>
      </c>
      <c r="E87">
        <v>38.5085975439609</v>
      </c>
      <c r="F87">
        <v>37.8026248396438</v>
      </c>
      <c r="G87">
        <v>37.4823109985486</v>
      </c>
      <c r="H87">
        <v>37.1532804376049</v>
      </c>
      <c r="I87">
        <v>35.8813172540001</v>
      </c>
      <c r="J87">
        <v>35.1339298566601</v>
      </c>
      <c r="K87">
        <v>34.9875653638301</v>
      </c>
      <c r="L87">
        <v>34.6216064347712</v>
      </c>
      <c r="M87">
        <v>34.3122344505402</v>
      </c>
      <c r="N87">
        <v>34.0981325129784</v>
      </c>
      <c r="O87">
        <v>33.9967337684712</v>
      </c>
      <c r="P87">
        <v>34.0193181770654</v>
      </c>
      <c r="Q87">
        <v>34.174605158463</v>
      </c>
      <c r="R87">
        <f t="shared" ref="R87:R89" si="20">B87-Q87</f>
        <v>-1.174605158463</v>
      </c>
    </row>
    <row r="88" spans="1:18">
      <c r="A88" s="18">
        <v>2</v>
      </c>
      <c r="B88">
        <v>33</v>
      </c>
      <c r="C88">
        <v>37.4951689613265</v>
      </c>
      <c r="D88">
        <v>38.6086375552428</v>
      </c>
      <c r="E88">
        <v>38.5085975439609</v>
      </c>
      <c r="F88">
        <v>37.8026248396438</v>
      </c>
      <c r="G88">
        <v>37.4823109985486</v>
      </c>
      <c r="H88">
        <v>37.1532804376049</v>
      </c>
      <c r="I88">
        <v>35.8813172540001</v>
      </c>
      <c r="J88">
        <v>35.1838717460629</v>
      </c>
      <c r="K88">
        <v>35.1450624617458</v>
      </c>
      <c r="L88">
        <v>34.918022865485</v>
      </c>
      <c r="M88">
        <v>34.8011255657712</v>
      </c>
      <c r="N88">
        <v>34.8451780907821</v>
      </c>
      <c r="O88">
        <v>35.0800151565523</v>
      </c>
      <c r="P88">
        <v>35.5305461603338</v>
      </c>
      <c r="Q88">
        <v>36.2207579987292</v>
      </c>
      <c r="R88">
        <f t="shared" si="20"/>
        <v>-3.2207579987292</v>
      </c>
    </row>
    <row r="89" spans="1:18">
      <c r="A89" s="18">
        <v>3</v>
      </c>
      <c r="B89">
        <v>33</v>
      </c>
      <c r="C89">
        <v>37.4951689613265</v>
      </c>
      <c r="D89">
        <v>38.6086375552428</v>
      </c>
      <c r="E89">
        <v>38.5085975439609</v>
      </c>
      <c r="F89">
        <v>37.8026248396438</v>
      </c>
      <c r="G89">
        <v>37.4823109985486</v>
      </c>
      <c r="H89">
        <v>37.1532804376049</v>
      </c>
      <c r="I89">
        <v>35.8813172540001</v>
      </c>
      <c r="J89">
        <v>35.2675237851594</v>
      </c>
      <c r="K89">
        <v>35.3956610014061</v>
      </c>
      <c r="L89">
        <v>35.3701974689901</v>
      </c>
      <c r="M89">
        <v>35.5389731417421</v>
      </c>
      <c r="N89">
        <v>35.9814097775053</v>
      </c>
      <c r="O89">
        <v>36.7585977848657</v>
      </c>
      <c r="P89">
        <v>37.9321387763875</v>
      </c>
      <c r="Q89">
        <v>39.569832797502</v>
      </c>
      <c r="R89">
        <f t="shared" si="20"/>
        <v>-6.569832797502</v>
      </c>
    </row>
    <row r="90" ht="16" customHeight="1" spans="1:9">
      <c r="A90" s="18" t="s">
        <v>25</v>
      </c>
      <c r="B90">
        <v>59</v>
      </c>
      <c r="C90">
        <v>61</v>
      </c>
      <c r="D90">
        <v>60</v>
      </c>
      <c r="E90">
        <v>58</v>
      </c>
      <c r="F90">
        <v>58</v>
      </c>
      <c r="G90">
        <v>59</v>
      </c>
      <c r="H90">
        <v>62</v>
      </c>
      <c r="I90">
        <v>68</v>
      </c>
    </row>
    <row r="91" ht="16" customHeight="1" spans="1:18">
      <c r="A91" s="18">
        <v>1</v>
      </c>
      <c r="B91">
        <v>59</v>
      </c>
      <c r="C91">
        <v>60.5539663813832</v>
      </c>
      <c r="D91">
        <v>58.8518019783909</v>
      </c>
      <c r="E91">
        <v>58.2800388981587</v>
      </c>
      <c r="F91">
        <v>59.8662906169199</v>
      </c>
      <c r="G91">
        <v>60.8274620864878</v>
      </c>
      <c r="H91">
        <v>59.8054289700389</v>
      </c>
      <c r="I91">
        <v>56.4886721938619</v>
      </c>
      <c r="J91">
        <v>56.2071871188336</v>
      </c>
      <c r="K91">
        <v>58.0756816153432</v>
      </c>
      <c r="L91">
        <v>58.3181824515565</v>
      </c>
      <c r="M91">
        <v>58.5111586265048</v>
      </c>
      <c r="N91">
        <v>58.7130757990375</v>
      </c>
      <c r="O91">
        <v>58.9325390089636</v>
      </c>
      <c r="P91">
        <v>59.1691522548909</v>
      </c>
      <c r="Q91">
        <v>59.4204593498006</v>
      </c>
      <c r="R91">
        <f t="shared" ref="R91:R93" si="21">B91-Q91</f>
        <v>-0.420459349800602</v>
      </c>
    </row>
    <row r="92" ht="16" customHeight="1" spans="1:18">
      <c r="A92" s="18">
        <v>2</v>
      </c>
      <c r="B92">
        <v>59</v>
      </c>
      <c r="C92">
        <v>60.5539663813832</v>
      </c>
      <c r="D92">
        <v>58.8518019783909</v>
      </c>
      <c r="E92">
        <v>58.2800388981587</v>
      </c>
      <c r="F92">
        <v>59.8662906169199</v>
      </c>
      <c r="G92">
        <v>60.8274620864878</v>
      </c>
      <c r="H92">
        <v>59.8054289700389</v>
      </c>
      <c r="I92">
        <v>56.4886721938619</v>
      </c>
      <c r="J92">
        <v>56.9032573764354</v>
      </c>
      <c r="K92">
        <v>59.6184789018532</v>
      </c>
      <c r="L92">
        <v>60.1100039042989</v>
      </c>
      <c r="M92">
        <v>60.4739110438583</v>
      </c>
      <c r="N92">
        <v>60.8045867704182</v>
      </c>
      <c r="O92">
        <v>61.1253478939122</v>
      </c>
      <c r="P92">
        <v>61.4446026422415</v>
      </c>
      <c r="Q92">
        <v>61.7659647767583</v>
      </c>
      <c r="R92">
        <f t="shared" si="21"/>
        <v>-2.7659647767583</v>
      </c>
    </row>
    <row r="93" ht="16" customHeight="1" spans="1:18">
      <c r="A93" s="18">
        <v>3</v>
      </c>
      <c r="B93">
        <v>59</v>
      </c>
      <c r="C93">
        <v>60.5539663813832</v>
      </c>
      <c r="D93">
        <v>58.8518019783909</v>
      </c>
      <c r="E93">
        <v>58.2800388981587</v>
      </c>
      <c r="F93">
        <v>59.8662906169199</v>
      </c>
      <c r="G93">
        <v>60.8274620864878</v>
      </c>
      <c r="H93">
        <v>59.8054289700389</v>
      </c>
      <c r="I93">
        <v>56.4886721938619</v>
      </c>
      <c r="J93">
        <v>57.2652024438789</v>
      </c>
      <c r="K93">
        <v>60.5506239300069</v>
      </c>
      <c r="L93">
        <v>61.4683994361617</v>
      </c>
      <c r="M93">
        <v>62.281967549404</v>
      </c>
      <c r="N93">
        <v>63.0890577737723</v>
      </c>
      <c r="O93">
        <v>63.9112252083896</v>
      </c>
      <c r="P93">
        <v>64.7545233298725</v>
      </c>
      <c r="Q93">
        <v>65.6203209577106</v>
      </c>
      <c r="R93">
        <f t="shared" si="21"/>
        <v>-6.6203209577106</v>
      </c>
    </row>
    <row r="94" spans="1:9">
      <c r="A94" s="18" t="s">
        <v>26</v>
      </c>
      <c r="B94">
        <v>39</v>
      </c>
      <c r="C94">
        <v>44</v>
      </c>
      <c r="D94">
        <v>40</v>
      </c>
      <c r="E94">
        <v>43</v>
      </c>
      <c r="F94">
        <v>41</v>
      </c>
      <c r="G94">
        <v>40</v>
      </c>
      <c r="H94">
        <v>45</v>
      </c>
      <c r="I94">
        <v>45</v>
      </c>
    </row>
    <row r="95" spans="1:18">
      <c r="A95" s="18">
        <v>1</v>
      </c>
      <c r="B95">
        <v>39</v>
      </c>
      <c r="C95">
        <v>42.5598342968489</v>
      </c>
      <c r="D95">
        <v>42.2671271404523</v>
      </c>
      <c r="E95">
        <v>41.4464048156419</v>
      </c>
      <c r="F95">
        <v>40.8178443821072</v>
      </c>
      <c r="G95">
        <v>42.9508947325942</v>
      </c>
      <c r="H95">
        <v>43.0915209860376</v>
      </c>
      <c r="I95">
        <v>40.4873116812373</v>
      </c>
      <c r="J95">
        <v>41.4878105883316</v>
      </c>
      <c r="K95">
        <v>43.3548645152832</v>
      </c>
      <c r="L95">
        <v>44.1376813645323</v>
      </c>
      <c r="M95">
        <v>44.8865460937973</v>
      </c>
      <c r="N95">
        <v>45.6382981361152</v>
      </c>
      <c r="O95">
        <v>46.3953285080637</v>
      </c>
      <c r="P95">
        <v>47.1541415148122</v>
      </c>
      <c r="Q95">
        <v>47.9102319105008</v>
      </c>
      <c r="R95">
        <f t="shared" ref="R95:R97" si="22">B95-Q95</f>
        <v>-8.9102319105008</v>
      </c>
    </row>
    <row r="96" spans="1:18">
      <c r="A96" s="18">
        <v>2</v>
      </c>
      <c r="B96">
        <v>39</v>
      </c>
      <c r="C96">
        <v>42.5598342968489</v>
      </c>
      <c r="D96">
        <v>42.2671271404523</v>
      </c>
      <c r="E96">
        <v>41.4464048156419</v>
      </c>
      <c r="F96">
        <v>40.8178443821072</v>
      </c>
      <c r="G96">
        <v>42.9508947325942</v>
      </c>
      <c r="H96">
        <v>43.0915209860376</v>
      </c>
      <c r="I96">
        <v>40.4873116812373</v>
      </c>
      <c r="J96">
        <v>41.5530715560319</v>
      </c>
      <c r="K96">
        <v>43.5244087615933</v>
      </c>
      <c r="L96">
        <v>44.385385410171</v>
      </c>
      <c r="M96">
        <v>45.2125555980945</v>
      </c>
      <c r="N96">
        <v>46.0420352848988</v>
      </c>
      <c r="O96">
        <v>46.874990933035</v>
      </c>
      <c r="P96">
        <v>47.7068743264464</v>
      </c>
      <c r="Q96">
        <v>48.5323612230417</v>
      </c>
      <c r="R96">
        <f t="shared" si="22"/>
        <v>-9.5323612230417</v>
      </c>
    </row>
    <row r="97" spans="1:18">
      <c r="A97" s="18">
        <v>3</v>
      </c>
      <c r="B97">
        <v>39</v>
      </c>
      <c r="C97">
        <v>42.5598342968489</v>
      </c>
      <c r="D97">
        <v>42.2671271404523</v>
      </c>
      <c r="E97">
        <v>41.4464048156419</v>
      </c>
      <c r="F97">
        <v>40.8178443821072</v>
      </c>
      <c r="G97">
        <v>42.9508947325942</v>
      </c>
      <c r="H97">
        <v>43.0915209860376</v>
      </c>
      <c r="I97">
        <v>40.4873116812373</v>
      </c>
      <c r="J97">
        <v>41.6799294597247</v>
      </c>
      <c r="K97">
        <v>43.8561059828473</v>
      </c>
      <c r="L97">
        <v>44.8722534230159</v>
      </c>
      <c r="M97">
        <v>45.8522585608158</v>
      </c>
      <c r="N97">
        <v>46.8299348069126</v>
      </c>
      <c r="O97">
        <v>47.8036130101098</v>
      </c>
      <c r="P97">
        <v>48.7665217736474</v>
      </c>
      <c r="Q97">
        <v>49.7117664189769</v>
      </c>
      <c r="R97">
        <f t="shared" si="22"/>
        <v>-10.7117664189769</v>
      </c>
    </row>
    <row r="98" spans="1:9">
      <c r="A98" s="18" t="s">
        <v>27</v>
      </c>
      <c r="B98">
        <v>45</v>
      </c>
      <c r="C98">
        <v>50</v>
      </c>
      <c r="D98">
        <v>46</v>
      </c>
      <c r="E98">
        <v>41</v>
      </c>
      <c r="F98">
        <v>44</v>
      </c>
      <c r="G98">
        <v>47</v>
      </c>
      <c r="H98">
        <v>46</v>
      </c>
      <c r="I98">
        <v>47</v>
      </c>
    </row>
    <row r="99" spans="1:18">
      <c r="A99" s="41">
        <v>1</v>
      </c>
      <c r="B99" s="21">
        <v>45</v>
      </c>
      <c r="C99" s="21">
        <v>50.3277796105851</v>
      </c>
      <c r="D99" s="21">
        <v>44.1698929044129</v>
      </c>
      <c r="E99" s="21">
        <v>42.0488992090663</v>
      </c>
      <c r="F99" s="21">
        <v>43.999999814491</v>
      </c>
      <c r="G99" s="21">
        <v>45.3961764450174</v>
      </c>
      <c r="H99" s="21">
        <v>45.9998756340756</v>
      </c>
      <c r="I99" s="21">
        <v>49.2361968680602</v>
      </c>
      <c r="J99" s="21">
        <v>52.1856894673934</v>
      </c>
      <c r="K99" s="21">
        <v>53.9503840988449</v>
      </c>
      <c r="L99" s="21">
        <v>56.9029604294607</v>
      </c>
      <c r="M99" s="21">
        <v>60.1798898195267</v>
      </c>
      <c r="N99" s="21">
        <v>63.6675120625702</v>
      </c>
      <c r="O99" s="21">
        <v>67.2729900947949</v>
      </c>
      <c r="P99" s="21">
        <v>70.8880909518017</v>
      </c>
      <c r="Q99" s="21">
        <v>74.3756516534399</v>
      </c>
      <c r="R99" s="21">
        <f t="shared" ref="R99:R101" si="23">B99-Q99</f>
        <v>-29.3756516534399</v>
      </c>
    </row>
    <row r="100" spans="1:18">
      <c r="A100" s="41">
        <v>2</v>
      </c>
      <c r="B100" s="21">
        <v>45</v>
      </c>
      <c r="C100" s="21">
        <v>50.3277796105851</v>
      </c>
      <c r="D100" s="21">
        <v>44.1698929044129</v>
      </c>
      <c r="E100" s="21">
        <v>42.0488992090663</v>
      </c>
      <c r="F100" s="21">
        <v>43.999999814491</v>
      </c>
      <c r="G100" s="21">
        <v>45.3961764450174</v>
      </c>
      <c r="H100" s="21">
        <v>45.9998756340756</v>
      </c>
      <c r="I100" s="21">
        <v>49.2361968680602</v>
      </c>
      <c r="J100" s="21">
        <v>52.1382960159158</v>
      </c>
      <c r="K100" s="21">
        <v>53.7687870478375</v>
      </c>
      <c r="L100" s="21">
        <v>56.4888270757424</v>
      </c>
      <c r="M100" s="21">
        <v>59.3923819445082</v>
      </c>
      <c r="N100" s="21">
        <v>62.3128019352776</v>
      </c>
      <c r="O100" s="21">
        <v>65.08842282316</v>
      </c>
      <c r="P100" s="21">
        <v>67.5221245179999</v>
      </c>
      <c r="Q100" s="21">
        <v>69.3625315395199</v>
      </c>
      <c r="R100" s="21">
        <f t="shared" si="23"/>
        <v>-24.3625315395199</v>
      </c>
    </row>
    <row r="101" spans="1:18">
      <c r="A101" s="41">
        <v>3</v>
      </c>
      <c r="B101" s="21">
        <v>45</v>
      </c>
      <c r="C101" s="21">
        <v>50.3277796105851</v>
      </c>
      <c r="D101" s="21">
        <v>44.1698929044129</v>
      </c>
      <c r="E101" s="21">
        <v>42.0488992090663</v>
      </c>
      <c r="F101" s="21">
        <v>43.999999814491</v>
      </c>
      <c r="G101" s="21">
        <v>45.3961764450174</v>
      </c>
      <c r="H101" s="21">
        <v>45.9998756340756</v>
      </c>
      <c r="I101" s="21">
        <v>49.2361968680602</v>
      </c>
      <c r="J101" s="21">
        <v>52.0588655450744</v>
      </c>
      <c r="K101" s="21">
        <v>53.449672826844</v>
      </c>
      <c r="L101" s="21">
        <v>55.7329368593698</v>
      </c>
      <c r="M101" s="21">
        <v>57.9192689535268</v>
      </c>
      <c r="N101" s="21">
        <v>59.7304846560836</v>
      </c>
      <c r="O101" s="21">
        <v>60.8576851227944</v>
      </c>
      <c r="P101" s="21">
        <v>60.9110379269937</v>
      </c>
      <c r="Q101" s="21">
        <v>59.3884730123878</v>
      </c>
      <c r="R101" s="21">
        <f t="shared" si="23"/>
        <v>-14.3884730123878</v>
      </c>
    </row>
    <row r="102" spans="1:9">
      <c r="A102" s="18" t="s">
        <v>28</v>
      </c>
      <c r="B102">
        <v>56</v>
      </c>
      <c r="C102">
        <v>64</v>
      </c>
      <c r="D102">
        <v>61</v>
      </c>
      <c r="E102">
        <v>62</v>
      </c>
      <c r="F102">
        <v>57</v>
      </c>
      <c r="G102">
        <v>61</v>
      </c>
      <c r="H102">
        <v>64</v>
      </c>
      <c r="I102">
        <v>65</v>
      </c>
    </row>
    <row r="103" spans="1:18">
      <c r="A103" s="18">
        <v>1</v>
      </c>
      <c r="B103">
        <v>56</v>
      </c>
      <c r="C103">
        <v>60.6514271869625</v>
      </c>
      <c r="D103">
        <v>62.1728469519582</v>
      </c>
      <c r="E103">
        <v>62.5148413232247</v>
      </c>
      <c r="F103">
        <v>62.0249381171138</v>
      </c>
      <c r="G103">
        <v>61.0151142417379</v>
      </c>
      <c r="H103">
        <v>60.9653638390807</v>
      </c>
      <c r="I103">
        <v>62.4285068235421</v>
      </c>
      <c r="J103">
        <v>62.6095184729848</v>
      </c>
      <c r="K103">
        <v>61.9066788502394</v>
      </c>
      <c r="L103">
        <v>62.1513143333278</v>
      </c>
      <c r="M103">
        <v>62.5337491660005</v>
      </c>
      <c r="N103">
        <v>63.013659781307</v>
      </c>
      <c r="O103">
        <v>63.5723110068171</v>
      </c>
      <c r="P103">
        <v>64.1962529014781</v>
      </c>
      <c r="Q103">
        <v>64.8746229754748</v>
      </c>
      <c r="R103">
        <f t="shared" ref="R103:R105" si="24">B103-Q103</f>
        <v>-8.87462297547479</v>
      </c>
    </row>
    <row r="104" spans="1:18">
      <c r="A104" s="18">
        <v>2</v>
      </c>
      <c r="B104">
        <v>56</v>
      </c>
      <c r="C104">
        <v>60.6514271869625</v>
      </c>
      <c r="D104">
        <v>62.1728469519582</v>
      </c>
      <c r="E104">
        <v>62.5148413232247</v>
      </c>
      <c r="F104">
        <v>62.0249381171138</v>
      </c>
      <c r="G104">
        <v>61.0151142417379</v>
      </c>
      <c r="H104">
        <v>60.9653638390807</v>
      </c>
      <c r="I104">
        <v>62.4285068235421</v>
      </c>
      <c r="J104">
        <v>62.5586409825276</v>
      </c>
      <c r="K104">
        <v>61.7693172363498</v>
      </c>
      <c r="L104">
        <v>61.9404262970477</v>
      </c>
      <c r="M104">
        <v>62.2453889692777</v>
      </c>
      <c r="N104">
        <v>62.6453983518942</v>
      </c>
      <c r="O104">
        <v>63.1232353919572</v>
      </c>
      <c r="P104">
        <v>63.6666416624034</v>
      </c>
      <c r="Q104">
        <v>64.2656329960372</v>
      </c>
      <c r="R104">
        <f t="shared" si="24"/>
        <v>-8.2656329960372</v>
      </c>
    </row>
    <row r="105" spans="1:18">
      <c r="A105" s="18">
        <v>3</v>
      </c>
      <c r="B105">
        <v>56</v>
      </c>
      <c r="C105">
        <v>60.6514271869625</v>
      </c>
      <c r="D105">
        <v>62.1728469519582</v>
      </c>
      <c r="E105">
        <v>62.5148413232247</v>
      </c>
      <c r="F105">
        <v>62.0249381171138</v>
      </c>
      <c r="G105">
        <v>61.0151142417379</v>
      </c>
      <c r="H105">
        <v>60.9653638390807</v>
      </c>
      <c r="I105">
        <v>62.4285068235421</v>
      </c>
      <c r="J105">
        <v>62.4964732673979</v>
      </c>
      <c r="K105">
        <v>61.5994043877057</v>
      </c>
      <c r="L105">
        <v>61.6756859201631</v>
      </c>
      <c r="M105">
        <v>61.8794623249855</v>
      </c>
      <c r="N105">
        <v>62.1740652827886</v>
      </c>
      <c r="O105">
        <v>62.5443809065643</v>
      </c>
      <c r="P105">
        <v>62.9798421047349</v>
      </c>
      <c r="Q105">
        <v>63.4717528907045</v>
      </c>
      <c r="R105">
        <f t="shared" si="24"/>
        <v>-7.4717528907045</v>
      </c>
    </row>
    <row r="106" spans="1:9">
      <c r="A106" s="18" t="s">
        <v>29</v>
      </c>
      <c r="B106">
        <v>64</v>
      </c>
      <c r="C106">
        <v>69</v>
      </c>
      <c r="D106">
        <v>62</v>
      </c>
      <c r="E106">
        <v>61</v>
      </c>
      <c r="F106">
        <v>59</v>
      </c>
      <c r="G106">
        <v>56</v>
      </c>
      <c r="H106">
        <v>64</v>
      </c>
      <c r="I106">
        <v>62</v>
      </c>
    </row>
    <row r="107" spans="1:18">
      <c r="A107" s="18">
        <v>1</v>
      </c>
      <c r="B107">
        <v>64</v>
      </c>
      <c r="C107">
        <v>68.0575110483818</v>
      </c>
      <c r="D107">
        <v>62.3104320475933</v>
      </c>
      <c r="E107">
        <v>59.1452658365803</v>
      </c>
      <c r="F107">
        <v>60.8908274307348</v>
      </c>
      <c r="G107">
        <v>61.0459638630721</v>
      </c>
      <c r="H107">
        <v>59.832690018297</v>
      </c>
      <c r="I107">
        <v>54.8003723639416</v>
      </c>
      <c r="J107">
        <v>54.5502662544672</v>
      </c>
      <c r="K107">
        <v>60.3159447089451</v>
      </c>
      <c r="L107">
        <v>61.037440308862</v>
      </c>
      <c r="M107">
        <v>61.3442650900723</v>
      </c>
      <c r="N107">
        <v>61.4526749086235</v>
      </c>
      <c r="O107">
        <v>61.4263799373734</v>
      </c>
      <c r="P107">
        <v>61.2965967575075</v>
      </c>
      <c r="Q107">
        <v>61.0830999170254</v>
      </c>
      <c r="R107">
        <f t="shared" ref="R107:R109" si="25">B107-Q107</f>
        <v>2.9169000829746</v>
      </c>
    </row>
    <row r="108" spans="1:18">
      <c r="A108" s="18">
        <v>2</v>
      </c>
      <c r="B108">
        <v>64</v>
      </c>
      <c r="C108">
        <v>68.0575110483818</v>
      </c>
      <c r="D108">
        <v>62.3104320475933</v>
      </c>
      <c r="E108">
        <v>59.1452658365803</v>
      </c>
      <c r="F108">
        <v>60.8908274307348</v>
      </c>
      <c r="G108">
        <v>61.0459638630721</v>
      </c>
      <c r="H108">
        <v>59.832690018297</v>
      </c>
      <c r="I108">
        <v>54.8003723639416</v>
      </c>
      <c r="J108">
        <v>55.2777245810312</v>
      </c>
      <c r="K108">
        <v>62.0916467370775</v>
      </c>
      <c r="L108">
        <v>63.418656383651</v>
      </c>
      <c r="M108">
        <v>64.2700602462517</v>
      </c>
      <c r="N108">
        <v>64.8754358765747</v>
      </c>
      <c r="O108">
        <v>65.3019998972274</v>
      </c>
      <c r="P108">
        <v>65.583796234509</v>
      </c>
      <c r="Q108">
        <v>65.7436312930833</v>
      </c>
      <c r="R108">
        <f t="shared" si="25"/>
        <v>-1.7436312930833</v>
      </c>
    </row>
    <row r="109" spans="1:18">
      <c r="A109" s="18">
        <v>3</v>
      </c>
      <c r="B109">
        <v>64</v>
      </c>
      <c r="C109">
        <v>68.0575110483818</v>
      </c>
      <c r="D109">
        <v>62.3104320475933</v>
      </c>
      <c r="E109">
        <v>59.1452658365803</v>
      </c>
      <c r="F109">
        <v>60.8908274307348</v>
      </c>
      <c r="G109">
        <v>61.0459638630721</v>
      </c>
      <c r="H109">
        <v>59.832690018297</v>
      </c>
      <c r="I109">
        <v>54.8003723639416</v>
      </c>
      <c r="J109">
        <v>56.1049969012197</v>
      </c>
      <c r="K109">
        <v>64.1398992521786</v>
      </c>
      <c r="L109">
        <v>66.2195516821199</v>
      </c>
      <c r="M109">
        <v>67.7629444384059</v>
      </c>
      <c r="N109">
        <v>69.0086428341991</v>
      </c>
      <c r="O109">
        <v>70.0240116256601</v>
      </c>
      <c r="P109">
        <v>70.8439140155413</v>
      </c>
      <c r="Q109">
        <v>71.4932330631487</v>
      </c>
      <c r="R109">
        <f t="shared" si="25"/>
        <v>-7.49323306314869</v>
      </c>
    </row>
    <row r="110" spans="1:9">
      <c r="A110" s="18" t="s">
        <v>30</v>
      </c>
      <c r="B110">
        <v>61</v>
      </c>
      <c r="C110">
        <v>60</v>
      </c>
      <c r="D110">
        <v>56</v>
      </c>
      <c r="E110">
        <v>59</v>
      </c>
      <c r="F110">
        <v>60</v>
      </c>
      <c r="G110">
        <v>56</v>
      </c>
      <c r="H110">
        <v>58</v>
      </c>
      <c r="I110">
        <v>62</v>
      </c>
    </row>
    <row r="111" spans="1:18">
      <c r="A111" s="18">
        <v>1</v>
      </c>
      <c r="B111">
        <v>61</v>
      </c>
      <c r="C111">
        <v>59.4821447345666</v>
      </c>
      <c r="D111">
        <v>58.1081886384547</v>
      </c>
      <c r="E111">
        <v>57.806897723425</v>
      </c>
      <c r="F111">
        <v>57.8545939494102</v>
      </c>
      <c r="G111">
        <v>57.9724895446948</v>
      </c>
      <c r="H111">
        <v>57.7639335873759</v>
      </c>
      <c r="I111">
        <v>56.9572649827986</v>
      </c>
      <c r="J111">
        <v>56.2570584125473</v>
      </c>
      <c r="K111">
        <v>55.7539567859598</v>
      </c>
      <c r="L111">
        <v>55.1364130380302</v>
      </c>
      <c r="M111">
        <v>54.4958662070017</v>
      </c>
      <c r="N111">
        <v>53.8391800729813</v>
      </c>
      <c r="O111">
        <v>53.1711984469928</v>
      </c>
      <c r="P111">
        <v>52.4955951579342</v>
      </c>
      <c r="Q111">
        <v>51.8152266267196</v>
      </c>
      <c r="R111">
        <f t="shared" ref="R111:R113" si="26">B111-Q111</f>
        <v>9.1847733732804</v>
      </c>
    </row>
    <row r="112" spans="1:18">
      <c r="A112" s="18">
        <v>2</v>
      </c>
      <c r="B112">
        <v>61</v>
      </c>
      <c r="C112">
        <v>59.4821447345666</v>
      </c>
      <c r="D112">
        <v>58.1081886384547</v>
      </c>
      <c r="E112">
        <v>57.806897723425</v>
      </c>
      <c r="F112">
        <v>57.8545939494102</v>
      </c>
      <c r="G112">
        <v>57.9724895446948</v>
      </c>
      <c r="H112">
        <v>57.7639335873759</v>
      </c>
      <c r="I112">
        <v>56.9572649827986</v>
      </c>
      <c r="J112">
        <v>56.7550992392977</v>
      </c>
      <c r="K112">
        <v>56.8565022672923</v>
      </c>
      <c r="L112">
        <v>56.4324177928309</v>
      </c>
      <c r="M112">
        <v>55.9525557962257</v>
      </c>
      <c r="N112">
        <v>55.4327713216236</v>
      </c>
      <c r="O112">
        <v>54.882648996816</v>
      </c>
      <c r="P112">
        <v>54.3091997267674</v>
      </c>
      <c r="Q112">
        <v>53.7178075736265</v>
      </c>
      <c r="R112">
        <f t="shared" si="26"/>
        <v>7.2821924263735</v>
      </c>
    </row>
    <row r="113" spans="1:18">
      <c r="A113" s="18">
        <v>3</v>
      </c>
      <c r="B113">
        <v>61</v>
      </c>
      <c r="C113">
        <v>59.4821447345666</v>
      </c>
      <c r="D113">
        <v>58.1081886384547</v>
      </c>
      <c r="E113">
        <v>57.806897723425</v>
      </c>
      <c r="F113">
        <v>57.8545939494102</v>
      </c>
      <c r="G113">
        <v>57.9724895446948</v>
      </c>
      <c r="H113">
        <v>57.7639335873759</v>
      </c>
      <c r="I113">
        <v>56.9572649827986</v>
      </c>
      <c r="J113">
        <v>57.0989827154784</v>
      </c>
      <c r="K113">
        <v>57.6460110561403</v>
      </c>
      <c r="L113">
        <v>57.4106795657042</v>
      </c>
      <c r="M113">
        <v>57.0930111996807</v>
      </c>
      <c r="N113">
        <v>56.7133960293816</v>
      </c>
      <c r="O113">
        <v>56.2844792346549</v>
      </c>
      <c r="P113">
        <v>55.8159609283507</v>
      </c>
      <c r="Q113">
        <v>55.3155713114309</v>
      </c>
      <c r="R113">
        <f t="shared" si="26"/>
        <v>5.6844286885691</v>
      </c>
    </row>
    <row r="114" spans="1:9">
      <c r="A114" s="18" t="s">
        <v>31</v>
      </c>
      <c r="B114">
        <v>55</v>
      </c>
      <c r="C114">
        <v>60</v>
      </c>
      <c r="D114">
        <v>55</v>
      </c>
      <c r="E114">
        <v>60</v>
      </c>
      <c r="F114">
        <v>55</v>
      </c>
      <c r="G114">
        <v>55</v>
      </c>
      <c r="H114">
        <v>65</v>
      </c>
      <c r="I114">
        <v>56</v>
      </c>
    </row>
    <row r="115" spans="1:18">
      <c r="A115" s="18">
        <v>1</v>
      </c>
      <c r="B115">
        <v>55</v>
      </c>
      <c r="C115">
        <v>55.2870228966426</v>
      </c>
      <c r="D115">
        <v>60.0519916287937</v>
      </c>
      <c r="E115">
        <v>58.9952467940285</v>
      </c>
      <c r="F115">
        <v>55.7537090581768</v>
      </c>
      <c r="G115">
        <v>58.5354977477576</v>
      </c>
      <c r="H115">
        <v>60.7827092162285</v>
      </c>
      <c r="I115">
        <v>59.1166172782844</v>
      </c>
      <c r="J115">
        <v>58.4872050613501</v>
      </c>
      <c r="K115">
        <v>58.2029990189228</v>
      </c>
      <c r="L115">
        <v>57.839785893188</v>
      </c>
      <c r="M115">
        <v>57.4507229802149</v>
      </c>
      <c r="N115">
        <v>57.0360013763163</v>
      </c>
      <c r="O115">
        <v>56.5960706050192</v>
      </c>
      <c r="P115">
        <v>56.1318936565925</v>
      </c>
      <c r="Q115">
        <v>55.6447501499284</v>
      </c>
      <c r="R115">
        <f t="shared" ref="R115:R117" si="27">B115-Q115</f>
        <v>-0.644750149928399</v>
      </c>
    </row>
    <row r="116" spans="1:18">
      <c r="A116" s="18">
        <v>2</v>
      </c>
      <c r="B116">
        <v>55</v>
      </c>
      <c r="C116">
        <v>55.2870228966426</v>
      </c>
      <c r="D116">
        <v>60.0519916287937</v>
      </c>
      <c r="E116">
        <v>58.9952467940285</v>
      </c>
      <c r="F116">
        <v>55.7537090581768</v>
      </c>
      <c r="G116">
        <v>58.5354977477576</v>
      </c>
      <c r="H116">
        <v>60.7827092162285</v>
      </c>
      <c r="I116">
        <v>59.1166172782844</v>
      </c>
      <c r="J116">
        <v>59.2492411723861</v>
      </c>
      <c r="K116">
        <v>60.0441484476463</v>
      </c>
      <c r="L116">
        <v>60.2593954226307</v>
      </c>
      <c r="M116">
        <v>60.3570809622839</v>
      </c>
      <c r="N116">
        <v>60.3611764117154</v>
      </c>
      <c r="O116">
        <v>60.2780494942473</v>
      </c>
      <c r="P116">
        <v>60.1120819913623</v>
      </c>
      <c r="Q116">
        <v>59.8679301171415</v>
      </c>
      <c r="R116">
        <f t="shared" si="27"/>
        <v>-4.8679301171415</v>
      </c>
    </row>
    <row r="117" spans="1:18">
      <c r="A117" s="18">
        <v>3</v>
      </c>
      <c r="B117">
        <v>55</v>
      </c>
      <c r="C117">
        <v>55.2870228966426</v>
      </c>
      <c r="D117">
        <v>60.0519916287937</v>
      </c>
      <c r="E117">
        <v>58.9952467940285</v>
      </c>
      <c r="F117">
        <v>55.7537090581768</v>
      </c>
      <c r="G117">
        <v>58.5354977477576</v>
      </c>
      <c r="H117">
        <v>60.7827092162285</v>
      </c>
      <c r="I117">
        <v>59.1166172782844</v>
      </c>
      <c r="J117">
        <v>60.99141819779</v>
      </c>
      <c r="K117">
        <v>64.2434837811991</v>
      </c>
      <c r="L117">
        <v>65.7492489751855</v>
      </c>
      <c r="M117">
        <v>66.9028901275474</v>
      </c>
      <c r="N117">
        <v>67.782464252387</v>
      </c>
      <c r="O117">
        <v>68.4092933694797</v>
      </c>
      <c r="P117">
        <v>68.7980701592338</v>
      </c>
      <c r="Q117">
        <v>68.9642844471242</v>
      </c>
      <c r="R117">
        <f t="shared" si="27"/>
        <v>-13.9642844471242</v>
      </c>
    </row>
    <row r="118" spans="1:9">
      <c r="A118" s="18" t="s">
        <v>32</v>
      </c>
      <c r="B118">
        <v>76</v>
      </c>
      <c r="C118">
        <v>75</v>
      </c>
      <c r="D118">
        <v>71</v>
      </c>
      <c r="E118">
        <v>82</v>
      </c>
      <c r="F118">
        <v>80</v>
      </c>
      <c r="G118">
        <v>66</v>
      </c>
      <c r="H118">
        <v>80</v>
      </c>
      <c r="I118">
        <v>71</v>
      </c>
    </row>
    <row r="119" spans="1:18">
      <c r="A119" s="18">
        <v>1</v>
      </c>
      <c r="B119">
        <v>76</v>
      </c>
      <c r="C119">
        <v>70.7244272841291</v>
      </c>
      <c r="D119">
        <v>77.767187061457</v>
      </c>
      <c r="E119">
        <v>79.1634268320883</v>
      </c>
      <c r="F119">
        <v>76.867128363354</v>
      </c>
      <c r="G119">
        <v>74.357273068088</v>
      </c>
      <c r="H119">
        <v>75.6676796598759</v>
      </c>
      <c r="I119">
        <v>79.5092188134712</v>
      </c>
      <c r="J119">
        <v>79.782672266444</v>
      </c>
      <c r="K119">
        <v>77.2302099144408</v>
      </c>
      <c r="L119">
        <v>77.3060212923441</v>
      </c>
      <c r="M119">
        <v>77.7013807458686</v>
      </c>
      <c r="N119">
        <v>78.2185945714664</v>
      </c>
      <c r="O119">
        <v>78.7755864994345</v>
      </c>
      <c r="P119">
        <v>79.3230992591356</v>
      </c>
      <c r="Q119">
        <v>79.8280686234798</v>
      </c>
      <c r="R119">
        <f t="shared" ref="R119:R121" si="28">B119-Q119</f>
        <v>-3.82806862347979</v>
      </c>
    </row>
    <row r="120" spans="1:18">
      <c r="A120" s="18">
        <v>2</v>
      </c>
      <c r="B120">
        <v>76</v>
      </c>
      <c r="C120">
        <v>70.7244272841291</v>
      </c>
      <c r="D120">
        <v>77.767187061457</v>
      </c>
      <c r="E120">
        <v>79.1634268320883</v>
      </c>
      <c r="F120">
        <v>76.867128363354</v>
      </c>
      <c r="G120">
        <v>74.357273068088</v>
      </c>
      <c r="H120">
        <v>75.6676796598759</v>
      </c>
      <c r="I120">
        <v>79.5092188134712</v>
      </c>
      <c r="J120">
        <v>80.0597786298858</v>
      </c>
      <c r="K120">
        <v>77.9547421322325</v>
      </c>
      <c r="L120">
        <v>78.3659701837608</v>
      </c>
      <c r="M120">
        <v>79.087407611884</v>
      </c>
      <c r="N120">
        <v>79.9204586933726</v>
      </c>
      <c r="O120">
        <v>80.7791708457993</v>
      </c>
      <c r="P120">
        <v>81.611059916207</v>
      </c>
      <c r="Q120">
        <v>82.3808324528364</v>
      </c>
      <c r="R120">
        <f t="shared" si="28"/>
        <v>-6.3808324528364</v>
      </c>
    </row>
    <row r="121" spans="1:18">
      <c r="A121" s="18">
        <v>3</v>
      </c>
      <c r="B121">
        <v>76</v>
      </c>
      <c r="C121">
        <v>70.7244272841291</v>
      </c>
      <c r="D121">
        <v>77.767187061457</v>
      </c>
      <c r="E121">
        <v>79.1634268320883</v>
      </c>
      <c r="F121">
        <v>76.867128363354</v>
      </c>
      <c r="G121">
        <v>74.357273068088</v>
      </c>
      <c r="H121">
        <v>75.6676796598759</v>
      </c>
      <c r="I121">
        <v>79.5092188134712</v>
      </c>
      <c r="J121">
        <v>80.5211085894069</v>
      </c>
      <c r="K121">
        <v>79.155807257503</v>
      </c>
      <c r="L121">
        <v>80.115153454526</v>
      </c>
      <c r="M121">
        <v>81.3703174386455</v>
      </c>
      <c r="N121">
        <v>82.7229516693008</v>
      </c>
      <c r="O121">
        <v>84.0815183767931</v>
      </c>
      <c r="P121">
        <v>85.3884749128146</v>
      </c>
      <c r="Q121">
        <v>86.6047487302353</v>
      </c>
      <c r="R121">
        <f t="shared" si="28"/>
        <v>-10.6047487302353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2"/>
  <sheetViews>
    <sheetView zoomScale="74" zoomScaleNormal="74" topLeftCell="A70" workbookViewId="0">
      <selection activeCell="D85" sqref="D85"/>
    </sheetView>
  </sheetViews>
  <sheetFormatPr defaultColWidth="9.23076923076923" defaultRowHeight="16.8"/>
  <cols>
    <col min="2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19">
      <c r="A2" s="19" t="s">
        <v>6</v>
      </c>
      <c r="B2" s="11">
        <v>60</v>
      </c>
      <c r="C2" s="11">
        <v>59</v>
      </c>
      <c r="D2" s="11">
        <v>63</v>
      </c>
      <c r="E2" s="11">
        <v>64</v>
      </c>
      <c r="F2" s="11">
        <v>65</v>
      </c>
      <c r="G2" s="11">
        <v>65</v>
      </c>
      <c r="H2" s="11">
        <v>71.5</v>
      </c>
      <c r="I2" s="11">
        <v>68</v>
      </c>
      <c r="R2" s="11" t="s">
        <v>37</v>
      </c>
      <c r="S2" s="11" t="s">
        <v>38</v>
      </c>
    </row>
    <row r="3" spans="1:19">
      <c r="A3" s="12" t="s">
        <v>39</v>
      </c>
      <c r="B3">
        <v>60</v>
      </c>
      <c r="C3">
        <v>59.3104802647203</v>
      </c>
      <c r="D3">
        <v>60.7253004678643</v>
      </c>
      <c r="E3">
        <v>64.2461348548365</v>
      </c>
      <c r="F3">
        <v>65.9743450979974</v>
      </c>
      <c r="G3">
        <v>67.5876555383407</v>
      </c>
      <c r="H3">
        <v>69.6303102922961</v>
      </c>
      <c r="I3">
        <v>69.163808289345</v>
      </c>
      <c r="J3">
        <v>70.3307900365951</v>
      </c>
      <c r="K3">
        <v>72.4000553815565</v>
      </c>
      <c r="L3">
        <v>72.961325734293</v>
      </c>
      <c r="M3">
        <v>72.9446330339137</v>
      </c>
      <c r="N3">
        <v>72.5341738118345</v>
      </c>
      <c r="O3">
        <v>71.8322309476212</v>
      </c>
      <c r="P3">
        <v>70.9122948778112</v>
      </c>
      <c r="Q3">
        <v>69.8314098516317</v>
      </c>
      <c r="R3">
        <f t="shared" ref="R3:R5" si="0">B3-Q3</f>
        <v>-9.8314098516317</v>
      </c>
      <c r="S3">
        <f>MIN(B2:Q5)</f>
        <v>59</v>
      </c>
    </row>
    <row r="4" spans="1:18">
      <c r="A4" s="12" t="s">
        <v>40</v>
      </c>
      <c r="B4">
        <v>60</v>
      </c>
      <c r="C4">
        <v>59.3104802647203</v>
      </c>
      <c r="D4">
        <v>60.7253004678643</v>
      </c>
      <c r="E4">
        <v>64.2461348548365</v>
      </c>
      <c r="F4">
        <v>65.9743450979974</v>
      </c>
      <c r="G4">
        <v>67.5876555383407</v>
      </c>
      <c r="H4">
        <v>69.6303102922961</v>
      </c>
      <c r="I4">
        <v>69.163808289345</v>
      </c>
      <c r="J4">
        <v>69.9211459767299</v>
      </c>
      <c r="K4">
        <v>71.6110417562522</v>
      </c>
      <c r="L4">
        <v>72.4155195731276</v>
      </c>
      <c r="M4">
        <v>72.9547626516675</v>
      </c>
      <c r="N4">
        <v>73.3270657855121</v>
      </c>
      <c r="O4">
        <v>73.5749651193001</v>
      </c>
      <c r="P4">
        <v>73.7237171305451</v>
      </c>
      <c r="Q4">
        <v>73.7906262832162</v>
      </c>
      <c r="R4">
        <f t="shared" si="0"/>
        <v>-13.7906262832162</v>
      </c>
    </row>
    <row r="5" spans="1:18">
      <c r="A5" s="12" t="s">
        <v>41</v>
      </c>
      <c r="B5">
        <v>60</v>
      </c>
      <c r="C5">
        <v>59.3104802647203</v>
      </c>
      <c r="D5">
        <v>60.7253004678643</v>
      </c>
      <c r="E5">
        <v>64.2461348548365</v>
      </c>
      <c r="F5">
        <v>65.9743450979974</v>
      </c>
      <c r="G5">
        <v>67.5876555383407</v>
      </c>
      <c r="H5">
        <v>69.6303102922961</v>
      </c>
      <c r="I5">
        <v>69.163808289345</v>
      </c>
      <c r="J5">
        <v>70.2530238768341</v>
      </c>
      <c r="K5">
        <v>72.4860201076787</v>
      </c>
      <c r="L5">
        <v>73.6939455767017</v>
      </c>
      <c r="M5">
        <v>74.606147855158</v>
      </c>
      <c r="N5">
        <v>75.3286776528501</v>
      </c>
      <c r="O5">
        <v>75.9034566542005</v>
      </c>
      <c r="P5">
        <v>76.3540436288582</v>
      </c>
      <c r="Q5">
        <v>76.6963558178687</v>
      </c>
      <c r="R5">
        <f t="shared" si="0"/>
        <v>-16.6963558178687</v>
      </c>
    </row>
    <row r="6" s="11" customFormat="1" spans="1:9">
      <c r="A6" s="20" t="s">
        <v>19</v>
      </c>
      <c r="B6" s="11">
        <v>44</v>
      </c>
      <c r="C6" s="11">
        <v>50</v>
      </c>
      <c r="D6" s="11">
        <v>46</v>
      </c>
      <c r="E6" s="11">
        <v>51</v>
      </c>
      <c r="F6" s="11">
        <v>47</v>
      </c>
      <c r="G6" s="11">
        <v>46</v>
      </c>
      <c r="H6" s="11">
        <v>48</v>
      </c>
      <c r="I6" s="11">
        <v>50</v>
      </c>
    </row>
    <row r="7" spans="1:19">
      <c r="A7" s="12" t="s">
        <v>39</v>
      </c>
      <c r="B7">
        <v>44</v>
      </c>
      <c r="C7">
        <v>48.2251316735436</v>
      </c>
      <c r="D7">
        <v>46.7478084533296</v>
      </c>
      <c r="E7">
        <v>46.8036842510108</v>
      </c>
      <c r="F7">
        <v>47.183185976614</v>
      </c>
      <c r="G7">
        <v>46.3299808715061</v>
      </c>
      <c r="H7">
        <v>47.2035772327677</v>
      </c>
      <c r="I7">
        <v>51.3321471940282</v>
      </c>
      <c r="J7">
        <v>53.1911586453354</v>
      </c>
      <c r="K7">
        <v>52.7582537479993</v>
      </c>
      <c r="L7">
        <v>52.7771701758872</v>
      </c>
      <c r="M7">
        <v>53.0147233609272</v>
      </c>
      <c r="N7">
        <v>53.3507600775617</v>
      </c>
      <c r="O7">
        <v>53.7205092676444</v>
      </c>
      <c r="P7">
        <v>54.0894447413799</v>
      </c>
      <c r="Q7">
        <v>54.439892348691</v>
      </c>
      <c r="R7">
        <f t="shared" ref="R7:R9" si="1">B7-Q7</f>
        <v>-10.439892348691</v>
      </c>
      <c r="S7">
        <f>MIN(B6:Q9)</f>
        <v>44</v>
      </c>
    </row>
    <row r="8" spans="1:18">
      <c r="A8" s="12" t="s">
        <v>40</v>
      </c>
      <c r="B8">
        <v>44</v>
      </c>
      <c r="C8">
        <v>48.2251316735436</v>
      </c>
      <c r="D8">
        <v>46.7478084533296</v>
      </c>
      <c r="E8">
        <v>46.8036842510108</v>
      </c>
      <c r="F8">
        <v>47.183185976614</v>
      </c>
      <c r="G8">
        <v>46.3299808715061</v>
      </c>
      <c r="H8">
        <v>47.2035772327677</v>
      </c>
      <c r="I8">
        <v>51.3321471940282</v>
      </c>
      <c r="J8">
        <v>53.2427153963369</v>
      </c>
      <c r="K8">
        <v>52.933297354832</v>
      </c>
      <c r="L8">
        <v>53.11440265409</v>
      </c>
      <c r="M8">
        <v>53.5487238906388</v>
      </c>
      <c r="N8">
        <v>54.1121461721262</v>
      </c>
      <c r="O8">
        <v>54.7363679702626</v>
      </c>
      <c r="P8">
        <v>55.3837986902884</v>
      </c>
      <c r="Q8">
        <v>56.0341345870383</v>
      </c>
      <c r="R8">
        <f t="shared" si="1"/>
        <v>-12.0341345870383</v>
      </c>
    </row>
    <row r="9" spans="1:18">
      <c r="A9" s="12" t="s">
        <v>41</v>
      </c>
      <c r="B9">
        <v>44</v>
      </c>
      <c r="C9">
        <v>48.2251316735436</v>
      </c>
      <c r="D9">
        <v>46.7478084533296</v>
      </c>
      <c r="E9">
        <v>46.8036842510108</v>
      </c>
      <c r="F9">
        <v>47.183185976614</v>
      </c>
      <c r="G9">
        <v>46.3299808715061</v>
      </c>
      <c r="H9">
        <v>47.2035772327677</v>
      </c>
      <c r="I9">
        <v>51.3321471940282</v>
      </c>
      <c r="J9">
        <v>53.3145683072891</v>
      </c>
      <c r="K9">
        <v>53.1663131426029</v>
      </c>
      <c r="L9">
        <v>53.5431215262366</v>
      </c>
      <c r="M9">
        <v>54.2062576601652</v>
      </c>
      <c r="N9">
        <v>55.0293858269725</v>
      </c>
      <c r="O9">
        <v>55.941934315067</v>
      </c>
      <c r="P9">
        <v>56.9042279167487</v>
      </c>
      <c r="Q9">
        <v>57.8941379191797</v>
      </c>
      <c r="R9">
        <f t="shared" si="1"/>
        <v>-13.8941379191797</v>
      </c>
    </row>
    <row r="10" s="11" customFormat="1" spans="1:9">
      <c r="A10" s="20" t="s">
        <v>20</v>
      </c>
      <c r="B10" s="11">
        <v>40</v>
      </c>
      <c r="C10" s="11">
        <v>46</v>
      </c>
      <c r="D10" s="11">
        <v>42</v>
      </c>
      <c r="E10" s="11">
        <v>45</v>
      </c>
      <c r="F10" s="11">
        <v>45</v>
      </c>
      <c r="G10" s="11">
        <v>42</v>
      </c>
      <c r="H10" s="11">
        <v>44</v>
      </c>
      <c r="I10" s="11">
        <v>46</v>
      </c>
    </row>
    <row r="11" spans="1:19">
      <c r="A11" s="12" t="s">
        <v>39</v>
      </c>
      <c r="B11">
        <v>40</v>
      </c>
      <c r="C11">
        <v>45.3469942085585</v>
      </c>
      <c r="D11">
        <v>44.1184976802298</v>
      </c>
      <c r="E11">
        <v>43.6491836239239</v>
      </c>
      <c r="F11">
        <v>43.5831863155017</v>
      </c>
      <c r="G11">
        <v>43.6472511530482</v>
      </c>
      <c r="H11">
        <v>43.6316983226079</v>
      </c>
      <c r="I11">
        <v>43.166777489281</v>
      </c>
      <c r="J11">
        <v>43.4353708910323</v>
      </c>
      <c r="K11">
        <v>44.4928181283163</v>
      </c>
      <c r="L11">
        <v>45.1295916095659</v>
      </c>
      <c r="M11">
        <v>45.7786789135435</v>
      </c>
      <c r="N11">
        <v>46.4676899301172</v>
      </c>
      <c r="O11">
        <v>47.2016445969559</v>
      </c>
      <c r="P11">
        <v>47.9810982418253</v>
      </c>
      <c r="Q11">
        <v>48.8054918944594</v>
      </c>
      <c r="R11">
        <f t="shared" ref="R11:R13" si="2">B11-Q11</f>
        <v>-8.8054918944594</v>
      </c>
      <c r="S11">
        <f>MIN(B10:Q13)</f>
        <v>40</v>
      </c>
    </row>
    <row r="12" spans="1:18">
      <c r="A12" s="12" t="s">
        <v>40</v>
      </c>
      <c r="B12">
        <v>40</v>
      </c>
      <c r="C12">
        <v>45.3469942085585</v>
      </c>
      <c r="D12">
        <v>44.1184976802298</v>
      </c>
      <c r="E12">
        <v>43.6491836239239</v>
      </c>
      <c r="F12">
        <v>43.5831863155017</v>
      </c>
      <c r="G12">
        <v>43.6472511530482</v>
      </c>
      <c r="H12">
        <v>43.6316983226079</v>
      </c>
      <c r="I12">
        <v>43.166777489281</v>
      </c>
      <c r="J12">
        <v>43.389301989624</v>
      </c>
      <c r="K12">
        <v>44.3677676469206</v>
      </c>
      <c r="L12">
        <v>44.9356893414063</v>
      </c>
      <c r="M12">
        <v>45.5090199648441</v>
      </c>
      <c r="N12">
        <v>46.1144216883401</v>
      </c>
      <c r="O12">
        <v>46.7568510640389</v>
      </c>
      <c r="P12">
        <v>47.4369486672457</v>
      </c>
      <c r="Q12">
        <v>48.154256018201</v>
      </c>
      <c r="R12">
        <f t="shared" si="2"/>
        <v>-8.154256018201</v>
      </c>
    </row>
    <row r="13" spans="1:18">
      <c r="A13" s="12" t="s">
        <v>41</v>
      </c>
      <c r="B13">
        <v>40</v>
      </c>
      <c r="C13">
        <v>45.3469942085585</v>
      </c>
      <c r="D13">
        <v>44.1184976802298</v>
      </c>
      <c r="E13">
        <v>43.6491836239239</v>
      </c>
      <c r="F13">
        <v>43.5831863155017</v>
      </c>
      <c r="G13">
        <v>43.6472511530482</v>
      </c>
      <c r="H13">
        <v>43.6316983226079</v>
      </c>
      <c r="I13">
        <v>43.166777489281</v>
      </c>
      <c r="J13">
        <v>43.2987527013587</v>
      </c>
      <c r="K13">
        <v>44.15904173231</v>
      </c>
      <c r="L13">
        <v>44.6840740265141</v>
      </c>
      <c r="M13">
        <v>45.2355453586587</v>
      </c>
      <c r="N13">
        <v>45.8353158069776</v>
      </c>
      <c r="O13">
        <v>46.4866799587832</v>
      </c>
      <c r="P13">
        <v>47.1893237685722</v>
      </c>
      <c r="Q13">
        <v>47.9420671330305</v>
      </c>
      <c r="R13">
        <f t="shared" si="2"/>
        <v>-7.9420671330305</v>
      </c>
    </row>
    <row r="14" s="11" customFormat="1" spans="1:9">
      <c r="A14" s="20" t="s">
        <v>24</v>
      </c>
      <c r="B14" s="11">
        <v>33</v>
      </c>
      <c r="C14" s="11">
        <v>41</v>
      </c>
      <c r="D14" s="11">
        <v>36</v>
      </c>
      <c r="E14" s="11">
        <v>38</v>
      </c>
      <c r="F14" s="11">
        <v>35</v>
      </c>
      <c r="G14" s="11">
        <v>37</v>
      </c>
      <c r="H14" s="11">
        <v>40</v>
      </c>
      <c r="I14" s="11">
        <v>42</v>
      </c>
    </row>
    <row r="15" spans="1:19">
      <c r="A15" s="12" t="s">
        <v>39</v>
      </c>
      <c r="B15">
        <v>33</v>
      </c>
      <c r="C15">
        <v>37.4951689613265</v>
      </c>
      <c r="D15">
        <v>38.6086375552428</v>
      </c>
      <c r="E15">
        <v>38.5085975439609</v>
      </c>
      <c r="F15">
        <v>37.8026248396438</v>
      </c>
      <c r="G15">
        <v>37.4823109985486</v>
      </c>
      <c r="H15">
        <v>37.1532804376049</v>
      </c>
      <c r="I15">
        <v>35.8813172540001</v>
      </c>
      <c r="J15">
        <v>35.1339298566601</v>
      </c>
      <c r="K15">
        <v>34.9875653638301</v>
      </c>
      <c r="L15">
        <v>34.6216064347712</v>
      </c>
      <c r="M15">
        <v>34.3122344505402</v>
      </c>
      <c r="N15">
        <v>34.0981325129784</v>
      </c>
      <c r="O15">
        <v>33.9967337684712</v>
      </c>
      <c r="P15">
        <v>34.0193181770654</v>
      </c>
      <c r="Q15">
        <v>34.174605158463</v>
      </c>
      <c r="R15">
        <f t="shared" ref="R15:R17" si="3">B15-Q15</f>
        <v>-1.174605158463</v>
      </c>
      <c r="S15">
        <f>MIN(B14:Q17)</f>
        <v>33</v>
      </c>
    </row>
    <row r="16" spans="1:18">
      <c r="A16" s="12" t="s">
        <v>40</v>
      </c>
      <c r="B16">
        <v>33</v>
      </c>
      <c r="C16">
        <v>37.4951689613265</v>
      </c>
      <c r="D16">
        <v>38.6086375552428</v>
      </c>
      <c r="E16">
        <v>38.5085975439609</v>
      </c>
      <c r="F16">
        <v>37.8026248396438</v>
      </c>
      <c r="G16">
        <v>37.4823109985486</v>
      </c>
      <c r="H16">
        <v>37.1532804376049</v>
      </c>
      <c r="I16">
        <v>35.8813172540001</v>
      </c>
      <c r="J16">
        <v>35.1838717460629</v>
      </c>
      <c r="K16">
        <v>35.1450624617458</v>
      </c>
      <c r="L16">
        <v>34.918022865485</v>
      </c>
      <c r="M16">
        <v>34.8011255657712</v>
      </c>
      <c r="N16">
        <v>34.8451780907821</v>
      </c>
      <c r="O16">
        <v>35.0800151565523</v>
      </c>
      <c r="P16">
        <v>35.5305461603338</v>
      </c>
      <c r="Q16">
        <v>36.2207579987292</v>
      </c>
      <c r="R16">
        <f t="shared" si="3"/>
        <v>-3.2207579987292</v>
      </c>
    </row>
    <row r="17" spans="1:18">
      <c r="A17" s="12" t="s">
        <v>41</v>
      </c>
      <c r="B17">
        <v>33</v>
      </c>
      <c r="C17">
        <v>37.4951689613265</v>
      </c>
      <c r="D17">
        <v>38.6086375552428</v>
      </c>
      <c r="E17">
        <v>38.5085975439609</v>
      </c>
      <c r="F17">
        <v>37.8026248396438</v>
      </c>
      <c r="G17">
        <v>37.4823109985486</v>
      </c>
      <c r="H17">
        <v>37.1532804376049</v>
      </c>
      <c r="I17">
        <v>35.8813172540001</v>
      </c>
      <c r="J17">
        <v>35.2675237851594</v>
      </c>
      <c r="K17">
        <v>35.3956610014061</v>
      </c>
      <c r="L17">
        <v>35.3701974689901</v>
      </c>
      <c r="M17">
        <v>35.5389731417421</v>
      </c>
      <c r="N17">
        <v>35.9814097775053</v>
      </c>
      <c r="O17">
        <v>36.7585977848657</v>
      </c>
      <c r="P17">
        <v>37.9321387763875</v>
      </c>
      <c r="Q17">
        <v>39.569832797502</v>
      </c>
      <c r="R17">
        <f t="shared" si="3"/>
        <v>-6.569832797502</v>
      </c>
    </row>
    <row r="18" ht="16" customHeight="1" spans="1:1">
      <c r="A18" s="18"/>
    </row>
    <row r="19" ht="16" customHeight="1" spans="1:1">
      <c r="A19" s="18"/>
    </row>
    <row r="20" ht="16" customHeight="1" spans="1:1">
      <c r="A20" s="18"/>
    </row>
    <row r="21" ht="16" customHeight="1" spans="1:1">
      <c r="A21" s="18"/>
    </row>
    <row r="22" spans="1:1">
      <c r="A22" s="18"/>
    </row>
    <row r="23" spans="1:1">
      <c r="A23" s="18"/>
    </row>
    <row r="24" spans="1:1">
      <c r="A24" s="18"/>
    </row>
    <row r="25" spans="1:1">
      <c r="A25" s="18"/>
    </row>
    <row r="26" spans="1:1">
      <c r="A26" s="18"/>
    </row>
    <row r="27" spans="1:18">
      <c r="A27" s="4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4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4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">
      <c r="A30" s="18"/>
    </row>
    <row r="31" spans="1:1">
      <c r="A31" s="18"/>
    </row>
    <row r="32" spans="1:1">
      <c r="A32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76" spans="1:17">
      <c r="A76" s="18" t="s">
        <v>42</v>
      </c>
      <c r="B76" s="9">
        <v>2015</v>
      </c>
      <c r="C76" s="9">
        <v>2016</v>
      </c>
      <c r="D76" s="9">
        <v>2017</v>
      </c>
      <c r="E76" s="9">
        <v>2018</v>
      </c>
      <c r="F76" s="9">
        <v>2019</v>
      </c>
      <c r="G76" s="9">
        <v>2020</v>
      </c>
      <c r="H76" s="9">
        <v>2021</v>
      </c>
      <c r="I76">
        <v>2022</v>
      </c>
      <c r="J76">
        <v>2023</v>
      </c>
      <c r="K76">
        <v>2024</v>
      </c>
      <c r="L76">
        <v>2025</v>
      </c>
      <c r="M76">
        <v>2026</v>
      </c>
      <c r="N76">
        <v>2027</v>
      </c>
      <c r="O76">
        <v>2028</v>
      </c>
      <c r="P76">
        <v>2029</v>
      </c>
      <c r="Q76">
        <v>2030</v>
      </c>
    </row>
    <row r="77" spans="1:18">
      <c r="A77" s="19" t="s">
        <v>6</v>
      </c>
      <c r="B77">
        <v>45.1</v>
      </c>
      <c r="C77">
        <v>46.7</v>
      </c>
      <c r="D77">
        <v>45.5</v>
      </c>
      <c r="E77">
        <v>43.3</v>
      </c>
      <c r="F77">
        <v>43.8</v>
      </c>
      <c r="G77">
        <v>41</v>
      </c>
      <c r="H77">
        <v>40.8</v>
      </c>
      <c r="I77">
        <v>40.5</v>
      </c>
      <c r="J77" s="11"/>
      <c r="K77" s="11"/>
      <c r="L77" s="11"/>
      <c r="M77" s="11"/>
      <c r="N77" s="11"/>
      <c r="O77" s="11"/>
      <c r="P77" s="11"/>
      <c r="Q77" s="11"/>
      <c r="R77">
        <f>MIN(B77:Q80)</f>
        <v>30.3802500308766</v>
      </c>
    </row>
    <row r="78" spans="1:17">
      <c r="A78" s="12" t="s">
        <v>39</v>
      </c>
      <c r="B78">
        <v>45.1</v>
      </c>
      <c r="C78">
        <v>45.9797657010823</v>
      </c>
      <c r="D78">
        <v>45.6541148989029</v>
      </c>
      <c r="E78">
        <v>44.4420935067854</v>
      </c>
      <c r="F78">
        <v>42.9580021024567</v>
      </c>
      <c r="G78">
        <v>41.4903174555477</v>
      </c>
      <c r="H78">
        <v>40.1481998729357</v>
      </c>
      <c r="I78">
        <v>38.9588960678041</v>
      </c>
      <c r="J78">
        <v>37.9160443847865</v>
      </c>
      <c r="K78">
        <v>37.0018258863686</v>
      </c>
      <c r="L78">
        <v>36.1964694598951</v>
      </c>
      <c r="M78">
        <v>35.4819083608694</v>
      </c>
      <c r="N78">
        <v>34.8428530916071</v>
      </c>
      <c r="O78">
        <v>34.2668036525018</v>
      </c>
      <c r="P78">
        <v>33.7436880035797</v>
      </c>
      <c r="Q78">
        <v>33.26542044099</v>
      </c>
    </row>
    <row r="79" spans="1:17">
      <c r="A79" s="12" t="s">
        <v>40</v>
      </c>
      <c r="B79">
        <v>45.1</v>
      </c>
      <c r="C79">
        <v>46.6107570236503</v>
      </c>
      <c r="D79">
        <v>45.3257585330941</v>
      </c>
      <c r="E79">
        <v>44.0761857945784</v>
      </c>
      <c r="F79">
        <v>42.8610621657822</v>
      </c>
      <c r="G79">
        <v>41.6794379291557</v>
      </c>
      <c r="H79">
        <v>40.5303895496363</v>
      </c>
      <c r="I79">
        <v>39.4130189528337</v>
      </c>
      <c r="J79">
        <v>38.3264528231107</v>
      </c>
      <c r="K79">
        <v>37.2698419210162</v>
      </c>
      <c r="L79">
        <v>36.2423604195362</v>
      </c>
      <c r="M79">
        <v>35.2432052586435</v>
      </c>
      <c r="N79">
        <v>34.2715955176402</v>
      </c>
      <c r="O79">
        <v>33.326771804806</v>
      </c>
      <c r="P79">
        <v>32.4079956638695</v>
      </c>
      <c r="Q79">
        <v>31.5145489968506</v>
      </c>
    </row>
    <row r="80" spans="1:17">
      <c r="A80" s="12" t="s">
        <v>41</v>
      </c>
      <c r="B80">
        <v>45.1</v>
      </c>
      <c r="C80">
        <v>46.4686688407711</v>
      </c>
      <c r="D80">
        <v>45.3927270924025</v>
      </c>
      <c r="E80">
        <v>44.1834382323911</v>
      </c>
      <c r="F80">
        <v>42.9326206938672</v>
      </c>
      <c r="G80">
        <v>41.6750267768595</v>
      </c>
      <c r="H80">
        <v>40.4273423702599</v>
      </c>
      <c r="I80">
        <v>39.1985875343328</v>
      </c>
      <c r="J80">
        <v>37.9939556529067</v>
      </c>
      <c r="K80">
        <v>36.8165159288255</v>
      </c>
      <c r="L80">
        <v>35.6680670816123</v>
      </c>
      <c r="M80">
        <v>34.5496053474525</v>
      </c>
      <c r="N80">
        <v>33.4615990690633</v>
      </c>
      <c r="O80">
        <v>32.4041586541924</v>
      </c>
      <c r="P80">
        <v>31.3771464032811</v>
      </c>
      <c r="Q80">
        <v>30.3802500308766</v>
      </c>
    </row>
    <row r="81" spans="1:18">
      <c r="A81" s="17" t="s">
        <v>19</v>
      </c>
      <c r="B81">
        <v>158.1</v>
      </c>
      <c r="C81">
        <v>137</v>
      </c>
      <c r="D81">
        <v>148.1</v>
      </c>
      <c r="E81">
        <v>153.8</v>
      </c>
      <c r="F81">
        <v>155.6</v>
      </c>
      <c r="G81">
        <v>139.1</v>
      </c>
      <c r="H81">
        <v>177.7</v>
      </c>
      <c r="I81">
        <v>195.7</v>
      </c>
      <c r="J81" s="11"/>
      <c r="K81" s="11"/>
      <c r="L81" s="11"/>
      <c r="M81" s="11"/>
      <c r="N81" s="11"/>
      <c r="O81" s="11"/>
      <c r="P81" s="11"/>
      <c r="Q81" s="11"/>
      <c r="R81">
        <f>MIN(B81:Q84)</f>
        <v>136.486535744099</v>
      </c>
    </row>
    <row r="82" spans="1:17">
      <c r="A82" s="12" t="s">
        <v>39</v>
      </c>
      <c r="B82">
        <v>158.1</v>
      </c>
      <c r="C82">
        <v>136.486535744099</v>
      </c>
      <c r="D82">
        <v>144.087487788957</v>
      </c>
      <c r="E82">
        <v>150.748049363906</v>
      </c>
      <c r="F82">
        <v>156.248568714503</v>
      </c>
      <c r="G82">
        <v>160.847944094097</v>
      </c>
      <c r="H82">
        <v>164.756283646713</v>
      </c>
      <c r="I82">
        <v>168.122715311701</v>
      </c>
      <c r="J82">
        <v>171.053622616286</v>
      </c>
      <c r="K82">
        <v>173.62683294539</v>
      </c>
      <c r="L82">
        <v>175.900824614383</v>
      </c>
      <c r="M82">
        <v>177.920620504546</v>
      </c>
      <c r="N82">
        <v>179.72163240704</v>
      </c>
      <c r="O82">
        <v>181.332234568076</v>
      </c>
      <c r="P82">
        <v>182.77553231774</v>
      </c>
      <c r="Q82">
        <v>184.070607686346</v>
      </c>
    </row>
    <row r="83" spans="1:17">
      <c r="A83" s="12" t="s">
        <v>40</v>
      </c>
      <c r="B83">
        <v>158.1</v>
      </c>
      <c r="C83">
        <v>137.000000000007</v>
      </c>
      <c r="D83">
        <v>144.213723142462</v>
      </c>
      <c r="E83">
        <v>150.479858225022</v>
      </c>
      <c r="F83">
        <v>155.812731721052</v>
      </c>
      <c r="G83">
        <v>160.463948999531</v>
      </c>
      <c r="H83">
        <v>164.61203432272</v>
      </c>
      <c r="I83">
        <v>168.376875559681</v>
      </c>
      <c r="J83">
        <v>171.841084588578</v>
      </c>
      <c r="K83">
        <v>175.063567015575</v>
      </c>
      <c r="L83">
        <v>178.087674406202</v>
      </c>
      <c r="M83">
        <v>180.94619786996</v>
      </c>
      <c r="N83">
        <v>183.664528834145</v>
      </c>
      <c r="O83">
        <v>186.262727508182</v>
      </c>
      <c r="P83">
        <v>188.756918697307</v>
      </c>
      <c r="Q83">
        <v>191.160259899077</v>
      </c>
    </row>
    <row r="84" spans="1:17">
      <c r="A84" s="12" t="s">
        <v>41</v>
      </c>
      <c r="B84">
        <v>158.1</v>
      </c>
      <c r="C84">
        <v>137.579769369005</v>
      </c>
      <c r="D84">
        <v>144.254483969533</v>
      </c>
      <c r="E84">
        <v>150.137978819826</v>
      </c>
      <c r="F84">
        <v>155.363817636016</v>
      </c>
      <c r="G84">
        <v>160.142574652609</v>
      </c>
      <c r="H84">
        <v>164.610736585702</v>
      </c>
      <c r="I84">
        <v>168.856333606173</v>
      </c>
      <c r="J84">
        <v>172.938543871297</v>
      </c>
      <c r="K84">
        <v>176.898852676195</v>
      </c>
      <c r="L84">
        <v>180.767422746305</v>
      </c>
      <c r="M84">
        <v>184.566874673807</v>
      </c>
      <c r="N84">
        <v>188.314626341385</v>
      </c>
      <c r="O84">
        <v>192.024397309181</v>
      </c>
      <c r="P84">
        <v>195.707209561899</v>
      </c>
      <c r="Q84">
        <v>199.372073226501</v>
      </c>
    </row>
    <row r="85" spans="1:18">
      <c r="A85" s="17" t="s">
        <v>20</v>
      </c>
      <c r="B85">
        <v>195.2</v>
      </c>
      <c r="C85">
        <v>195.1</v>
      </c>
      <c r="D85">
        <v>193.7</v>
      </c>
      <c r="E85">
        <v>194.5</v>
      </c>
      <c r="F85">
        <v>191.7</v>
      </c>
      <c r="G85">
        <v>195.8</v>
      </c>
      <c r="H85">
        <v>199.9</v>
      </c>
      <c r="I85">
        <v>220</v>
      </c>
      <c r="J85" s="11"/>
      <c r="K85" s="11"/>
      <c r="L85" s="11"/>
      <c r="M85" s="11"/>
      <c r="N85" s="11"/>
      <c r="O85" s="11"/>
      <c r="P85" s="11"/>
      <c r="Q85" s="11"/>
      <c r="R85">
        <f>MIN(B85:Q88)</f>
        <v>191.7</v>
      </c>
    </row>
    <row r="86" spans="1:17">
      <c r="A86" s="12" t="s">
        <v>39</v>
      </c>
      <c r="B86">
        <v>195.2</v>
      </c>
      <c r="C86">
        <v>192.559680918234</v>
      </c>
      <c r="D86">
        <v>194.1506408907</v>
      </c>
      <c r="E86">
        <v>195.150329030838</v>
      </c>
      <c r="F86">
        <v>195.841013082821</v>
      </c>
      <c r="G86">
        <v>196.342867824156</v>
      </c>
      <c r="H86">
        <v>196.717455289989</v>
      </c>
      <c r="I86">
        <v>197.000452772983</v>
      </c>
      <c r="J86">
        <v>197.214376339821</v>
      </c>
      <c r="K86">
        <v>197.374347831787</v>
      </c>
      <c r="L86">
        <v>197.491015650449</v>
      </c>
      <c r="M86">
        <v>197.572162832806</v>
      </c>
      <c r="N86">
        <v>197.623651895176</v>
      </c>
      <c r="O86">
        <v>197.65000969043</v>
      </c>
      <c r="P86">
        <v>197.654805237963</v>
      </c>
      <c r="Q86">
        <v>197.640902674964</v>
      </c>
    </row>
    <row r="87" spans="1:17">
      <c r="A87" s="12" t="s">
        <v>40</v>
      </c>
      <c r="B87">
        <v>195.2</v>
      </c>
      <c r="C87">
        <v>193.141729923428</v>
      </c>
      <c r="D87">
        <v>193.927292957073</v>
      </c>
      <c r="E87">
        <v>194.716051101816</v>
      </c>
      <c r="F87">
        <v>195.508017353044</v>
      </c>
      <c r="G87">
        <v>196.303204759097</v>
      </c>
      <c r="H87">
        <v>197.101626421296</v>
      </c>
      <c r="I87">
        <v>197.903295494318</v>
      </c>
      <c r="J87">
        <v>198.708225186325</v>
      </c>
      <c r="K87">
        <v>199.516428759176</v>
      </c>
      <c r="L87">
        <v>200.327919528681</v>
      </c>
      <c r="M87">
        <v>201.142710864835</v>
      </c>
      <c r="N87">
        <v>201.960816191997</v>
      </c>
      <c r="O87">
        <v>202.782248989082</v>
      </c>
      <c r="P87">
        <v>203.607022789918</v>
      </c>
      <c r="Q87">
        <v>204.435151183294</v>
      </c>
    </row>
    <row r="88" spans="1:17">
      <c r="A88" s="12" t="s">
        <v>41</v>
      </c>
      <c r="B88">
        <v>195.2</v>
      </c>
      <c r="C88">
        <v>192.081788498868</v>
      </c>
      <c r="D88">
        <v>192.922408288126</v>
      </c>
      <c r="E88">
        <v>194.54095338383</v>
      </c>
      <c r="F88">
        <v>196.266998668308</v>
      </c>
      <c r="G88">
        <v>197.888875327626</v>
      </c>
      <c r="H88">
        <v>199.334611226586</v>
      </c>
      <c r="I88">
        <v>200.585312794823</v>
      </c>
      <c r="J88">
        <v>201.64441306344</v>
      </c>
      <c r="K88">
        <v>202.524904290832</v>
      </c>
      <c r="L88">
        <v>203.243506160503</v>
      </c>
      <c r="M88">
        <v>203.817855065959</v>
      </c>
      <c r="N88">
        <v>204.265126283199</v>
      </c>
      <c r="O88">
        <v>204.601377167907</v>
      </c>
      <c r="P88">
        <v>204.841267363206</v>
      </c>
      <c r="Q88">
        <v>204.997979947747</v>
      </c>
    </row>
    <row r="89" spans="1:18">
      <c r="A89" s="17" t="s">
        <v>24</v>
      </c>
      <c r="B89">
        <v>25.8</v>
      </c>
      <c r="C89">
        <v>25.5</v>
      </c>
      <c r="D89">
        <v>25.4</v>
      </c>
      <c r="E89">
        <v>25.4</v>
      </c>
      <c r="F89">
        <v>25.2</v>
      </c>
      <c r="G89">
        <v>29</v>
      </c>
      <c r="H89">
        <v>28.7</v>
      </c>
      <c r="I89">
        <v>27.5</v>
      </c>
      <c r="J89" s="11"/>
      <c r="K89" s="11"/>
      <c r="L89" s="11"/>
      <c r="M89" s="11"/>
      <c r="N89" s="11"/>
      <c r="O89" s="11"/>
      <c r="P89" s="11"/>
      <c r="Q89" s="11"/>
      <c r="R89">
        <f>MIN(B89:Q92)</f>
        <v>25.0609096657514</v>
      </c>
    </row>
    <row r="90" spans="1:17">
      <c r="A90" s="12" t="s">
        <v>39</v>
      </c>
      <c r="B90">
        <v>25.8</v>
      </c>
      <c r="C90">
        <v>25.0609096657514</v>
      </c>
      <c r="D90">
        <v>25.2974931251823</v>
      </c>
      <c r="E90">
        <v>25.8837676573874</v>
      </c>
      <c r="F90">
        <v>26.6810719154925</v>
      </c>
      <c r="G90">
        <v>27.6407962201975</v>
      </c>
      <c r="H90">
        <v>28.7433556021824</v>
      </c>
      <c r="I90">
        <v>29.9815306739021</v>
      </c>
      <c r="J90">
        <v>31.3544429924796</v>
      </c>
      <c r="K90">
        <v>32.8649723018196</v>
      </c>
      <c r="L90">
        <v>34.5185201502193</v>
      </c>
      <c r="M90">
        <v>36.3223754976733</v>
      </c>
      <c r="N90">
        <v>38.2853783251489</v>
      </c>
      <c r="O90">
        <v>40.41774350389</v>
      </c>
      <c r="P90">
        <v>42.7309772913748</v>
      </c>
      <c r="Q90">
        <v>45.2378510802837</v>
      </c>
    </row>
    <row r="91" spans="1:17">
      <c r="A91" s="12" t="s">
        <v>40</v>
      </c>
      <c r="B91">
        <v>25.8</v>
      </c>
      <c r="C91">
        <v>25.1919416105136</v>
      </c>
      <c r="D91">
        <v>25.3999999999975</v>
      </c>
      <c r="E91">
        <v>25.9346796392664</v>
      </c>
      <c r="F91">
        <v>26.6914958904312</v>
      </c>
      <c r="G91">
        <v>27.6394199691591</v>
      </c>
      <c r="H91">
        <v>28.7722972924553</v>
      </c>
      <c r="I91">
        <v>30.0955888628655</v>
      </c>
      <c r="J91">
        <v>31.62167846688</v>
      </c>
      <c r="K91">
        <v>33.3679906864637</v>
      </c>
      <c r="L91">
        <v>35.3562344017417</v>
      </c>
      <c r="M91">
        <v>37.6121724704286</v>
      </c>
      <c r="N91">
        <v>40.1656744305474</v>
      </c>
      <c r="O91">
        <v>43.0509444790628</v>
      </c>
      <c r="P91">
        <v>46.3068746898952</v>
      </c>
      <c r="Q91">
        <v>49.9775004911789</v>
      </c>
    </row>
    <row r="92" spans="1:17">
      <c r="A92" s="12" t="s">
        <v>41</v>
      </c>
      <c r="B92">
        <v>25.8</v>
      </c>
      <c r="C92">
        <v>25.3842593419308</v>
      </c>
      <c r="D92">
        <v>25.5920647117426</v>
      </c>
      <c r="E92">
        <v>26.0870509930422</v>
      </c>
      <c r="F92">
        <v>26.8066404380435</v>
      </c>
      <c r="G92">
        <v>27.7439376856761</v>
      </c>
      <c r="H92">
        <v>28.9135883145012</v>
      </c>
      <c r="I92">
        <v>30.3429058232278</v>
      </c>
      <c r="J92">
        <v>32.0692945386749</v>
      </c>
      <c r="K92">
        <v>34.1398697919888</v>
      </c>
      <c r="L92">
        <v>36.612089876373</v>
      </c>
      <c r="M92">
        <v>39.5550012074712</v>
      </c>
      <c r="N92">
        <v>43.0509623760117</v>
      </c>
      <c r="O92">
        <v>47.1978190860837</v>
      </c>
      <c r="P92">
        <v>52.1115534700753</v>
      </c>
      <c r="Q92">
        <v>57.9294622173672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46"/>
  <sheetViews>
    <sheetView zoomScale="77" zoomScaleNormal="77" workbookViewId="0">
      <selection activeCell="W81" sqref="W81"/>
    </sheetView>
  </sheetViews>
  <sheetFormatPr defaultColWidth="9.23076923076923" defaultRowHeight="16.8"/>
  <cols>
    <col min="2" max="10" width="12.9230769230769"/>
    <col min="11" max="11" width="14.0769230769231"/>
    <col min="12" max="14" width="12.9230769230769"/>
    <col min="15" max="18" width="14.0769230769231"/>
    <col min="19" max="25" width="12.9230769230769"/>
    <col min="26" max="26" width="14.0769230769231"/>
    <col min="27" max="32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31">
      <c r="A2" s="19" t="s">
        <v>6</v>
      </c>
      <c r="B2" s="11">
        <v>60</v>
      </c>
      <c r="C2" s="11">
        <v>59</v>
      </c>
      <c r="D2" s="11">
        <v>63</v>
      </c>
      <c r="E2" s="11">
        <v>64</v>
      </c>
      <c r="F2" s="11">
        <v>65</v>
      </c>
      <c r="G2" s="11">
        <v>65</v>
      </c>
      <c r="H2" s="11">
        <v>71.5</v>
      </c>
      <c r="I2" s="11">
        <v>68</v>
      </c>
      <c r="R2" s="11" t="s">
        <v>37</v>
      </c>
      <c r="S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3"/>
      <c r="AE2" s="30"/>
    </row>
    <row r="3" spans="1:32">
      <c r="A3" s="12" t="s">
        <v>46</v>
      </c>
      <c r="B3">
        <v>60</v>
      </c>
      <c r="C3">
        <v>59.3104802647203</v>
      </c>
      <c r="D3">
        <v>60.7253004678643</v>
      </c>
      <c r="E3">
        <v>64.2461348548365</v>
      </c>
      <c r="F3">
        <v>65.9743450979974</v>
      </c>
      <c r="G3">
        <v>67.5876555383407</v>
      </c>
      <c r="H3">
        <v>69.6303102922961</v>
      </c>
      <c r="I3">
        <v>69.163808289345</v>
      </c>
      <c r="J3">
        <v>70.3307900365951</v>
      </c>
      <c r="K3">
        <v>72.4000553815565</v>
      </c>
      <c r="L3">
        <v>72.961325734293</v>
      </c>
      <c r="M3">
        <v>72.9446330339137</v>
      </c>
      <c r="N3">
        <v>72.5341738118345</v>
      </c>
      <c r="O3">
        <v>71.8322309476212</v>
      </c>
      <c r="P3">
        <v>70.9122948778112</v>
      </c>
      <c r="Q3">
        <v>69.8314098516317</v>
      </c>
      <c r="R3">
        <f t="shared" ref="R3:R9" si="0">B3-Q3</f>
        <v>-9.8314098516317</v>
      </c>
      <c r="S3">
        <f>MIN(B2:Q5)</f>
        <v>59</v>
      </c>
      <c r="T3" s="30">
        <f>ABS(B3-B$2)/B2</f>
        <v>0</v>
      </c>
      <c r="U3" s="30">
        <f t="shared" ref="U3:AA3" si="1">ABS(C3-C$2)/C2</f>
        <v>0.00526237736814063</v>
      </c>
      <c r="V3" s="30">
        <f t="shared" si="1"/>
        <v>0.0361063417799317</v>
      </c>
      <c r="W3" s="30">
        <f t="shared" si="1"/>
        <v>0.00384585710682028</v>
      </c>
      <c r="X3" s="30">
        <f t="shared" si="1"/>
        <v>0.0149899245845754</v>
      </c>
      <c r="Y3" s="30">
        <f t="shared" si="1"/>
        <v>0.0398100852052415</v>
      </c>
      <c r="Z3" s="30">
        <f t="shared" si="1"/>
        <v>0.0261495064014531</v>
      </c>
      <c r="AA3" s="30">
        <f t="shared" si="1"/>
        <v>0.0171148277844853</v>
      </c>
      <c r="AB3" s="30">
        <f>SUM(T3:AA3)</f>
        <v>0.143278920230648</v>
      </c>
      <c r="AC3" s="30">
        <f>AB3/8</f>
        <v>0.017909865028831</v>
      </c>
      <c r="AD3" s="30">
        <f>SUM(T3:Z3)/7</f>
        <v>0.0180234417780232</v>
      </c>
      <c r="AE3" s="30">
        <f>AA3</f>
        <v>0.0171148277844853</v>
      </c>
      <c r="AF3">
        <f>AD3*100</f>
        <v>1.80234417780232</v>
      </c>
    </row>
    <row r="4" spans="1:32">
      <c r="A4" s="12" t="s">
        <v>47</v>
      </c>
      <c r="B4">
        <v>60</v>
      </c>
      <c r="C4">
        <v>59.3104802647203</v>
      </c>
      <c r="D4">
        <v>60.7253004678643</v>
      </c>
      <c r="E4">
        <v>64.2461348548365</v>
      </c>
      <c r="F4">
        <v>65.9743450979974</v>
      </c>
      <c r="G4">
        <v>67.5876555383407</v>
      </c>
      <c r="H4">
        <v>69.6303102922961</v>
      </c>
      <c r="I4">
        <v>69.163808289345</v>
      </c>
      <c r="J4">
        <v>69.9211459767299</v>
      </c>
      <c r="K4">
        <v>71.6110417562522</v>
      </c>
      <c r="L4">
        <v>72.4155195731276</v>
      </c>
      <c r="M4">
        <v>72.9547626516675</v>
      </c>
      <c r="N4">
        <v>73.3270657855121</v>
      </c>
      <c r="O4">
        <v>73.5749651193001</v>
      </c>
      <c r="P4">
        <v>73.7237171305451</v>
      </c>
      <c r="Q4">
        <v>73.7906262832162</v>
      </c>
      <c r="R4">
        <f t="shared" si="0"/>
        <v>-13.7906262832162</v>
      </c>
      <c r="T4" s="30">
        <f>(B3-B2)^2</f>
        <v>0</v>
      </c>
      <c r="U4" s="30">
        <f t="shared" ref="U4:AA4" si="2">(C3-C2)^2</f>
        <v>0.0963979947807859</v>
      </c>
      <c r="V4" s="30">
        <f t="shared" si="2"/>
        <v>5.17425796149837</v>
      </c>
      <c r="W4" s="30">
        <f t="shared" si="2"/>
        <v>0.060582366765384</v>
      </c>
      <c r="X4" s="30">
        <f t="shared" si="2"/>
        <v>0.949348369991563</v>
      </c>
      <c r="Y4" s="30">
        <f t="shared" si="2"/>
        <v>6.69596118510529</v>
      </c>
      <c r="Z4" s="30">
        <f t="shared" si="2"/>
        <v>3.49573960309389</v>
      </c>
      <c r="AA4" s="30">
        <f t="shared" si="2"/>
        <v>1.35444973434813</v>
      </c>
      <c r="AB4" s="30">
        <f>SUM(T4:AA4)/7</f>
        <v>2.54667674508334</v>
      </c>
      <c r="AC4" s="30">
        <f>SQRT(AB4)</f>
        <v>1.59583105154755</v>
      </c>
      <c r="AD4" s="30"/>
      <c r="AE4" s="30"/>
      <c r="AF4">
        <f t="shared" ref="AF4:AF17" si="3">AD4*100</f>
        <v>0</v>
      </c>
    </row>
    <row r="5" spans="1:32">
      <c r="A5" s="12" t="s">
        <v>48</v>
      </c>
      <c r="B5">
        <v>60</v>
      </c>
      <c r="C5">
        <v>59.3104802647203</v>
      </c>
      <c r="D5">
        <v>60.7253004678643</v>
      </c>
      <c r="E5">
        <v>64.2461348548365</v>
      </c>
      <c r="F5">
        <v>65.9743450979974</v>
      </c>
      <c r="G5">
        <v>67.5876555383407</v>
      </c>
      <c r="H5">
        <v>69.6303102922961</v>
      </c>
      <c r="I5">
        <v>69.163808289345</v>
      </c>
      <c r="J5">
        <v>70.2530238768341</v>
      </c>
      <c r="K5">
        <v>72.4860201076787</v>
      </c>
      <c r="L5">
        <v>73.6939455767017</v>
      </c>
      <c r="M5">
        <v>74.606147855158</v>
      </c>
      <c r="N5">
        <v>75.3286776528501</v>
      </c>
      <c r="O5">
        <v>75.9034566542005</v>
      </c>
      <c r="P5">
        <v>76.3540436288582</v>
      </c>
      <c r="Q5">
        <v>76.6963558178687</v>
      </c>
      <c r="R5">
        <f t="shared" si="0"/>
        <v>-16.6963558178687</v>
      </c>
      <c r="T5" s="30">
        <f>SQRT(T4)</f>
        <v>0</v>
      </c>
      <c r="U5" s="30">
        <f t="shared" ref="U5:AA5" si="4">SQRT(U4)</f>
        <v>0.310480264720297</v>
      </c>
      <c r="V5" s="30">
        <f t="shared" si="4"/>
        <v>2.2746995321357</v>
      </c>
      <c r="W5" s="30">
        <f t="shared" si="4"/>
        <v>0.246134854836498</v>
      </c>
      <c r="X5" s="30">
        <f t="shared" si="4"/>
        <v>0.9743450979974</v>
      </c>
      <c r="Y5" s="30">
        <f t="shared" si="4"/>
        <v>2.5876555383407</v>
      </c>
      <c r="Z5" s="30">
        <f t="shared" si="4"/>
        <v>1.8696897077039</v>
      </c>
      <c r="AA5" s="30">
        <f t="shared" si="4"/>
        <v>1.163808289345</v>
      </c>
      <c r="AB5" s="30"/>
      <c r="AC5" s="30"/>
      <c r="AD5" s="30"/>
      <c r="AE5" s="30"/>
      <c r="AF5">
        <f t="shared" si="3"/>
        <v>0</v>
      </c>
    </row>
    <row r="6" s="11" customFormat="1" spans="1:32">
      <c r="A6" s="20" t="s">
        <v>19</v>
      </c>
      <c r="B6" s="11">
        <v>44</v>
      </c>
      <c r="C6" s="11">
        <v>50</v>
      </c>
      <c r="D6" s="11">
        <v>46</v>
      </c>
      <c r="E6" s="11">
        <v>51</v>
      </c>
      <c r="F6" s="11">
        <v>47</v>
      </c>
      <c r="G6" s="11">
        <v>46</v>
      </c>
      <c r="H6" s="11">
        <v>48</v>
      </c>
      <c r="I6" s="11">
        <v>50</v>
      </c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3"/>
        <v>0</v>
      </c>
    </row>
    <row r="7" spans="1:32">
      <c r="A7" s="12" t="s">
        <v>46</v>
      </c>
      <c r="B7">
        <v>44</v>
      </c>
      <c r="C7">
        <v>48.2251316735436</v>
      </c>
      <c r="D7">
        <v>46.7478084533296</v>
      </c>
      <c r="E7">
        <v>46.8036842510108</v>
      </c>
      <c r="F7">
        <v>47.183185976614</v>
      </c>
      <c r="G7">
        <v>46.3299808715061</v>
      </c>
      <c r="H7">
        <v>47.2035772327677</v>
      </c>
      <c r="I7">
        <v>51.3321471940282</v>
      </c>
      <c r="J7">
        <v>53.3145683072891</v>
      </c>
      <c r="K7">
        <v>53.1663131426029</v>
      </c>
      <c r="L7">
        <v>53.5431215262366</v>
      </c>
      <c r="M7">
        <v>54.2062576601652</v>
      </c>
      <c r="N7">
        <v>55.0293858269725</v>
      </c>
      <c r="O7">
        <v>55.941934315067</v>
      </c>
      <c r="P7">
        <v>56.9042279167487</v>
      </c>
      <c r="Q7">
        <v>57.8941379191797</v>
      </c>
      <c r="R7">
        <f t="shared" si="0"/>
        <v>-13.8941379191797</v>
      </c>
      <c r="S7">
        <f>MIN(B6:Q9)</f>
        <v>44</v>
      </c>
      <c r="T7" s="30">
        <f>ABS(B7-B6)/B6</f>
        <v>0</v>
      </c>
      <c r="U7" s="30">
        <f t="shared" ref="U7:AA7" si="5">ABS(C7-C6)/C6</f>
        <v>0.035497366529128</v>
      </c>
      <c r="V7" s="30">
        <f t="shared" si="5"/>
        <v>0.0162567055071652</v>
      </c>
      <c r="W7" s="30">
        <f t="shared" si="5"/>
        <v>0.0822807009605726</v>
      </c>
      <c r="X7" s="30">
        <f t="shared" si="5"/>
        <v>0.00389757397051061</v>
      </c>
      <c r="Y7" s="30">
        <f t="shared" si="5"/>
        <v>0.00717349720665439</v>
      </c>
      <c r="Z7" s="30">
        <f t="shared" si="5"/>
        <v>0.0165921409840063</v>
      </c>
      <c r="AA7" s="30">
        <f t="shared" si="5"/>
        <v>0.026642943880564</v>
      </c>
      <c r="AB7" s="30">
        <f>SUM(T7:AA7)</f>
        <v>0.188340929038601</v>
      </c>
      <c r="AC7" s="30">
        <f>AB7/8</f>
        <v>0.0235426161298251</v>
      </c>
      <c r="AD7" s="30">
        <f>SUM(T7:Z7)/7</f>
        <v>0.0230997121654339</v>
      </c>
      <c r="AE7" s="30">
        <f>AA7</f>
        <v>0.026642943880564</v>
      </c>
      <c r="AF7">
        <f t="shared" si="3"/>
        <v>2.30997121654338</v>
      </c>
    </row>
    <row r="8" spans="1:32">
      <c r="A8" s="12" t="s">
        <v>47</v>
      </c>
      <c r="B8">
        <v>44</v>
      </c>
      <c r="C8">
        <v>48.2251316735436</v>
      </c>
      <c r="D8">
        <v>46.7478084533296</v>
      </c>
      <c r="E8">
        <v>46.8036842510108</v>
      </c>
      <c r="F8">
        <v>47.183185976614</v>
      </c>
      <c r="G8">
        <v>46.3299808715061</v>
      </c>
      <c r="H8">
        <v>47.2035772327677</v>
      </c>
      <c r="I8">
        <v>51.3321471940282</v>
      </c>
      <c r="J8">
        <v>53.2427153963369</v>
      </c>
      <c r="K8">
        <v>52.933297354832</v>
      </c>
      <c r="L8">
        <v>53.11440265409</v>
      </c>
      <c r="M8">
        <v>53.5487238906388</v>
      </c>
      <c r="N8">
        <v>54.1121461721262</v>
      </c>
      <c r="O8">
        <v>54.7363679702626</v>
      </c>
      <c r="P8">
        <v>55.3837986902884</v>
      </c>
      <c r="Q8">
        <v>56.0341345870383</v>
      </c>
      <c r="R8">
        <f t="shared" si="0"/>
        <v>-12.0341345870383</v>
      </c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>
        <f t="shared" si="3"/>
        <v>0</v>
      </c>
    </row>
    <row r="9" spans="1:32">
      <c r="A9" s="12" t="s">
        <v>48</v>
      </c>
      <c r="B9">
        <v>44</v>
      </c>
      <c r="C9">
        <v>48.2251316735436</v>
      </c>
      <c r="D9">
        <v>46.7478084533296</v>
      </c>
      <c r="E9">
        <v>46.8036842510108</v>
      </c>
      <c r="F9">
        <v>47.183185976614</v>
      </c>
      <c r="G9">
        <v>46.3299808715061</v>
      </c>
      <c r="H9">
        <v>47.2035772327677</v>
      </c>
      <c r="I9">
        <v>51.3321471940282</v>
      </c>
      <c r="J9">
        <v>53.1911586453354</v>
      </c>
      <c r="K9">
        <v>52.7582537479993</v>
      </c>
      <c r="L9">
        <v>52.7771701758872</v>
      </c>
      <c r="M9">
        <v>53.0147233609272</v>
      </c>
      <c r="N9">
        <v>53.3507600775617</v>
      </c>
      <c r="O9">
        <v>53.7205092676444</v>
      </c>
      <c r="P9">
        <v>54.0894447413799</v>
      </c>
      <c r="Q9">
        <v>54.439892348691</v>
      </c>
      <c r="R9">
        <f t="shared" si="0"/>
        <v>-10.439892348691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>
        <f t="shared" si="3"/>
        <v>0</v>
      </c>
    </row>
    <row r="10" s="11" customFormat="1" spans="1:32">
      <c r="A10" s="20" t="s">
        <v>20</v>
      </c>
      <c r="B10" s="11">
        <v>40</v>
      </c>
      <c r="C10" s="11">
        <v>46</v>
      </c>
      <c r="D10" s="11">
        <v>42</v>
      </c>
      <c r="E10" s="11">
        <v>45</v>
      </c>
      <c r="F10" s="11">
        <v>45</v>
      </c>
      <c r="G10" s="11">
        <v>42</v>
      </c>
      <c r="H10" s="11">
        <v>44</v>
      </c>
      <c r="I10" s="11">
        <v>46</v>
      </c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3"/>
        <v>0</v>
      </c>
    </row>
    <row r="11" spans="1:32">
      <c r="A11" s="12" t="s">
        <v>46</v>
      </c>
      <c r="B11">
        <v>40</v>
      </c>
      <c r="C11">
        <v>45.3469942085585</v>
      </c>
      <c r="D11">
        <v>44.1184976802298</v>
      </c>
      <c r="E11">
        <v>43.6491836239239</v>
      </c>
      <c r="F11">
        <v>43.5831863155017</v>
      </c>
      <c r="G11">
        <v>43.6472511530482</v>
      </c>
      <c r="H11">
        <v>43.6316983226079</v>
      </c>
      <c r="I11">
        <v>43.166777489281</v>
      </c>
      <c r="J11">
        <v>43.2987527013587</v>
      </c>
      <c r="K11">
        <v>44.15904173231</v>
      </c>
      <c r="L11">
        <v>44.6840740265141</v>
      </c>
      <c r="M11">
        <v>45.2355453586587</v>
      </c>
      <c r="N11">
        <v>45.8353158069776</v>
      </c>
      <c r="O11">
        <v>46.4866799587832</v>
      </c>
      <c r="P11">
        <v>47.1893237685722</v>
      </c>
      <c r="Q11">
        <v>47.9420671330305</v>
      </c>
      <c r="R11">
        <f t="shared" ref="R11:R13" si="6">B11-Q11</f>
        <v>-7.9420671330305</v>
      </c>
      <c r="S11">
        <f>MIN(B10:Q13)</f>
        <v>40</v>
      </c>
      <c r="T11" s="30">
        <f t="shared" ref="T11:AA11" si="7">ABS(B11-B10)/B10</f>
        <v>0</v>
      </c>
      <c r="U11" s="30">
        <f t="shared" si="7"/>
        <v>0.0141957780748152</v>
      </c>
      <c r="V11" s="30">
        <f t="shared" si="7"/>
        <v>0.0504404209578524</v>
      </c>
      <c r="W11" s="30">
        <f t="shared" si="7"/>
        <v>0.0300181416905799</v>
      </c>
      <c r="X11" s="30">
        <f t="shared" si="7"/>
        <v>0.0314847485444067</v>
      </c>
      <c r="Y11" s="30">
        <f t="shared" si="7"/>
        <v>0.0392202655487667</v>
      </c>
      <c r="Z11" s="30">
        <f t="shared" si="7"/>
        <v>0.0083704926680022</v>
      </c>
      <c r="AA11" s="30">
        <f t="shared" si="7"/>
        <v>0.0615917937112825</v>
      </c>
      <c r="AB11" s="30">
        <f>SUM(T11:AA11)</f>
        <v>0.235321641195706</v>
      </c>
      <c r="AC11" s="30">
        <f>AB11/8</f>
        <v>0.0294152051494632</v>
      </c>
      <c r="AD11" s="30">
        <f>SUM(T11:Z11)/7</f>
        <v>0.0248185496406319</v>
      </c>
      <c r="AE11" s="30">
        <f>AA11</f>
        <v>0.0615917937112825</v>
      </c>
      <c r="AF11">
        <f t="shared" si="3"/>
        <v>2.48185496406319</v>
      </c>
    </row>
    <row r="12" spans="1:32">
      <c r="A12" s="12" t="s">
        <v>47</v>
      </c>
      <c r="B12">
        <v>40</v>
      </c>
      <c r="C12">
        <v>45.3469942085585</v>
      </c>
      <c r="D12">
        <v>44.1184976802298</v>
      </c>
      <c r="E12">
        <v>43.6491836239239</v>
      </c>
      <c r="F12">
        <v>43.5831863155017</v>
      </c>
      <c r="G12">
        <v>43.6472511530482</v>
      </c>
      <c r="H12">
        <v>43.6316983226079</v>
      </c>
      <c r="I12">
        <v>43.166777489281</v>
      </c>
      <c r="J12">
        <v>43.389301989624</v>
      </c>
      <c r="K12">
        <v>44.3677676469206</v>
      </c>
      <c r="L12">
        <v>44.9356893414063</v>
      </c>
      <c r="M12">
        <v>45.5090199648441</v>
      </c>
      <c r="N12">
        <v>46.1144216883401</v>
      </c>
      <c r="O12">
        <v>46.7568510640389</v>
      </c>
      <c r="P12">
        <v>47.4369486672457</v>
      </c>
      <c r="Q12">
        <v>48.154256018201</v>
      </c>
      <c r="R12">
        <f t="shared" si="6"/>
        <v>-8.154256018201</v>
      </c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>
        <f t="shared" si="3"/>
        <v>0</v>
      </c>
    </row>
    <row r="13" spans="1:32">
      <c r="A13" s="12" t="s">
        <v>48</v>
      </c>
      <c r="B13">
        <v>40</v>
      </c>
      <c r="C13">
        <v>45.3469942085585</v>
      </c>
      <c r="D13">
        <v>44.1184976802298</v>
      </c>
      <c r="E13">
        <v>43.6491836239239</v>
      </c>
      <c r="F13">
        <v>43.5831863155017</v>
      </c>
      <c r="G13">
        <v>43.6472511530482</v>
      </c>
      <c r="H13">
        <v>43.6316983226079</v>
      </c>
      <c r="I13">
        <v>43.166777489281</v>
      </c>
      <c r="J13">
        <v>43.4353708910323</v>
      </c>
      <c r="K13">
        <v>44.4928181283163</v>
      </c>
      <c r="L13">
        <v>45.1295916095659</v>
      </c>
      <c r="M13">
        <v>45.7786789135435</v>
      </c>
      <c r="N13">
        <v>46.4676899301172</v>
      </c>
      <c r="O13">
        <v>47.2016445969559</v>
      </c>
      <c r="P13">
        <v>47.9810982418253</v>
      </c>
      <c r="Q13">
        <v>48.8054918944594</v>
      </c>
      <c r="R13">
        <f t="shared" si="6"/>
        <v>-8.8054918944594</v>
      </c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>
        <f t="shared" si="3"/>
        <v>0</v>
      </c>
    </row>
    <row r="14" s="11" customFormat="1" spans="1:32">
      <c r="A14" s="20" t="s">
        <v>24</v>
      </c>
      <c r="B14" s="11">
        <v>33</v>
      </c>
      <c r="C14" s="11">
        <v>41</v>
      </c>
      <c r="D14" s="11">
        <v>36</v>
      </c>
      <c r="E14" s="11">
        <v>38</v>
      </c>
      <c r="F14" s="11">
        <v>35</v>
      </c>
      <c r="G14" s="11">
        <v>37</v>
      </c>
      <c r="H14" s="11">
        <v>40</v>
      </c>
      <c r="I14" s="11">
        <v>42</v>
      </c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3"/>
        <v>0</v>
      </c>
    </row>
    <row r="15" spans="1:32">
      <c r="A15" s="12" t="s">
        <v>46</v>
      </c>
      <c r="B15">
        <v>33</v>
      </c>
      <c r="C15">
        <v>37.4951689613265</v>
      </c>
      <c r="D15">
        <v>38.6086375552428</v>
      </c>
      <c r="E15">
        <v>38.5085975439609</v>
      </c>
      <c r="F15">
        <v>37.8026248396438</v>
      </c>
      <c r="G15">
        <v>37.4823109985486</v>
      </c>
      <c r="H15">
        <v>37.1532804376049</v>
      </c>
      <c r="I15">
        <v>35.8813172540001</v>
      </c>
      <c r="J15">
        <v>35.2675237851594</v>
      </c>
      <c r="K15">
        <v>35.3956610014061</v>
      </c>
      <c r="L15">
        <v>35.3701974689901</v>
      </c>
      <c r="M15">
        <v>35.5389731417421</v>
      </c>
      <c r="N15">
        <v>35.9814097775053</v>
      </c>
      <c r="O15">
        <v>36.7585977848657</v>
      </c>
      <c r="P15">
        <v>37.9321387763875</v>
      </c>
      <c r="Q15">
        <v>39.569832797502</v>
      </c>
      <c r="R15">
        <f t="shared" ref="R15:R17" si="8">B15-Q15</f>
        <v>-6.569832797502</v>
      </c>
      <c r="S15">
        <f>MIN(B14:Q17)</f>
        <v>33</v>
      </c>
      <c r="T15" s="30">
        <f t="shared" ref="T15:AA15" si="9">ABS(B15-B14)/B14</f>
        <v>0</v>
      </c>
      <c r="U15" s="30">
        <f t="shared" si="9"/>
        <v>0.0854836838700854</v>
      </c>
      <c r="V15" s="30">
        <f t="shared" si="9"/>
        <v>0.0724621543123</v>
      </c>
      <c r="W15" s="30">
        <f t="shared" si="9"/>
        <v>0.013384145893708</v>
      </c>
      <c r="X15" s="30">
        <f t="shared" si="9"/>
        <v>0.0800749954183942</v>
      </c>
      <c r="Y15" s="30">
        <f t="shared" si="9"/>
        <v>0.0130354323932054</v>
      </c>
      <c r="Z15" s="30">
        <f t="shared" si="9"/>
        <v>0.0711679890598775</v>
      </c>
      <c r="AA15" s="30">
        <f t="shared" si="9"/>
        <v>0.145682922523807</v>
      </c>
      <c r="AB15" s="30">
        <f>SUM(T15:AA15)</f>
        <v>0.481291323471378</v>
      </c>
      <c r="AC15" s="30">
        <f>AB15/8</f>
        <v>0.0601614154339222</v>
      </c>
      <c r="AD15" s="30">
        <f>SUM(T15:Z15)/7</f>
        <v>0.0479440572782244</v>
      </c>
      <c r="AE15" s="30">
        <f>AA15</f>
        <v>0.145682922523807</v>
      </c>
      <c r="AF15">
        <f t="shared" si="3"/>
        <v>4.79440572782244</v>
      </c>
    </row>
    <row r="16" spans="1:32">
      <c r="A16" s="12" t="s">
        <v>47</v>
      </c>
      <c r="B16">
        <v>33</v>
      </c>
      <c r="C16">
        <v>37.4951689613265</v>
      </c>
      <c r="D16">
        <v>38.6086375552428</v>
      </c>
      <c r="E16">
        <v>38.5085975439609</v>
      </c>
      <c r="F16">
        <v>37.8026248396438</v>
      </c>
      <c r="G16">
        <v>37.4823109985486</v>
      </c>
      <c r="H16">
        <v>37.1532804376049</v>
      </c>
      <c r="I16">
        <v>35.8813172540001</v>
      </c>
      <c r="J16">
        <v>35.1838717460629</v>
      </c>
      <c r="K16">
        <v>35.1450624617458</v>
      </c>
      <c r="L16">
        <v>34.918022865485</v>
      </c>
      <c r="M16">
        <v>34.8011255657712</v>
      </c>
      <c r="N16">
        <v>34.8451780907821</v>
      </c>
      <c r="O16">
        <v>35.0800151565523</v>
      </c>
      <c r="P16">
        <v>35.5305461603338</v>
      </c>
      <c r="Q16">
        <v>36.2207579987292</v>
      </c>
      <c r="R16">
        <f t="shared" si="8"/>
        <v>-3.2207579987292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>
        <f t="shared" si="3"/>
        <v>0</v>
      </c>
    </row>
    <row r="17" spans="1:32">
      <c r="A17" s="12" t="s">
        <v>48</v>
      </c>
      <c r="B17">
        <v>33</v>
      </c>
      <c r="C17">
        <v>37.4951689613265</v>
      </c>
      <c r="D17">
        <v>38.6086375552428</v>
      </c>
      <c r="E17">
        <v>38.5085975439609</v>
      </c>
      <c r="F17">
        <v>37.8026248396438</v>
      </c>
      <c r="G17">
        <v>37.4823109985486</v>
      </c>
      <c r="H17">
        <v>37.1532804376049</v>
      </c>
      <c r="I17">
        <v>35.8813172540001</v>
      </c>
      <c r="J17">
        <v>35.1339298566601</v>
      </c>
      <c r="K17">
        <v>34.9875653638301</v>
      </c>
      <c r="L17">
        <v>34.6216064347712</v>
      </c>
      <c r="M17">
        <v>34.3122344505402</v>
      </c>
      <c r="N17">
        <v>34.0981325129784</v>
      </c>
      <c r="O17">
        <v>33.9967337684712</v>
      </c>
      <c r="P17">
        <v>34.0193181770654</v>
      </c>
      <c r="Q17">
        <v>34.174605158463</v>
      </c>
      <c r="R17">
        <f t="shared" si="8"/>
        <v>-1.174605158463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>
        <f t="shared" si="3"/>
        <v>0</v>
      </c>
    </row>
    <row r="18" ht="16" customHeight="1" spans="1:1">
      <c r="A18" s="18"/>
    </row>
    <row r="19" ht="16" customHeight="1" spans="1:1">
      <c r="A19" s="18"/>
    </row>
    <row r="20" ht="16" customHeight="1" spans="1:10">
      <c r="A20" t="s">
        <v>49</v>
      </c>
      <c r="B20" s="18" t="s">
        <v>50</v>
      </c>
      <c r="C20">
        <v>2023</v>
      </c>
      <c r="D20">
        <v>2024</v>
      </c>
      <c r="E20">
        <v>2025</v>
      </c>
      <c r="F20">
        <v>2026</v>
      </c>
      <c r="G20">
        <v>2027</v>
      </c>
      <c r="H20">
        <v>2028</v>
      </c>
      <c r="I20">
        <v>2029</v>
      </c>
      <c r="J20">
        <v>2030</v>
      </c>
    </row>
    <row r="21" spans="1:10">
      <c r="A21" s="19" t="s">
        <v>6</v>
      </c>
      <c r="B21" s="12" t="s">
        <v>46</v>
      </c>
      <c r="C21" s="31">
        <v>70.3307900365951</v>
      </c>
      <c r="D21" s="31">
        <v>72.4000553815565</v>
      </c>
      <c r="E21" s="31">
        <v>72.961325734293</v>
      </c>
      <c r="F21" s="31">
        <v>72.9446330339137</v>
      </c>
      <c r="G21" s="31">
        <v>72.5341738118345</v>
      </c>
      <c r="H21" s="31">
        <v>71.8322309476212</v>
      </c>
      <c r="I21" s="31">
        <v>70.9122948778112</v>
      </c>
      <c r="J21" s="31">
        <v>69.8314098516317</v>
      </c>
    </row>
    <row r="22" spans="2:10">
      <c r="B22" s="12" t="s">
        <v>47</v>
      </c>
      <c r="C22" s="31">
        <v>69.9211459767299</v>
      </c>
      <c r="D22" s="31">
        <v>71.6110417562522</v>
      </c>
      <c r="E22" s="31">
        <v>72.4155195731276</v>
      </c>
      <c r="F22" s="31">
        <v>72.9547626516675</v>
      </c>
      <c r="G22" s="31">
        <v>73.3270657855121</v>
      </c>
      <c r="H22" s="31">
        <v>73.5749651193001</v>
      </c>
      <c r="I22" s="31">
        <v>73.7237171305451</v>
      </c>
      <c r="J22" s="31">
        <v>73.7906262832162</v>
      </c>
    </row>
    <row r="23" spans="2:10">
      <c r="B23" s="12" t="s">
        <v>48</v>
      </c>
      <c r="C23" s="31">
        <v>70.2530238768341</v>
      </c>
      <c r="D23" s="31">
        <v>72.4860201076787</v>
      </c>
      <c r="E23" s="31">
        <v>73.6939455767017</v>
      </c>
      <c r="F23" s="31">
        <v>74.606147855158</v>
      </c>
      <c r="G23" s="31">
        <v>75.3286776528501</v>
      </c>
      <c r="H23" s="31">
        <v>75.9034566542005</v>
      </c>
      <c r="I23" s="31">
        <v>76.3540436288582</v>
      </c>
      <c r="J23" s="31">
        <v>76.6963558178687</v>
      </c>
    </row>
    <row r="24" spans="1:10">
      <c r="A24" s="20" t="s">
        <v>19</v>
      </c>
      <c r="B24" s="12" t="s">
        <v>46</v>
      </c>
      <c r="C24" s="31">
        <v>53.3145683072891</v>
      </c>
      <c r="D24" s="31">
        <v>53.1663131426029</v>
      </c>
      <c r="E24" s="31">
        <v>53.5431215262366</v>
      </c>
      <c r="F24" s="31">
        <v>54.2062576601652</v>
      </c>
      <c r="G24" s="31">
        <v>55.0293858269725</v>
      </c>
      <c r="H24" s="31">
        <v>55.941934315067</v>
      </c>
      <c r="I24" s="31">
        <v>56.9042279167487</v>
      </c>
      <c r="J24" s="31">
        <v>57.8941379191797</v>
      </c>
    </row>
    <row r="25" spans="2:18">
      <c r="B25" s="12" t="s">
        <v>47</v>
      </c>
      <c r="C25" s="31">
        <v>53.2427153963369</v>
      </c>
      <c r="D25" s="31">
        <v>52.933297354832</v>
      </c>
      <c r="E25" s="31">
        <v>53.11440265409</v>
      </c>
      <c r="F25" s="31">
        <v>53.5487238906388</v>
      </c>
      <c r="G25" s="31">
        <v>54.1121461721262</v>
      </c>
      <c r="H25" s="31">
        <v>54.7363679702626</v>
      </c>
      <c r="I25" s="31">
        <v>55.3837986902884</v>
      </c>
      <c r="J25" s="31">
        <v>56.0341345870383</v>
      </c>
      <c r="R25" s="21"/>
    </row>
    <row r="26" spans="2:18">
      <c r="B26" s="12" t="s">
        <v>48</v>
      </c>
      <c r="C26" s="31">
        <v>53.1911586453354</v>
      </c>
      <c r="D26" s="31">
        <v>52.7582537479993</v>
      </c>
      <c r="E26" s="31">
        <v>52.7771701758872</v>
      </c>
      <c r="F26" s="31">
        <v>53.0147233609272</v>
      </c>
      <c r="G26" s="31">
        <v>53.3507600775617</v>
      </c>
      <c r="H26" s="31">
        <v>53.7205092676444</v>
      </c>
      <c r="I26" s="31">
        <v>54.0894447413799</v>
      </c>
      <c r="J26" s="31">
        <v>54.439892348691</v>
      </c>
      <c r="R26" s="21"/>
    </row>
    <row r="27" spans="1:10">
      <c r="A27" s="20" t="s">
        <v>20</v>
      </c>
      <c r="B27" s="12" t="s">
        <v>46</v>
      </c>
      <c r="C27" s="31">
        <v>43.2987527013587</v>
      </c>
      <c r="D27" s="31">
        <v>44.15904173231</v>
      </c>
      <c r="E27" s="31">
        <v>44.6840740265141</v>
      </c>
      <c r="F27" s="31">
        <v>45.2355453586587</v>
      </c>
      <c r="G27" s="31">
        <v>45.8353158069776</v>
      </c>
      <c r="H27" s="31">
        <v>46.4866799587832</v>
      </c>
      <c r="I27" s="31">
        <v>47.1893237685722</v>
      </c>
      <c r="J27" s="31">
        <v>47.9420671330305</v>
      </c>
    </row>
    <row r="28" spans="2:10">
      <c r="B28" s="12" t="s">
        <v>47</v>
      </c>
      <c r="C28" s="31">
        <v>43.389301989624</v>
      </c>
      <c r="D28" s="31">
        <v>44.3677676469206</v>
      </c>
      <c r="E28" s="31">
        <v>44.9356893414063</v>
      </c>
      <c r="F28" s="31">
        <v>45.5090199648441</v>
      </c>
      <c r="G28" s="31">
        <v>46.1144216883401</v>
      </c>
      <c r="H28" s="31">
        <v>46.7568510640389</v>
      </c>
      <c r="I28" s="31">
        <v>47.4369486672457</v>
      </c>
      <c r="J28" s="31">
        <v>48.154256018201</v>
      </c>
    </row>
    <row r="29" spans="2:10">
      <c r="B29" s="12" t="s">
        <v>48</v>
      </c>
      <c r="C29" s="31">
        <v>43.4353708910323</v>
      </c>
      <c r="D29" s="31">
        <v>44.4928181283163</v>
      </c>
      <c r="E29" s="31">
        <v>45.1295916095659</v>
      </c>
      <c r="F29" s="31">
        <v>45.7786789135435</v>
      </c>
      <c r="G29" s="31">
        <v>46.4676899301172</v>
      </c>
      <c r="H29" s="31">
        <v>47.2016445969559</v>
      </c>
      <c r="I29" s="31">
        <v>47.9810982418253</v>
      </c>
      <c r="J29" s="31">
        <v>48.8054918944594</v>
      </c>
    </row>
    <row r="30" spans="1:11">
      <c r="A30" s="20" t="s">
        <v>24</v>
      </c>
      <c r="B30" s="12" t="s">
        <v>46</v>
      </c>
      <c r="C30" s="31">
        <v>35.2675237851594</v>
      </c>
      <c r="D30" s="31">
        <v>35.3956610014061</v>
      </c>
      <c r="E30" s="31">
        <v>35.3701974689901</v>
      </c>
      <c r="F30" s="31">
        <v>35.5389731417421</v>
      </c>
      <c r="G30" s="31">
        <v>35.9814097775053</v>
      </c>
      <c r="H30" s="31">
        <v>36.7585977848657</v>
      </c>
      <c r="I30" s="31">
        <v>37.9321387763875</v>
      </c>
      <c r="J30" s="31">
        <v>39.569832797502</v>
      </c>
      <c r="K30" s="31">
        <f>J30-$I$14</f>
        <v>-2.430167202498</v>
      </c>
    </row>
    <row r="31" spans="2:11">
      <c r="B31" s="12" t="s">
        <v>47</v>
      </c>
      <c r="C31" s="31">
        <v>35.1838717460629</v>
      </c>
      <c r="D31" s="31">
        <v>35.1450624617458</v>
      </c>
      <c r="E31" s="31">
        <v>34.918022865485</v>
      </c>
      <c r="F31" s="31">
        <v>34.8011255657712</v>
      </c>
      <c r="G31" s="31">
        <v>34.8451780907821</v>
      </c>
      <c r="H31" s="31">
        <v>35.0800151565523</v>
      </c>
      <c r="I31" s="31">
        <v>35.5305461603338</v>
      </c>
      <c r="J31" s="31">
        <v>36.2207579987292</v>
      </c>
      <c r="K31" s="31">
        <f>J31-$I$14</f>
        <v>-5.7792420012708</v>
      </c>
    </row>
    <row r="32" spans="2:11">
      <c r="B32" s="12" t="s">
        <v>48</v>
      </c>
      <c r="C32" s="31">
        <v>35.1339298566601</v>
      </c>
      <c r="D32" s="31">
        <v>34.9875653638301</v>
      </c>
      <c r="E32" s="31">
        <v>34.6216064347712</v>
      </c>
      <c r="F32" s="31">
        <v>34.3122344505402</v>
      </c>
      <c r="G32" s="31">
        <v>34.0981325129784</v>
      </c>
      <c r="H32" s="31">
        <v>33.9967337684712</v>
      </c>
      <c r="I32" s="31">
        <v>34.0193181770654</v>
      </c>
      <c r="J32" s="31">
        <v>34.174605158463</v>
      </c>
      <c r="K32" s="31">
        <f>J32-$I$14</f>
        <v>-7.825394841537</v>
      </c>
    </row>
    <row r="33" spans="1:1">
      <c r="A33" s="18"/>
    </row>
    <row r="34" ht="18" customHeight="1" spans="1:1">
      <c r="A34" s="18"/>
    </row>
    <row r="35" spans="1:1">
      <c r="A35" s="18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73" spans="1:17">
      <c r="A73" s="18" t="s">
        <v>42</v>
      </c>
      <c r="B73" s="9">
        <v>2015</v>
      </c>
      <c r="C73" s="9">
        <v>2016</v>
      </c>
      <c r="D73" s="9">
        <v>2017</v>
      </c>
      <c r="E73" s="9">
        <v>2018</v>
      </c>
      <c r="F73" s="9">
        <v>2019</v>
      </c>
      <c r="G73" s="9">
        <v>2020</v>
      </c>
      <c r="H73" s="9">
        <v>2021</v>
      </c>
      <c r="I73">
        <v>2022</v>
      </c>
      <c r="J73">
        <v>2023</v>
      </c>
      <c r="K73">
        <v>2024</v>
      </c>
      <c r="L73">
        <v>2025</v>
      </c>
      <c r="M73">
        <v>2026</v>
      </c>
      <c r="N73">
        <v>2027</v>
      </c>
      <c r="O73">
        <v>2028</v>
      </c>
      <c r="P73">
        <v>2029</v>
      </c>
      <c r="Q73">
        <v>2030</v>
      </c>
    </row>
    <row r="74" spans="1:31">
      <c r="A74" s="19" t="s">
        <v>6</v>
      </c>
      <c r="B74" s="31">
        <v>45.1</v>
      </c>
      <c r="C74" s="31">
        <v>46.7</v>
      </c>
      <c r="D74" s="31">
        <v>45.5</v>
      </c>
      <c r="E74" s="31">
        <v>43.3</v>
      </c>
      <c r="F74" s="31">
        <v>43.8</v>
      </c>
      <c r="G74" s="31">
        <v>41</v>
      </c>
      <c r="H74" s="31">
        <v>40.8</v>
      </c>
      <c r="I74" s="31">
        <v>40.5</v>
      </c>
      <c r="J74" s="35"/>
      <c r="K74" s="35"/>
      <c r="L74" s="35"/>
      <c r="M74" s="35"/>
      <c r="N74" s="35"/>
      <c r="O74" s="35"/>
      <c r="P74" s="35"/>
      <c r="Q74" s="35"/>
      <c r="T74" s="30" t="s">
        <v>43</v>
      </c>
      <c r="U74" s="30"/>
      <c r="V74" s="30"/>
      <c r="W74" s="30"/>
      <c r="X74" s="30"/>
      <c r="Y74" s="30"/>
      <c r="Z74" s="30"/>
      <c r="AA74" s="30"/>
      <c r="AB74" s="30" t="s">
        <v>44</v>
      </c>
      <c r="AC74" s="30" t="s">
        <v>45</v>
      </c>
      <c r="AD74" s="30" t="s">
        <v>51</v>
      </c>
      <c r="AE74" s="30"/>
    </row>
    <row r="75" spans="1:32">
      <c r="A75" s="12" t="s">
        <v>46</v>
      </c>
      <c r="B75" s="31">
        <v>45.1</v>
      </c>
      <c r="C75" s="31">
        <v>45.9797657010823</v>
      </c>
      <c r="D75" s="31">
        <v>45.6541148989029</v>
      </c>
      <c r="E75" s="31">
        <v>44.4420935067854</v>
      </c>
      <c r="F75" s="31">
        <v>42.9580021024567</v>
      </c>
      <c r="G75" s="31">
        <v>41.4903174555477</v>
      </c>
      <c r="H75" s="31">
        <v>40.1481998729357</v>
      </c>
      <c r="I75" s="31">
        <v>38.9588960678041</v>
      </c>
      <c r="J75" s="31">
        <v>37.9160443847865</v>
      </c>
      <c r="K75" s="31">
        <v>37.0018258863686</v>
      </c>
      <c r="L75" s="31">
        <v>36.1964694598951</v>
      </c>
      <c r="M75" s="31">
        <v>35.4819083608694</v>
      </c>
      <c r="N75" s="31">
        <v>34.8428530916071</v>
      </c>
      <c r="O75" s="31">
        <v>34.2668036525018</v>
      </c>
      <c r="P75" s="31">
        <v>33.7436880035797</v>
      </c>
      <c r="Q75" s="31">
        <v>33.26542044099</v>
      </c>
      <c r="T75" s="30">
        <f>ABS(B75-B$74)/B74</f>
        <v>0</v>
      </c>
      <c r="U75" s="30">
        <f t="shared" ref="U75:AA75" si="10">ABS(C75-C$74)/C74</f>
        <v>0.0154225759939551</v>
      </c>
      <c r="V75" s="30">
        <f t="shared" si="10"/>
        <v>0.0033871406352285</v>
      </c>
      <c r="W75" s="30">
        <f t="shared" si="10"/>
        <v>0.0263762934592471</v>
      </c>
      <c r="X75" s="30">
        <f t="shared" si="10"/>
        <v>0.0192236962909428</v>
      </c>
      <c r="Y75" s="30">
        <f t="shared" si="10"/>
        <v>0.0119589623304316</v>
      </c>
      <c r="Z75" s="30">
        <f t="shared" si="10"/>
        <v>0.0159754933103995</v>
      </c>
      <c r="AA75" s="30">
        <f t="shared" si="10"/>
        <v>0.0380519489431087</v>
      </c>
      <c r="AB75" s="30">
        <f>SUM(T75:AA75)</f>
        <v>0.130396110963313</v>
      </c>
      <c r="AC75" s="30">
        <f>AB75/8</f>
        <v>0.0162995138704142</v>
      </c>
      <c r="AD75" s="30">
        <f>SUM(T75:Z75)/7</f>
        <v>0.0131920231457435</v>
      </c>
      <c r="AE75" s="30">
        <f>AA75</f>
        <v>0.0380519489431087</v>
      </c>
      <c r="AF75">
        <f>AD75*100</f>
        <v>1.31920231457435</v>
      </c>
    </row>
    <row r="76" spans="1:32">
      <c r="A76" s="12" t="s">
        <v>47</v>
      </c>
      <c r="B76" s="31">
        <v>45.1</v>
      </c>
      <c r="C76" s="31">
        <v>46.6107570236503</v>
      </c>
      <c r="D76" s="31">
        <v>45.3257585330941</v>
      </c>
      <c r="E76" s="31">
        <v>44.0761857945784</v>
      </c>
      <c r="F76" s="31">
        <v>42.8610621657822</v>
      </c>
      <c r="G76" s="31">
        <v>41.6794379291557</v>
      </c>
      <c r="H76" s="31">
        <v>40.5303895496363</v>
      </c>
      <c r="I76" s="31">
        <v>39.4130189528337</v>
      </c>
      <c r="J76" s="31">
        <v>38.3264528231107</v>
      </c>
      <c r="K76" s="31">
        <v>37.2698419210162</v>
      </c>
      <c r="L76" s="31">
        <v>36.2423604195362</v>
      </c>
      <c r="M76" s="31">
        <v>35.2432052586435</v>
      </c>
      <c r="N76" s="31">
        <v>34.2715955176402</v>
      </c>
      <c r="O76" s="31">
        <v>33.326771804806</v>
      </c>
      <c r="P76" s="31">
        <v>32.4079956638695</v>
      </c>
      <c r="Q76" s="31">
        <v>31.5145489968506</v>
      </c>
      <c r="T76" s="30">
        <f t="shared" ref="T76:AA76" si="11">ABS(B76-B$74)/B75</f>
        <v>0</v>
      </c>
      <c r="U76" s="30">
        <f t="shared" si="11"/>
        <v>0.00194091846682902</v>
      </c>
      <c r="V76" s="30">
        <f t="shared" si="11"/>
        <v>0.00381655557865354</v>
      </c>
      <c r="W76" s="30">
        <f t="shared" si="11"/>
        <v>0.0174651042138664</v>
      </c>
      <c r="X76" s="30">
        <f t="shared" si="11"/>
        <v>0.021857111324181</v>
      </c>
      <c r="Y76" s="30">
        <f t="shared" si="11"/>
        <v>0.0163758190060522</v>
      </c>
      <c r="Z76" s="30">
        <f t="shared" si="11"/>
        <v>0.00671538079458071</v>
      </c>
      <c r="AA76" s="30">
        <f t="shared" si="11"/>
        <v>0.0279007147757604</v>
      </c>
      <c r="AB76" s="30">
        <f>SUM(T76:AA76)</f>
        <v>0.0960716041599233</v>
      </c>
      <c r="AC76" s="30">
        <f>AB76/8</f>
        <v>0.0120089505199904</v>
      </c>
      <c r="AD76" s="30">
        <f>SUM(T76:Z76)/7</f>
        <v>0.00973869848345183</v>
      </c>
      <c r="AE76" s="30">
        <f>AA76</f>
        <v>0.0279007147757604</v>
      </c>
      <c r="AF76">
        <f t="shared" ref="AF76:AF89" si="12">AD76*100</f>
        <v>0.973869848345183</v>
      </c>
    </row>
    <row r="77" spans="1:32">
      <c r="A77" s="12" t="s">
        <v>48</v>
      </c>
      <c r="B77" s="31">
        <v>45.1</v>
      </c>
      <c r="C77" s="31">
        <v>46.4686688407711</v>
      </c>
      <c r="D77" s="31">
        <v>45.3927270924025</v>
      </c>
      <c r="E77" s="31">
        <v>44.1834382323911</v>
      </c>
      <c r="F77" s="31">
        <v>42.9326206938672</v>
      </c>
      <c r="G77" s="31">
        <v>41.6750267768595</v>
      </c>
      <c r="H77" s="31">
        <v>40.4273423702599</v>
      </c>
      <c r="I77" s="31">
        <v>39.1985875343328</v>
      </c>
      <c r="J77" s="31">
        <v>37.9939556529067</v>
      </c>
      <c r="K77" s="31">
        <v>36.8165159288255</v>
      </c>
      <c r="L77" s="31">
        <v>35.6680670816123</v>
      </c>
      <c r="M77" s="31">
        <v>34.5496053474525</v>
      </c>
      <c r="N77" s="31">
        <v>33.4615990690633</v>
      </c>
      <c r="O77" s="31">
        <v>32.4041586541924</v>
      </c>
      <c r="P77" s="31">
        <v>31.3771464032811</v>
      </c>
      <c r="Q77" s="31">
        <v>30.3802500308766</v>
      </c>
      <c r="T77" s="30">
        <f t="shared" ref="T77:AA77" si="13">ABS(B77-B$74)/B76</f>
        <v>0</v>
      </c>
      <c r="U77" s="30">
        <f t="shared" si="13"/>
        <v>0.00496304231041611</v>
      </c>
      <c r="V77" s="30">
        <f t="shared" si="13"/>
        <v>0.00236670959448309</v>
      </c>
      <c r="W77" s="30">
        <f t="shared" si="13"/>
        <v>0.0200434365284795</v>
      </c>
      <c r="X77" s="30">
        <f t="shared" si="13"/>
        <v>0.0202369997919758</v>
      </c>
      <c r="Y77" s="30">
        <f t="shared" si="13"/>
        <v>0.0161956785023557</v>
      </c>
      <c r="Z77" s="30">
        <f t="shared" si="13"/>
        <v>0.00919452376058993</v>
      </c>
      <c r="AA77" s="30">
        <f t="shared" si="13"/>
        <v>0.0330198624780462</v>
      </c>
      <c r="AB77" s="30">
        <f>SUM(T77:AA77)</f>
        <v>0.106020252966346</v>
      </c>
      <c r="AC77" s="30">
        <f>AB77/8</f>
        <v>0.0132525316207933</v>
      </c>
      <c r="AD77" s="30">
        <f>SUM(T77:Z77)/7</f>
        <v>0.0104286272126143</v>
      </c>
      <c r="AE77" s="30">
        <f>AA77</f>
        <v>0.0330198624780462</v>
      </c>
      <c r="AF77">
        <f t="shared" si="12"/>
        <v>1.04286272126143</v>
      </c>
    </row>
    <row r="78" spans="1:31">
      <c r="A78" s="17" t="s">
        <v>19</v>
      </c>
      <c r="B78" s="31">
        <v>158.1</v>
      </c>
      <c r="C78" s="31">
        <v>137</v>
      </c>
      <c r="D78" s="31">
        <v>148.1</v>
      </c>
      <c r="E78" s="31">
        <v>153.8</v>
      </c>
      <c r="F78" s="31">
        <v>155.6</v>
      </c>
      <c r="G78" s="31">
        <v>139.1</v>
      </c>
      <c r="H78" s="31">
        <v>177.7</v>
      </c>
      <c r="I78" s="31">
        <v>195.7</v>
      </c>
      <c r="J78" s="35"/>
      <c r="K78" s="35"/>
      <c r="L78" s="35"/>
      <c r="M78" s="35"/>
      <c r="N78" s="35"/>
      <c r="O78" s="35"/>
      <c r="P78" s="35"/>
      <c r="Q78" s="35"/>
      <c r="T78" s="30" t="s">
        <v>43</v>
      </c>
      <c r="U78" s="30"/>
      <c r="V78" s="30"/>
      <c r="W78" s="30"/>
      <c r="X78" s="30"/>
      <c r="Y78" s="30"/>
      <c r="Z78" s="30"/>
      <c r="AA78" s="30"/>
      <c r="AB78" s="30" t="s">
        <v>44</v>
      </c>
      <c r="AC78" s="30" t="s">
        <v>45</v>
      </c>
      <c r="AD78" s="30"/>
      <c r="AE78" s="30"/>
    </row>
    <row r="79" spans="1:32">
      <c r="A79" s="12" t="s">
        <v>46</v>
      </c>
      <c r="B79" s="31">
        <v>158.1</v>
      </c>
      <c r="C79" s="31">
        <v>137.579769369005</v>
      </c>
      <c r="D79" s="31">
        <v>144.254483969533</v>
      </c>
      <c r="E79" s="31">
        <v>150.137978819826</v>
      </c>
      <c r="F79" s="31">
        <v>155.363817636016</v>
      </c>
      <c r="G79" s="31">
        <v>160.142574652609</v>
      </c>
      <c r="H79" s="31">
        <v>164.610736585702</v>
      </c>
      <c r="I79" s="31">
        <v>168.856333606173</v>
      </c>
      <c r="J79" s="31">
        <v>172.938543871297</v>
      </c>
      <c r="K79" s="31">
        <v>176.898852676195</v>
      </c>
      <c r="L79" s="31">
        <v>180.767422746305</v>
      </c>
      <c r="M79" s="31">
        <v>184.566874673807</v>
      </c>
      <c r="N79" s="31">
        <v>188.314626341385</v>
      </c>
      <c r="O79" s="31">
        <v>192.024397309181</v>
      </c>
      <c r="P79" s="31">
        <v>195.707209561899</v>
      </c>
      <c r="Q79" s="31">
        <v>199.372073226501</v>
      </c>
      <c r="T79" s="30">
        <f>ABS(B79-B$78)/B78</f>
        <v>0</v>
      </c>
      <c r="U79" s="30">
        <f t="shared" ref="U79:AA79" si="14">ABS(C79-C$78)/C78</f>
        <v>0.004231893204416</v>
      </c>
      <c r="V79" s="30">
        <f t="shared" si="14"/>
        <v>0.0259656720490682</v>
      </c>
      <c r="W79" s="30">
        <f t="shared" si="14"/>
        <v>0.0238102807553577</v>
      </c>
      <c r="X79" s="30">
        <f t="shared" si="14"/>
        <v>0.00151788151660668</v>
      </c>
      <c r="Y79" s="30">
        <f t="shared" si="14"/>
        <v>0.151276597071237</v>
      </c>
      <c r="Z79" s="30">
        <f t="shared" si="14"/>
        <v>0.0736593326634665</v>
      </c>
      <c r="AA79" s="30">
        <f t="shared" si="14"/>
        <v>0.137167431751799</v>
      </c>
      <c r="AB79" s="30">
        <f>SUM(T79:AA79)</f>
        <v>0.41762908901195</v>
      </c>
      <c r="AC79" s="30">
        <f>AB79/8</f>
        <v>0.0522036361264938</v>
      </c>
      <c r="AD79" s="30">
        <f>SUM(T79:Z79)/7</f>
        <v>0.0400659510371645</v>
      </c>
      <c r="AE79" s="30">
        <f>AA79</f>
        <v>0.137167431751799</v>
      </c>
      <c r="AF79">
        <f t="shared" si="12"/>
        <v>4.00659510371645</v>
      </c>
    </row>
    <row r="80" spans="1:32">
      <c r="A80" s="12" t="s">
        <v>47</v>
      </c>
      <c r="B80" s="31">
        <v>158.1</v>
      </c>
      <c r="C80" s="31">
        <v>137.000000000007</v>
      </c>
      <c r="D80" s="31">
        <v>144.213723142462</v>
      </c>
      <c r="E80" s="31">
        <v>150.479858225022</v>
      </c>
      <c r="F80" s="31">
        <v>155.812731721052</v>
      </c>
      <c r="G80" s="31">
        <v>160.463948999531</v>
      </c>
      <c r="H80" s="31">
        <v>164.61203432272</v>
      </c>
      <c r="I80" s="31">
        <v>168.376875559681</v>
      </c>
      <c r="J80" s="31">
        <v>171.841084588578</v>
      </c>
      <c r="K80" s="31">
        <v>175.063567015575</v>
      </c>
      <c r="L80" s="31">
        <v>178.087674406202</v>
      </c>
      <c r="M80" s="31">
        <v>180.94619786996</v>
      </c>
      <c r="N80" s="31">
        <v>183.664528834145</v>
      </c>
      <c r="O80" s="31">
        <v>186.262727508182</v>
      </c>
      <c r="P80" s="31">
        <v>188.756918697307</v>
      </c>
      <c r="Q80" s="31">
        <v>191.160259899077</v>
      </c>
      <c r="T80" s="30">
        <f t="shared" ref="T80:AA80" si="15">ABS(B80-B$78)/B79</f>
        <v>0</v>
      </c>
      <c r="U80" s="30">
        <f t="shared" si="15"/>
        <v>5.08195394711465e-14</v>
      </c>
      <c r="V80" s="30">
        <f t="shared" si="15"/>
        <v>0.026940423275569</v>
      </c>
      <c r="W80" s="30">
        <f t="shared" si="15"/>
        <v>0.0221139368005104</v>
      </c>
      <c r="X80" s="30">
        <f t="shared" si="15"/>
        <v>0.0013692488012259</v>
      </c>
      <c r="Y80" s="30">
        <f t="shared" si="15"/>
        <v>0.133405804458152</v>
      </c>
      <c r="Z80" s="30">
        <f t="shared" si="15"/>
        <v>0.0795085785334904</v>
      </c>
      <c r="AA80" s="30">
        <f t="shared" si="15"/>
        <v>0.161812849164694</v>
      </c>
      <c r="AB80" s="30">
        <f>SUM(T80:AA80)</f>
        <v>0.425150841033693</v>
      </c>
      <c r="AC80" s="30">
        <f>AB80/8</f>
        <v>0.0531438551292116</v>
      </c>
      <c r="AD80" s="30">
        <f>SUM(T80:Z80)/7</f>
        <v>0.0376197131241427</v>
      </c>
      <c r="AE80" s="30">
        <f>AA80</f>
        <v>0.161812849164694</v>
      </c>
      <c r="AF80">
        <f t="shared" si="12"/>
        <v>3.76197131241427</v>
      </c>
    </row>
    <row r="81" spans="1:32">
      <c r="A81" s="12" t="s">
        <v>48</v>
      </c>
      <c r="B81" s="31">
        <v>158.1</v>
      </c>
      <c r="C81" s="31">
        <v>136.486535744099</v>
      </c>
      <c r="D81" s="31">
        <v>144.087487788957</v>
      </c>
      <c r="E81" s="31">
        <v>150.748049363906</v>
      </c>
      <c r="F81" s="31">
        <v>156.248568714503</v>
      </c>
      <c r="G81" s="31">
        <v>160.847944094097</v>
      </c>
      <c r="H81" s="31">
        <v>164.756283646713</v>
      </c>
      <c r="I81" s="31">
        <v>168.122715311701</v>
      </c>
      <c r="J81" s="31">
        <v>171.053622616286</v>
      </c>
      <c r="K81" s="31">
        <v>173.62683294539</v>
      </c>
      <c r="L81" s="31">
        <v>175.900824614383</v>
      </c>
      <c r="M81" s="31">
        <v>177.920620504546</v>
      </c>
      <c r="N81" s="31">
        <v>179.72163240704</v>
      </c>
      <c r="O81" s="31">
        <v>181.332234568076</v>
      </c>
      <c r="P81" s="31">
        <v>182.77553231774</v>
      </c>
      <c r="Q81" s="31">
        <v>184.070607686346</v>
      </c>
      <c r="T81" s="30">
        <f t="shared" ref="T81:AA81" si="16">ABS(B81-B$78)/B80</f>
        <v>0</v>
      </c>
      <c r="U81" s="30">
        <f t="shared" si="16"/>
        <v>0.00374791427664944</v>
      </c>
      <c r="V81" s="30">
        <f t="shared" si="16"/>
        <v>0.027823373002299</v>
      </c>
      <c r="W81" s="30">
        <f t="shared" si="16"/>
        <v>0.020281456083845</v>
      </c>
      <c r="X81" s="30">
        <f t="shared" si="16"/>
        <v>0.0041624885677771</v>
      </c>
      <c r="Y81" s="30">
        <f t="shared" si="16"/>
        <v>0.135531651998422</v>
      </c>
      <c r="Z81" s="30">
        <f t="shared" si="16"/>
        <v>0.0786316529441036</v>
      </c>
      <c r="AA81" s="30">
        <f t="shared" si="16"/>
        <v>0.163783088364318</v>
      </c>
      <c r="AB81" s="30">
        <f>SUM(T81:AA81)</f>
        <v>0.433961625237414</v>
      </c>
      <c r="AC81" s="30">
        <f>AB81/8</f>
        <v>0.0542452031546768</v>
      </c>
      <c r="AD81" s="30">
        <f>SUM(T81:Z81)/7</f>
        <v>0.0385969338390138</v>
      </c>
      <c r="AE81" s="30">
        <f>AA81</f>
        <v>0.163783088364318</v>
      </c>
      <c r="AF81">
        <f t="shared" si="12"/>
        <v>3.85969338390138</v>
      </c>
    </row>
    <row r="82" spans="1:31">
      <c r="A82" s="17" t="s">
        <v>20</v>
      </c>
      <c r="B82" s="31">
        <v>195.2</v>
      </c>
      <c r="C82" s="31">
        <v>195.1</v>
      </c>
      <c r="D82" s="31">
        <v>193.7</v>
      </c>
      <c r="E82" s="31">
        <v>194.5</v>
      </c>
      <c r="F82" s="31">
        <v>191.7</v>
      </c>
      <c r="G82" s="31">
        <v>195.8</v>
      </c>
      <c r="H82" s="31">
        <v>199.9</v>
      </c>
      <c r="I82" s="31">
        <v>220</v>
      </c>
      <c r="J82" s="35"/>
      <c r="K82" s="35"/>
      <c r="L82" s="35"/>
      <c r="M82" s="35"/>
      <c r="N82" s="35"/>
      <c r="O82" s="35"/>
      <c r="P82" s="35"/>
      <c r="Q82" s="35"/>
      <c r="T82" s="30" t="s">
        <v>43</v>
      </c>
      <c r="U82" s="30"/>
      <c r="V82" s="30"/>
      <c r="W82" s="30"/>
      <c r="X82" s="30"/>
      <c r="Y82" s="30"/>
      <c r="Z82" s="30"/>
      <c r="AA82" s="30"/>
      <c r="AB82" s="30" t="s">
        <v>44</v>
      </c>
      <c r="AC82" s="30" t="s">
        <v>45</v>
      </c>
      <c r="AD82" s="30"/>
      <c r="AE82" s="30"/>
    </row>
    <row r="83" spans="1:32">
      <c r="A83" s="12" t="s">
        <v>46</v>
      </c>
      <c r="B83" s="31">
        <v>195.2</v>
      </c>
      <c r="C83" s="31">
        <v>192.081788498868</v>
      </c>
      <c r="D83" s="31">
        <v>192.922408288126</v>
      </c>
      <c r="E83" s="31">
        <v>194.54095338383</v>
      </c>
      <c r="F83" s="31">
        <v>196.266998668308</v>
      </c>
      <c r="G83" s="31">
        <v>197.888875327626</v>
      </c>
      <c r="H83" s="31">
        <v>199.334611226586</v>
      </c>
      <c r="I83" s="31">
        <v>200.585312794823</v>
      </c>
      <c r="J83" s="31">
        <v>201.64441306344</v>
      </c>
      <c r="K83" s="31">
        <v>202.524904290832</v>
      </c>
      <c r="L83" s="31">
        <v>203.243506160503</v>
      </c>
      <c r="M83" s="31">
        <v>203.817855065959</v>
      </c>
      <c r="N83" s="31">
        <v>204.265126283199</v>
      </c>
      <c r="O83" s="31">
        <v>204.601377167907</v>
      </c>
      <c r="P83" s="31">
        <v>204.841267363206</v>
      </c>
      <c r="Q83" s="31">
        <v>204.997979947747</v>
      </c>
      <c r="T83" s="30">
        <f>ABS(B83-B$82)/B82</f>
        <v>0</v>
      </c>
      <c r="U83" s="30">
        <f t="shared" ref="U83:AA83" si="17">ABS(C83-C$82)/C82</f>
        <v>0.0154700743266632</v>
      </c>
      <c r="V83" s="30">
        <f t="shared" si="17"/>
        <v>0.00401441255484761</v>
      </c>
      <c r="W83" s="30">
        <f t="shared" si="17"/>
        <v>0.000210557243341833</v>
      </c>
      <c r="X83" s="30">
        <f t="shared" si="17"/>
        <v>0.0238236758910172</v>
      </c>
      <c r="Y83" s="30">
        <f t="shared" si="17"/>
        <v>0.0106684133178039</v>
      </c>
      <c r="Z83" s="30">
        <f t="shared" si="17"/>
        <v>0.00282835804609312</v>
      </c>
      <c r="AA83" s="30">
        <f t="shared" si="17"/>
        <v>0.08824857820535</v>
      </c>
      <c r="AB83" s="30">
        <f>SUM(T83:AA83)</f>
        <v>0.145264069585117</v>
      </c>
      <c r="AC83" s="30">
        <f>AB83/8</f>
        <v>0.0181580086981396</v>
      </c>
      <c r="AD83" s="30">
        <f>SUM(T83:Z83)/7</f>
        <v>0.00814507019710955</v>
      </c>
      <c r="AE83" s="30">
        <f>AA83</f>
        <v>0.08824857820535</v>
      </c>
      <c r="AF83">
        <f t="shared" si="12"/>
        <v>0.814507019710955</v>
      </c>
    </row>
    <row r="84" spans="1:32">
      <c r="A84" s="12" t="s">
        <v>47</v>
      </c>
      <c r="B84" s="31">
        <v>195.2</v>
      </c>
      <c r="C84" s="31">
        <v>193.141729923428</v>
      </c>
      <c r="D84" s="31">
        <v>193.927292957073</v>
      </c>
      <c r="E84" s="31">
        <v>194.716051101816</v>
      </c>
      <c r="F84" s="31">
        <v>195.508017353044</v>
      </c>
      <c r="G84" s="31">
        <v>196.303204759097</v>
      </c>
      <c r="H84" s="31">
        <v>197.101626421296</v>
      </c>
      <c r="I84" s="31">
        <v>197.903295494318</v>
      </c>
      <c r="J84" s="31">
        <v>198.708225186325</v>
      </c>
      <c r="K84" s="31">
        <v>199.516428759176</v>
      </c>
      <c r="L84" s="31">
        <v>200.327919528681</v>
      </c>
      <c r="M84" s="31">
        <v>201.142710864835</v>
      </c>
      <c r="N84" s="31">
        <v>201.960816191997</v>
      </c>
      <c r="O84" s="31">
        <v>202.782248989082</v>
      </c>
      <c r="P84" s="31">
        <v>203.607022789918</v>
      </c>
      <c r="Q84" s="31">
        <v>204.435151183294</v>
      </c>
      <c r="T84" s="30">
        <f t="shared" ref="T84:AA84" si="18">ABS(B84-B$82)/B83</f>
        <v>0</v>
      </c>
      <c r="U84" s="30">
        <f t="shared" si="18"/>
        <v>0.010194980439718</v>
      </c>
      <c r="V84" s="30">
        <f t="shared" si="18"/>
        <v>0.0011781573695346</v>
      </c>
      <c r="W84" s="30">
        <f t="shared" si="18"/>
        <v>0.00111056874173801</v>
      </c>
      <c r="X84" s="30">
        <f t="shared" si="18"/>
        <v>0.0194022295081792</v>
      </c>
      <c r="Y84" s="30">
        <f t="shared" si="18"/>
        <v>0.00254286532410624</v>
      </c>
      <c r="Z84" s="30">
        <f t="shared" si="18"/>
        <v>0.0140385734393264</v>
      </c>
      <c r="AA84" s="30">
        <f t="shared" si="18"/>
        <v>0.110161128937115</v>
      </c>
      <c r="AB84" s="30">
        <f>SUM(T84:AA84)</f>
        <v>0.158628503759717</v>
      </c>
      <c r="AC84" s="30">
        <f>AB84/8</f>
        <v>0.0198285629699647</v>
      </c>
      <c r="AD84" s="30">
        <f>SUM(T84:Z84)/7</f>
        <v>0.00692391068894321</v>
      </c>
      <c r="AE84" s="30">
        <f>AA84</f>
        <v>0.110161128937115</v>
      </c>
      <c r="AF84">
        <f t="shared" si="12"/>
        <v>0.692391068894321</v>
      </c>
    </row>
    <row r="85" spans="1:32">
      <c r="A85" s="12" t="s">
        <v>48</v>
      </c>
      <c r="B85" s="31">
        <v>195.2</v>
      </c>
      <c r="C85" s="31">
        <v>192.559680918234</v>
      </c>
      <c r="D85" s="31">
        <v>194.1506408907</v>
      </c>
      <c r="E85" s="31">
        <v>195.150329030838</v>
      </c>
      <c r="F85" s="31">
        <v>195.841013082821</v>
      </c>
      <c r="G85" s="31">
        <v>196.342867824156</v>
      </c>
      <c r="H85" s="31">
        <v>196.717455289989</v>
      </c>
      <c r="I85" s="31">
        <v>197.000452772983</v>
      </c>
      <c r="J85" s="31">
        <v>197.214376339821</v>
      </c>
      <c r="K85" s="31">
        <v>197.374347831787</v>
      </c>
      <c r="L85" s="31">
        <v>197.491015650449</v>
      </c>
      <c r="M85" s="31">
        <v>197.572162832806</v>
      </c>
      <c r="N85" s="31">
        <v>197.623651895176</v>
      </c>
      <c r="O85" s="31">
        <v>197.65000969043</v>
      </c>
      <c r="P85" s="31">
        <v>197.654805237963</v>
      </c>
      <c r="Q85" s="31">
        <v>197.640902674964</v>
      </c>
      <c r="T85" s="30">
        <f t="shared" ref="T85:AA85" si="19">ABS(B85-B$82)/B84</f>
        <v>0</v>
      </c>
      <c r="U85" s="30">
        <f t="shared" si="19"/>
        <v>0.0131526163857656</v>
      </c>
      <c r="V85" s="30">
        <f t="shared" si="19"/>
        <v>0.00232376208541088</v>
      </c>
      <c r="W85" s="30">
        <f t="shared" si="19"/>
        <v>0.00333988403707897</v>
      </c>
      <c r="X85" s="30">
        <f t="shared" si="19"/>
        <v>0.0211807839846448</v>
      </c>
      <c r="Y85" s="30">
        <f t="shared" si="19"/>
        <v>0.00276545573885152</v>
      </c>
      <c r="Z85" s="30">
        <f t="shared" si="19"/>
        <v>0.0161467196785503</v>
      </c>
      <c r="AA85" s="30">
        <f t="shared" si="19"/>
        <v>0.11621609013417</v>
      </c>
      <c r="AB85" s="30">
        <f>SUM(T85:AA85)</f>
        <v>0.175125312044472</v>
      </c>
      <c r="AC85" s="30">
        <f>AB85/8</f>
        <v>0.021890664005559</v>
      </c>
      <c r="AD85" s="30">
        <f>SUM(T85:Z85)/7</f>
        <v>0.00841560313004316</v>
      </c>
      <c r="AE85" s="30">
        <f>AA85</f>
        <v>0.11621609013417</v>
      </c>
      <c r="AF85">
        <f t="shared" si="12"/>
        <v>0.841560313004316</v>
      </c>
    </row>
    <row r="86" spans="1:31">
      <c r="A86" s="17" t="s">
        <v>24</v>
      </c>
      <c r="B86" s="31">
        <v>25.8</v>
      </c>
      <c r="C86" s="31">
        <v>25.5</v>
      </c>
      <c r="D86" s="31">
        <v>25.4</v>
      </c>
      <c r="E86" s="31">
        <v>25.4</v>
      </c>
      <c r="F86" s="31">
        <v>25.2</v>
      </c>
      <c r="G86" s="31">
        <v>29</v>
      </c>
      <c r="H86" s="31">
        <v>28.7</v>
      </c>
      <c r="I86" s="31">
        <v>27.5</v>
      </c>
      <c r="J86" s="35"/>
      <c r="K86" s="35"/>
      <c r="L86" s="35"/>
      <c r="M86" s="35"/>
      <c r="N86" s="35"/>
      <c r="O86" s="35"/>
      <c r="P86" s="35"/>
      <c r="Q86" s="35"/>
      <c r="T86" s="30" t="s">
        <v>43</v>
      </c>
      <c r="U86" s="30"/>
      <c r="V86" s="30"/>
      <c r="W86" s="30"/>
      <c r="X86" s="30"/>
      <c r="Y86" s="30"/>
      <c r="Z86" s="30"/>
      <c r="AA86" s="30"/>
      <c r="AB86" s="30" t="s">
        <v>44</v>
      </c>
      <c r="AC86" s="30" t="s">
        <v>45</v>
      </c>
      <c r="AD86" s="30"/>
      <c r="AE86" s="30"/>
    </row>
    <row r="87" spans="1:32">
      <c r="A87" s="12" t="s">
        <v>46</v>
      </c>
      <c r="B87" s="31">
        <v>25.8</v>
      </c>
      <c r="C87" s="31">
        <v>25.3842593419308</v>
      </c>
      <c r="D87" s="31">
        <v>25.5920647117426</v>
      </c>
      <c r="E87" s="31">
        <v>26.0870509930422</v>
      </c>
      <c r="F87" s="31">
        <v>26.8066404380435</v>
      </c>
      <c r="G87" s="31">
        <v>27.7439376856761</v>
      </c>
      <c r="H87" s="31">
        <v>28.9135883145012</v>
      </c>
      <c r="I87" s="31">
        <v>30.3429058232278</v>
      </c>
      <c r="J87" s="31">
        <v>32.0692945386749</v>
      </c>
      <c r="K87" s="31">
        <v>34.1398697919888</v>
      </c>
      <c r="L87" s="31">
        <v>36.612089876373</v>
      </c>
      <c r="M87" s="31">
        <v>39.5550012074712</v>
      </c>
      <c r="N87" s="31">
        <v>43.0509623760117</v>
      </c>
      <c r="O87" s="31">
        <v>47.1978190860837</v>
      </c>
      <c r="P87" s="31">
        <v>52.1115534700753</v>
      </c>
      <c r="Q87" s="31">
        <v>57.9294622173672</v>
      </c>
      <c r="T87" s="30">
        <f>ABS(B87-B$86)/B86</f>
        <v>0</v>
      </c>
      <c r="U87" s="30">
        <f t="shared" ref="U87:AA87" si="20">ABS(C87-C$86)/C86</f>
        <v>0.00453884933604705</v>
      </c>
      <c r="V87" s="30">
        <f t="shared" si="20"/>
        <v>0.00756160282451192</v>
      </c>
      <c r="W87" s="30">
        <f t="shared" si="20"/>
        <v>0.0270492516945749</v>
      </c>
      <c r="X87" s="30">
        <f t="shared" si="20"/>
        <v>0.0637555729382342</v>
      </c>
      <c r="Y87" s="30">
        <f t="shared" si="20"/>
        <v>0.0433124935973758</v>
      </c>
      <c r="Z87" s="30">
        <f t="shared" si="20"/>
        <v>0.00744210155056452</v>
      </c>
      <c r="AA87" s="30">
        <f t="shared" si="20"/>
        <v>0.10337839357192</v>
      </c>
      <c r="AB87" s="30">
        <f>SUM(T87:AA87)</f>
        <v>0.257038265513228</v>
      </c>
      <c r="AC87" s="30">
        <f>AB87/8</f>
        <v>0.0321297831891535</v>
      </c>
      <c r="AD87" s="30">
        <f>SUM(T87:Z87)/7</f>
        <v>0.0219514102773298</v>
      </c>
      <c r="AE87" s="30">
        <f>AA87</f>
        <v>0.10337839357192</v>
      </c>
      <c r="AF87">
        <f t="shared" si="12"/>
        <v>2.19514102773298</v>
      </c>
    </row>
    <row r="88" spans="1:32">
      <c r="A88" s="12" t="s">
        <v>47</v>
      </c>
      <c r="B88" s="31">
        <v>25.8</v>
      </c>
      <c r="C88" s="31">
        <v>25.1919416105136</v>
      </c>
      <c r="D88" s="31">
        <v>25.3999999999975</v>
      </c>
      <c r="E88" s="31">
        <v>25.9346796392664</v>
      </c>
      <c r="F88" s="31">
        <v>26.6914958904312</v>
      </c>
      <c r="G88" s="31">
        <v>27.6394199691591</v>
      </c>
      <c r="H88" s="31">
        <v>28.7722972924553</v>
      </c>
      <c r="I88" s="31">
        <v>30.0955888628655</v>
      </c>
      <c r="J88" s="31">
        <v>31.62167846688</v>
      </c>
      <c r="K88" s="31">
        <v>33.3679906864637</v>
      </c>
      <c r="L88" s="31">
        <v>35.3562344017417</v>
      </c>
      <c r="M88" s="31">
        <v>37.6121724704286</v>
      </c>
      <c r="N88" s="31">
        <v>40.1656744305474</v>
      </c>
      <c r="O88" s="31">
        <v>43.0509444790628</v>
      </c>
      <c r="P88" s="31">
        <v>46.3068746898952</v>
      </c>
      <c r="Q88" s="31">
        <v>49.9775004911789</v>
      </c>
      <c r="T88" s="30">
        <f t="shared" ref="T88:AA88" si="21">ABS(B88-B$86)/B87</f>
        <v>0</v>
      </c>
      <c r="U88" s="30">
        <f t="shared" si="21"/>
        <v>0.0121358037410821</v>
      </c>
      <c r="V88" s="30">
        <f t="shared" si="21"/>
        <v>9.75910988162975e-14</v>
      </c>
      <c r="W88" s="30">
        <f t="shared" si="21"/>
        <v>0.0204959786144094</v>
      </c>
      <c r="X88" s="30">
        <f t="shared" si="21"/>
        <v>0.0556390456267133</v>
      </c>
      <c r="Y88" s="30">
        <f t="shared" si="21"/>
        <v>0.0490406245232937</v>
      </c>
      <c r="Z88" s="30">
        <f t="shared" si="21"/>
        <v>0.00250046074077357</v>
      </c>
      <c r="AA88" s="30">
        <f t="shared" si="21"/>
        <v>0.0855418685997618</v>
      </c>
      <c r="AB88" s="30">
        <f>SUM(T88:AA88)</f>
        <v>0.225353781846131</v>
      </c>
      <c r="AC88" s="30">
        <f>AB88/8</f>
        <v>0.0281692227307664</v>
      </c>
      <c r="AD88" s="30">
        <f>SUM(T88:Z88)/7</f>
        <v>0.0199731304637671</v>
      </c>
      <c r="AE88" s="30">
        <f>AA88</f>
        <v>0.0855418685997618</v>
      </c>
      <c r="AF88">
        <f t="shared" si="12"/>
        <v>1.99731304637671</v>
      </c>
    </row>
    <row r="89" spans="1:32">
      <c r="A89" s="12" t="s">
        <v>48</v>
      </c>
      <c r="B89" s="31">
        <v>25.8</v>
      </c>
      <c r="C89" s="31">
        <v>25.0609096657514</v>
      </c>
      <c r="D89" s="31">
        <v>25.2974931251823</v>
      </c>
      <c r="E89" s="31">
        <v>25.8837676573874</v>
      </c>
      <c r="F89" s="31">
        <v>26.6810719154925</v>
      </c>
      <c r="G89" s="31">
        <v>27.6407962201975</v>
      </c>
      <c r="H89" s="31">
        <v>28.7433556021824</v>
      </c>
      <c r="I89" s="31">
        <v>29.9815306739021</v>
      </c>
      <c r="J89" s="31">
        <v>31.3544429924796</v>
      </c>
      <c r="K89" s="31">
        <v>32.8649723018196</v>
      </c>
      <c r="L89" s="31">
        <v>34.5185201502193</v>
      </c>
      <c r="M89" s="31">
        <v>36.3223754976733</v>
      </c>
      <c r="N89" s="31">
        <v>38.2853783251489</v>
      </c>
      <c r="O89" s="31">
        <v>40.41774350389</v>
      </c>
      <c r="P89" s="31">
        <v>42.7309772913748</v>
      </c>
      <c r="Q89" s="31">
        <v>45.2378510802837</v>
      </c>
      <c r="T89" s="30">
        <f t="shared" ref="T89:AA89" si="22">ABS(B89-B$86)/B88</f>
        <v>0</v>
      </c>
      <c r="U89" s="30">
        <f t="shared" si="22"/>
        <v>0.0174297932663257</v>
      </c>
      <c r="V89" s="30">
        <f t="shared" si="22"/>
        <v>0.00403570373298068</v>
      </c>
      <c r="W89" s="30">
        <f t="shared" si="22"/>
        <v>0.0186533114777694</v>
      </c>
      <c r="X89" s="30">
        <f t="shared" si="22"/>
        <v>0.0554885316871078</v>
      </c>
      <c r="Y89" s="30">
        <f t="shared" si="22"/>
        <v>0.0491762772633847</v>
      </c>
      <c r="Z89" s="30">
        <f t="shared" si="22"/>
        <v>0.00150685229412566</v>
      </c>
      <c r="AA89" s="30">
        <f t="shared" si="22"/>
        <v>0.0824549632575564</v>
      </c>
      <c r="AB89" s="30">
        <f>SUM(T89:AA89)</f>
        <v>0.22874543297925</v>
      </c>
      <c r="AC89" s="30">
        <f>AB89/8</f>
        <v>0.0285931791224063</v>
      </c>
      <c r="AD89" s="30">
        <f>SUM(T89:Z89)/7</f>
        <v>0.0208986385316706</v>
      </c>
      <c r="AE89" s="30">
        <f>AA89</f>
        <v>0.0824549632575564</v>
      </c>
      <c r="AF89">
        <f t="shared" si="12"/>
        <v>2.08986385316706</v>
      </c>
    </row>
    <row r="92" spans="1:10">
      <c r="A92" t="s">
        <v>49</v>
      </c>
      <c r="B92" s="18" t="s">
        <v>50</v>
      </c>
      <c r="C92">
        <v>2023</v>
      </c>
      <c r="D92">
        <v>2024</v>
      </c>
      <c r="E92">
        <v>2025</v>
      </c>
      <c r="F92">
        <v>2026</v>
      </c>
      <c r="G92">
        <v>2027</v>
      </c>
      <c r="H92">
        <v>2028</v>
      </c>
      <c r="I92">
        <v>2029</v>
      </c>
      <c r="J92">
        <v>2030</v>
      </c>
    </row>
    <row r="93" spans="1:10">
      <c r="A93" s="19" t="s">
        <v>6</v>
      </c>
      <c r="B93" s="12" t="s">
        <v>46</v>
      </c>
      <c r="C93" s="31">
        <v>37.9160443847865</v>
      </c>
      <c r="D93" s="31">
        <v>37.0018258863686</v>
      </c>
      <c r="E93" s="31">
        <v>36.1964694598951</v>
      </c>
      <c r="F93" s="31">
        <v>35.4819083608694</v>
      </c>
      <c r="G93" s="31">
        <v>34.8428530916071</v>
      </c>
      <c r="H93" s="31">
        <v>34.2668036525018</v>
      </c>
      <c r="I93" s="31">
        <v>33.7436880035797</v>
      </c>
      <c r="J93" s="31">
        <v>33.26542044099</v>
      </c>
    </row>
    <row r="94" spans="2:10">
      <c r="B94" s="12" t="s">
        <v>47</v>
      </c>
      <c r="C94" s="31">
        <v>38.3264528231107</v>
      </c>
      <c r="D94" s="31">
        <v>37.2698419210162</v>
      </c>
      <c r="E94" s="31">
        <v>36.2423604195362</v>
      </c>
      <c r="F94" s="31">
        <v>35.2432052586435</v>
      </c>
      <c r="G94" s="31">
        <v>34.2715955176402</v>
      </c>
      <c r="H94" s="31">
        <v>33.326771804806</v>
      </c>
      <c r="I94" s="31">
        <v>32.4079956638695</v>
      </c>
      <c r="J94" s="31">
        <v>31.5145489968506</v>
      </c>
    </row>
    <row r="95" spans="2:10">
      <c r="B95" s="12" t="s">
        <v>48</v>
      </c>
      <c r="C95" s="31">
        <v>37.9939556529067</v>
      </c>
      <c r="D95" s="31">
        <v>36.8165159288255</v>
      </c>
      <c r="E95" s="31">
        <v>35.6680670816123</v>
      </c>
      <c r="F95" s="31">
        <v>34.5496053474525</v>
      </c>
      <c r="G95" s="31">
        <v>33.4615990690633</v>
      </c>
      <c r="H95" s="31">
        <v>32.4041586541924</v>
      </c>
      <c r="I95" s="31">
        <v>31.3771464032811</v>
      </c>
      <c r="J95" s="31">
        <v>30.3802500308766</v>
      </c>
    </row>
    <row r="96" spans="1:10">
      <c r="A96" s="17" t="s">
        <v>19</v>
      </c>
      <c r="B96" s="12" t="s">
        <v>46</v>
      </c>
      <c r="C96" s="31">
        <v>172.938543871297</v>
      </c>
      <c r="D96" s="31">
        <v>176.898852676195</v>
      </c>
      <c r="E96" s="31">
        <v>180.767422746305</v>
      </c>
      <c r="F96" s="31">
        <v>184.566874673807</v>
      </c>
      <c r="G96" s="31">
        <v>188.314626341385</v>
      </c>
      <c r="H96" s="31">
        <v>192.024397309181</v>
      </c>
      <c r="I96" s="31">
        <v>195.707209561899</v>
      </c>
      <c r="J96" s="31">
        <v>199.372073226501</v>
      </c>
    </row>
    <row r="97" spans="2:10">
      <c r="B97" s="12" t="s">
        <v>47</v>
      </c>
      <c r="C97" s="31">
        <v>171.841084588578</v>
      </c>
      <c r="D97" s="31">
        <v>175.063567015575</v>
      </c>
      <c r="E97" s="31">
        <v>178.087674406202</v>
      </c>
      <c r="F97" s="31">
        <v>180.94619786996</v>
      </c>
      <c r="G97" s="31">
        <v>183.664528834145</v>
      </c>
      <c r="H97" s="31">
        <v>186.262727508182</v>
      </c>
      <c r="I97" s="31">
        <v>188.756918697307</v>
      </c>
      <c r="J97" s="31">
        <v>191.160259899077</v>
      </c>
    </row>
    <row r="98" spans="2:10">
      <c r="B98" s="12" t="s">
        <v>48</v>
      </c>
      <c r="C98" s="31">
        <v>171.053622616286</v>
      </c>
      <c r="D98" s="31">
        <v>173.62683294539</v>
      </c>
      <c r="E98" s="31">
        <v>175.900824614383</v>
      </c>
      <c r="F98" s="31">
        <v>177.920620504546</v>
      </c>
      <c r="G98" s="31">
        <v>179.72163240704</v>
      </c>
      <c r="H98" s="31">
        <v>181.332234568076</v>
      </c>
      <c r="I98" s="31">
        <v>182.77553231774</v>
      </c>
      <c r="J98" s="31">
        <v>184.070607686346</v>
      </c>
    </row>
    <row r="99" spans="1:10">
      <c r="A99" s="17" t="s">
        <v>20</v>
      </c>
      <c r="B99" s="12" t="s">
        <v>46</v>
      </c>
      <c r="C99" s="31">
        <v>201.64441306344</v>
      </c>
      <c r="D99" s="31">
        <v>202.524904290832</v>
      </c>
      <c r="E99" s="31">
        <v>203.243506160503</v>
      </c>
      <c r="F99" s="31">
        <v>203.817855065959</v>
      </c>
      <c r="G99" s="31">
        <v>204.265126283199</v>
      </c>
      <c r="H99" s="31">
        <v>204.601377167907</v>
      </c>
      <c r="I99" s="31">
        <v>204.841267363206</v>
      </c>
      <c r="J99" s="31">
        <v>204.997979947747</v>
      </c>
    </row>
    <row r="100" spans="2:10">
      <c r="B100" s="12" t="s">
        <v>47</v>
      </c>
      <c r="C100" s="31">
        <v>198.708225186325</v>
      </c>
      <c r="D100" s="31">
        <v>199.516428759176</v>
      </c>
      <c r="E100" s="31">
        <v>200.327919528681</v>
      </c>
      <c r="F100" s="31">
        <v>201.142710864835</v>
      </c>
      <c r="G100" s="31">
        <v>201.960816191997</v>
      </c>
      <c r="H100" s="31">
        <v>202.782248989082</v>
      </c>
      <c r="I100" s="31">
        <v>203.607022789918</v>
      </c>
      <c r="J100" s="31">
        <v>204.435151183294</v>
      </c>
    </row>
    <row r="101" spans="2:10">
      <c r="B101" s="12" t="s">
        <v>48</v>
      </c>
      <c r="C101" s="31">
        <v>197.214376339821</v>
      </c>
      <c r="D101" s="31">
        <v>197.374347831787</v>
      </c>
      <c r="E101" s="31">
        <v>197.491015650449</v>
      </c>
      <c r="F101" s="31">
        <v>197.572162832806</v>
      </c>
      <c r="G101" s="31">
        <v>197.623651895176</v>
      </c>
      <c r="H101" s="31">
        <v>197.65000969043</v>
      </c>
      <c r="I101" s="31">
        <v>197.654805237963</v>
      </c>
      <c r="J101" s="31">
        <v>197.640902674964</v>
      </c>
    </row>
    <row r="102" spans="1:10">
      <c r="A102" s="17" t="s">
        <v>24</v>
      </c>
      <c r="B102" s="12" t="s">
        <v>46</v>
      </c>
      <c r="C102" s="31">
        <v>32.0692945386749</v>
      </c>
      <c r="D102" s="31">
        <v>34.1398697919888</v>
      </c>
      <c r="E102" s="31">
        <v>36.612089876373</v>
      </c>
      <c r="F102" s="31">
        <v>39.5550012074712</v>
      </c>
      <c r="G102" s="31">
        <v>43.0509623760117</v>
      </c>
      <c r="H102" s="31">
        <v>47.1978190860837</v>
      </c>
      <c r="I102" s="31">
        <v>52.1115534700753</v>
      </c>
      <c r="J102" s="31">
        <v>57.9294622173672</v>
      </c>
    </row>
    <row r="103" spans="2:10">
      <c r="B103" s="12" t="s">
        <v>47</v>
      </c>
      <c r="C103" s="31">
        <v>31.62167846688</v>
      </c>
      <c r="D103" s="31">
        <v>33.3679906864637</v>
      </c>
      <c r="E103" s="31">
        <v>35.3562344017417</v>
      </c>
      <c r="F103" s="31">
        <v>37.6121724704286</v>
      </c>
      <c r="G103" s="31">
        <v>40.1656744305474</v>
      </c>
      <c r="H103" s="31">
        <v>43.0509444790628</v>
      </c>
      <c r="I103" s="31">
        <v>46.3068746898952</v>
      </c>
      <c r="J103" s="31">
        <v>49.9775004911789</v>
      </c>
    </row>
    <row r="104" spans="2:10">
      <c r="B104" s="12" t="s">
        <v>48</v>
      </c>
      <c r="C104" s="31">
        <v>31.3544429924796</v>
      </c>
      <c r="D104" s="31">
        <v>32.8649723018196</v>
      </c>
      <c r="E104" s="31">
        <v>34.5185201502193</v>
      </c>
      <c r="F104" s="31">
        <v>36.3223754976733</v>
      </c>
      <c r="G104" s="31">
        <v>38.2853783251489</v>
      </c>
      <c r="H104" s="31">
        <v>40.41774350389</v>
      </c>
      <c r="I104" s="31">
        <v>42.7309772913748</v>
      </c>
      <c r="J104" s="31">
        <v>45.2378510802837</v>
      </c>
    </row>
    <row r="146" spans="1:1">
      <c r="A146" s="33" t="s">
        <v>52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8"/>
  <sheetViews>
    <sheetView zoomScale="74" zoomScaleNormal="74" workbookViewId="0">
      <selection activeCell="R24" sqref="R24"/>
    </sheetView>
  </sheetViews>
  <sheetFormatPr defaultColWidth="9.23076923076923" defaultRowHeight="16.8"/>
  <cols>
    <col min="2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  <col min="32" max="32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31">
      <c r="A2" s="19" t="s">
        <v>1</v>
      </c>
      <c r="B2" s="11">
        <v>48.1</v>
      </c>
      <c r="C2" s="11">
        <v>53</v>
      </c>
      <c r="D2" s="11">
        <v>48.6</v>
      </c>
      <c r="E2" s="11">
        <v>53.8</v>
      </c>
      <c r="F2" s="11">
        <v>52.4</v>
      </c>
      <c r="G2" s="11">
        <v>51</v>
      </c>
      <c r="H2" s="11">
        <v>56</v>
      </c>
      <c r="I2" s="11">
        <v>51</v>
      </c>
      <c r="R2" s="11" t="s">
        <v>37</v>
      </c>
      <c r="S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0"/>
      <c r="AE2" s="30"/>
    </row>
    <row r="3" spans="1:32">
      <c r="A3" s="12" t="s">
        <v>39</v>
      </c>
      <c r="B3">
        <v>48.1</v>
      </c>
      <c r="C3">
        <v>52.8493006031869</v>
      </c>
      <c r="D3">
        <v>50.2033545031306</v>
      </c>
      <c r="E3">
        <v>51.0597617475472</v>
      </c>
      <c r="F3">
        <v>52.4096539789693</v>
      </c>
      <c r="G3">
        <v>53.5317160129317</v>
      </c>
      <c r="H3">
        <v>54.7408549371167</v>
      </c>
      <c r="I3">
        <v>55.4995784233351</v>
      </c>
      <c r="J3">
        <v>55.8145912426065</v>
      </c>
      <c r="K3">
        <v>56.0214830025933</v>
      </c>
      <c r="L3">
        <v>56.132995923051</v>
      </c>
      <c r="M3">
        <v>56.1429476346604</v>
      </c>
      <c r="N3">
        <v>56.07124097892</v>
      </c>
      <c r="O3">
        <v>55.934373766498</v>
      </c>
      <c r="P3">
        <v>55.7451407257285</v>
      </c>
      <c r="Q3">
        <v>55.5134134034679</v>
      </c>
      <c r="R3">
        <f t="shared" ref="R3:R9" si="0">B3-Q3</f>
        <v>-7.4134134034679</v>
      </c>
      <c r="S3">
        <f>MIN(B2:Q5)</f>
        <v>48.1</v>
      </c>
      <c r="T3" s="30">
        <f t="shared" ref="T3:AA3" si="1">ABS(B3-B2)/B2</f>
        <v>0</v>
      </c>
      <c r="U3" s="30">
        <f t="shared" si="1"/>
        <v>0.00284338484553024</v>
      </c>
      <c r="V3" s="30">
        <f t="shared" si="1"/>
        <v>0.0329908333977489</v>
      </c>
      <c r="W3" s="30">
        <f t="shared" si="1"/>
        <v>0.0509337965139925</v>
      </c>
      <c r="X3" s="30">
        <f t="shared" si="1"/>
        <v>0.000184236239872213</v>
      </c>
      <c r="Y3" s="30">
        <f t="shared" si="1"/>
        <v>0.0496414904496412</v>
      </c>
      <c r="Z3" s="30">
        <f t="shared" si="1"/>
        <v>0.0224847332657732</v>
      </c>
      <c r="AA3" s="30">
        <f t="shared" si="1"/>
        <v>0.0882270279085314</v>
      </c>
      <c r="AB3" s="30">
        <f>SUM(T3:AA3)</f>
        <v>0.24730550262109</v>
      </c>
      <c r="AC3" s="30">
        <f>AB3/8</f>
        <v>0.0309131878276362</v>
      </c>
      <c r="AD3" s="30">
        <f>SUM(T3:Z3)/7</f>
        <v>0.0227254963875083</v>
      </c>
      <c r="AE3" s="30">
        <f>AA3</f>
        <v>0.0882270279085314</v>
      </c>
      <c r="AF3">
        <f>AD3*100</f>
        <v>2.27254963875083</v>
      </c>
    </row>
    <row r="4" spans="1:32">
      <c r="A4" s="12" t="s">
        <v>40</v>
      </c>
      <c r="B4">
        <v>48.1</v>
      </c>
      <c r="C4">
        <v>52.8493006031869</v>
      </c>
      <c r="D4">
        <v>50.2033545031306</v>
      </c>
      <c r="E4">
        <v>51.0597617475472</v>
      </c>
      <c r="F4">
        <v>52.4096539789693</v>
      </c>
      <c r="G4">
        <v>53.5317160129317</v>
      </c>
      <c r="H4">
        <v>54.7408549371167</v>
      </c>
      <c r="I4">
        <v>55.4995784233351</v>
      </c>
      <c r="J4">
        <v>56.1116313541849</v>
      </c>
      <c r="K4">
        <v>56.7209386725175</v>
      </c>
      <c r="L4">
        <v>57.0137301290639</v>
      </c>
      <c r="M4">
        <v>57.158132039143</v>
      </c>
      <c r="N4">
        <v>57.1909696238766</v>
      </c>
      <c r="O4">
        <v>57.1365220368077</v>
      </c>
      <c r="P4">
        <v>57.0126786004725</v>
      </c>
      <c r="Q4">
        <v>56.8330072948424</v>
      </c>
      <c r="R4">
        <f t="shared" si="0"/>
        <v>-8.7330072948424</v>
      </c>
      <c r="AF4">
        <f t="shared" ref="AF4:AF31" si="2">AD4*100</f>
        <v>0</v>
      </c>
    </row>
    <row r="5" spans="1:32">
      <c r="A5" s="12" t="s">
        <v>41</v>
      </c>
      <c r="B5">
        <v>48.1</v>
      </c>
      <c r="C5">
        <v>52.8493006031869</v>
      </c>
      <c r="D5">
        <v>50.2033545031306</v>
      </c>
      <c r="E5">
        <v>51.0597617475472</v>
      </c>
      <c r="F5">
        <v>52.4096539789693</v>
      </c>
      <c r="G5">
        <v>53.5317160129317</v>
      </c>
      <c r="H5">
        <v>54.7408549371167</v>
      </c>
      <c r="I5">
        <v>55.4995784233351</v>
      </c>
      <c r="J5">
        <v>56.5105103582587</v>
      </c>
      <c r="K5">
        <v>57.6849104808858</v>
      </c>
      <c r="L5">
        <v>58.273295963243</v>
      </c>
      <c r="M5">
        <v>58.6517876298548</v>
      </c>
      <c r="N5">
        <v>58.8740279937296</v>
      </c>
      <c r="O5">
        <v>58.9722945481667</v>
      </c>
      <c r="P5">
        <v>58.9706499405474</v>
      </c>
      <c r="Q5">
        <v>58.8879207548349</v>
      </c>
      <c r="R5">
        <f t="shared" si="0"/>
        <v>-10.7879207548349</v>
      </c>
      <c r="AF5">
        <f t="shared" si="2"/>
        <v>0</v>
      </c>
    </row>
    <row r="6" s="11" customFormat="1" spans="1:32">
      <c r="A6" s="20" t="s">
        <v>9</v>
      </c>
      <c r="B6" s="11">
        <v>59</v>
      </c>
      <c r="C6" s="11">
        <v>75</v>
      </c>
      <c r="D6" s="11">
        <v>75.5</v>
      </c>
      <c r="E6" s="11">
        <v>75.5</v>
      </c>
      <c r="F6" s="11">
        <v>69.4</v>
      </c>
      <c r="G6" s="11">
        <v>61</v>
      </c>
      <c r="H6" s="11">
        <v>59.4</v>
      </c>
      <c r="I6" s="11">
        <v>61</v>
      </c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2"/>
        <v>0</v>
      </c>
    </row>
    <row r="7" spans="1:32">
      <c r="A7" s="12" t="s">
        <v>39</v>
      </c>
      <c r="B7" s="21">
        <v>59</v>
      </c>
      <c r="C7" s="21">
        <v>73.396063977826</v>
      </c>
      <c r="D7" s="21">
        <v>75.7012608863973</v>
      </c>
      <c r="E7" s="21">
        <v>72.4545208069317</v>
      </c>
      <c r="F7" s="21">
        <v>67.1509173869797</v>
      </c>
      <c r="G7" s="21">
        <v>62.562607848657</v>
      </c>
      <c r="H7" s="21">
        <v>58.4908738486184</v>
      </c>
      <c r="I7" s="21">
        <v>54.1812999371181</v>
      </c>
      <c r="J7" s="21">
        <v>51.0469348875196</v>
      </c>
      <c r="K7" s="21">
        <v>48.9313146747093</v>
      </c>
      <c r="L7" s="21">
        <v>46.8177677155669</v>
      </c>
      <c r="M7" s="21">
        <v>44.908458091918</v>
      </c>
      <c r="N7" s="21">
        <v>43.2144204707334</v>
      </c>
      <c r="O7" s="21">
        <v>41.7146999026539</v>
      </c>
      <c r="P7" s="21">
        <v>40.3824596788786</v>
      </c>
      <c r="Q7" s="21">
        <v>39.1922451759169</v>
      </c>
      <c r="R7" s="21">
        <f t="shared" si="0"/>
        <v>19.8077548240831</v>
      </c>
      <c r="S7">
        <f>MIN(B6:Q9)</f>
        <v>36.9356166240799</v>
      </c>
      <c r="T7" s="30">
        <f t="shared" ref="T7:AA7" si="3">ABS(B7-B6)/B6</f>
        <v>0</v>
      </c>
      <c r="U7" s="30">
        <f t="shared" si="3"/>
        <v>0.0213858136289866</v>
      </c>
      <c r="V7" s="30">
        <f t="shared" si="3"/>
        <v>0.00266570710460009</v>
      </c>
      <c r="W7" s="30">
        <f t="shared" si="3"/>
        <v>0.0403374727558716</v>
      </c>
      <c r="X7" s="30">
        <f t="shared" si="3"/>
        <v>0.0324075304469785</v>
      </c>
      <c r="Y7" s="30">
        <f t="shared" si="3"/>
        <v>0.0256165221091312</v>
      </c>
      <c r="Z7" s="30">
        <f t="shared" si="3"/>
        <v>0.0153051540636633</v>
      </c>
      <c r="AA7" s="30">
        <f t="shared" si="3"/>
        <v>0.111781968243966</v>
      </c>
      <c r="AB7" s="30">
        <f>SUM(T7:AA7)</f>
        <v>0.249500168353197</v>
      </c>
      <c r="AC7" s="30">
        <f>AB7/8</f>
        <v>0.0311875210441496</v>
      </c>
      <c r="AD7" s="30">
        <f>SUM(T7:Z7)/7</f>
        <v>0.019674028587033</v>
      </c>
      <c r="AE7" s="30">
        <f>AA7</f>
        <v>0.111781968243966</v>
      </c>
      <c r="AF7">
        <f t="shared" si="2"/>
        <v>1.9674028587033</v>
      </c>
    </row>
    <row r="8" spans="1:32">
      <c r="A8" s="12" t="s">
        <v>40</v>
      </c>
      <c r="B8" s="21">
        <v>59</v>
      </c>
      <c r="C8" s="21">
        <v>73.396063977826</v>
      </c>
      <c r="D8" s="21">
        <v>75.7012608863973</v>
      </c>
      <c r="E8" s="21">
        <v>72.4545208069317</v>
      </c>
      <c r="F8" s="21">
        <v>67.1509173869797</v>
      </c>
      <c r="G8" s="21">
        <v>62.562607848657</v>
      </c>
      <c r="H8" s="21">
        <v>58.4908738486184</v>
      </c>
      <c r="I8" s="21">
        <v>54.1812999371181</v>
      </c>
      <c r="J8" s="21">
        <v>50.7717493657745</v>
      </c>
      <c r="K8" s="21">
        <v>48.2681212725634</v>
      </c>
      <c r="L8" s="21">
        <v>45.9834435093539</v>
      </c>
      <c r="M8" s="21">
        <v>43.9832348575544</v>
      </c>
      <c r="N8" s="21">
        <v>42.2375011013187</v>
      </c>
      <c r="O8" s="21">
        <v>40.7070611929911</v>
      </c>
      <c r="P8" s="21">
        <v>39.3559425360024</v>
      </c>
      <c r="Q8" s="21">
        <v>38.1538290195563</v>
      </c>
      <c r="R8" s="21">
        <f t="shared" si="0"/>
        <v>20.8461709804437</v>
      </c>
      <c r="AF8">
        <f t="shared" si="2"/>
        <v>0</v>
      </c>
    </row>
    <row r="9" spans="1:32">
      <c r="A9" s="12" t="s">
        <v>41</v>
      </c>
      <c r="B9" s="21">
        <v>59</v>
      </c>
      <c r="C9" s="21">
        <v>73.396063977826</v>
      </c>
      <c r="D9" s="21">
        <v>75.7012608863973</v>
      </c>
      <c r="E9" s="21">
        <v>72.4545208069317</v>
      </c>
      <c r="F9" s="21">
        <v>67.1509173869797</v>
      </c>
      <c r="G9" s="21">
        <v>62.562607848657</v>
      </c>
      <c r="H9" s="21">
        <v>58.4908738486184</v>
      </c>
      <c r="I9" s="21">
        <v>54.1812999371181</v>
      </c>
      <c r="J9" s="21">
        <v>50.5060275143694</v>
      </c>
      <c r="K9" s="21">
        <v>47.6079508312071</v>
      </c>
      <c r="L9" s="21">
        <v>45.1157783040655</v>
      </c>
      <c r="M9" s="21">
        <v>42.9849637033885</v>
      </c>
      <c r="N9" s="21">
        <v>41.1519828592143</v>
      </c>
      <c r="O9" s="21">
        <v>39.5613781131512</v>
      </c>
      <c r="P9" s="21">
        <v>38.1679231623234</v>
      </c>
      <c r="Q9" s="21">
        <v>36.9356166240799</v>
      </c>
      <c r="R9" s="21">
        <f t="shared" si="0"/>
        <v>22.0643833759201</v>
      </c>
      <c r="AF9">
        <f t="shared" si="2"/>
        <v>0</v>
      </c>
    </row>
    <row r="10" s="11" customFormat="1" spans="1:32">
      <c r="A10" s="20" t="s">
        <v>12</v>
      </c>
      <c r="B10" s="11">
        <v>45</v>
      </c>
      <c r="C10" s="11">
        <v>55.4</v>
      </c>
      <c r="D10" s="11">
        <v>47.9</v>
      </c>
      <c r="E10" s="11">
        <v>48</v>
      </c>
      <c r="F10" s="11">
        <v>45.6</v>
      </c>
      <c r="G10" s="11">
        <v>51.2</v>
      </c>
      <c r="H10" s="11">
        <v>45.3</v>
      </c>
      <c r="I10" s="11">
        <v>49.2</v>
      </c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2"/>
        <v>0</v>
      </c>
    </row>
    <row r="11" spans="1:32">
      <c r="A11" s="12" t="s">
        <v>39</v>
      </c>
      <c r="B11">
        <v>45</v>
      </c>
      <c r="C11">
        <v>53.043737117692</v>
      </c>
      <c r="D11">
        <v>50.4835597760479</v>
      </c>
      <c r="E11">
        <v>48.8756143906712</v>
      </c>
      <c r="F11">
        <v>47.3213900132494</v>
      </c>
      <c r="G11">
        <v>46.4986624616596</v>
      </c>
      <c r="H11">
        <v>47.123806745837</v>
      </c>
      <c r="I11">
        <v>46.8795885959528</v>
      </c>
      <c r="J11">
        <v>47.0780598934701</v>
      </c>
      <c r="K11">
        <v>48.5552972402729</v>
      </c>
      <c r="L11">
        <v>49.8496088506512</v>
      </c>
      <c r="M11">
        <v>51.2574307763509</v>
      </c>
      <c r="N11">
        <v>52.7970198915397</v>
      </c>
      <c r="O11">
        <v>54.4642783175267</v>
      </c>
      <c r="P11">
        <v>56.2522958825309</v>
      </c>
      <c r="Q11">
        <v>58.154958216034</v>
      </c>
      <c r="R11">
        <f t="shared" ref="R11:R13" si="4">B11-Q11</f>
        <v>-13.154958216034</v>
      </c>
      <c r="S11">
        <f>MIN(B10:Q13)</f>
        <v>45</v>
      </c>
      <c r="T11" s="30">
        <f t="shared" ref="T11:AA11" si="5">ABS(B11-B10)/B10</f>
        <v>0</v>
      </c>
      <c r="U11" s="30">
        <f t="shared" si="5"/>
        <v>0.0425318209802888</v>
      </c>
      <c r="V11" s="30">
        <f t="shared" si="5"/>
        <v>0.0539365297713549</v>
      </c>
      <c r="W11" s="30">
        <f t="shared" si="5"/>
        <v>0.0182419664723167</v>
      </c>
      <c r="X11" s="30">
        <f t="shared" si="5"/>
        <v>0.0377497809923113</v>
      </c>
      <c r="Y11" s="30">
        <f t="shared" si="5"/>
        <v>0.091822998795711</v>
      </c>
      <c r="Z11" s="30">
        <f t="shared" si="5"/>
        <v>0.0402606345659383</v>
      </c>
      <c r="AA11" s="30">
        <f t="shared" si="5"/>
        <v>0.0471628334155936</v>
      </c>
      <c r="AB11" s="30">
        <f>SUM(T11:AA11)</f>
        <v>0.331706564993515</v>
      </c>
      <c r="AC11" s="30">
        <f>AB11/8</f>
        <v>0.0414633206241893</v>
      </c>
      <c r="AD11" s="30">
        <f>SUM(T11:Z11)/7</f>
        <v>0.0406491045111316</v>
      </c>
      <c r="AE11" s="30">
        <f>AA11</f>
        <v>0.0471628334155936</v>
      </c>
      <c r="AF11">
        <f t="shared" si="2"/>
        <v>4.06491045111316</v>
      </c>
    </row>
    <row r="12" spans="1:32">
      <c r="A12" s="12" t="s">
        <v>40</v>
      </c>
      <c r="B12">
        <v>45</v>
      </c>
      <c r="C12">
        <v>53.043737117692</v>
      </c>
      <c r="D12">
        <v>50.4835597760479</v>
      </c>
      <c r="E12">
        <v>48.8756143906712</v>
      </c>
      <c r="F12">
        <v>47.3213900132494</v>
      </c>
      <c r="G12">
        <v>46.4986624616596</v>
      </c>
      <c r="H12">
        <v>47.123806745837</v>
      </c>
      <c r="I12">
        <v>46.8795885959528</v>
      </c>
      <c r="J12">
        <v>47.1249413019059</v>
      </c>
      <c r="K12">
        <v>48.6924951195408</v>
      </c>
      <c r="L12">
        <v>50.0794956605095</v>
      </c>
      <c r="M12">
        <v>51.5920218401354</v>
      </c>
      <c r="N12">
        <v>53.2482885379208</v>
      </c>
      <c r="O12">
        <v>55.0432060083533</v>
      </c>
      <c r="P12">
        <v>56.9687171226385</v>
      </c>
      <c r="Q12">
        <v>59.0176068996473</v>
      </c>
      <c r="R12">
        <f t="shared" si="4"/>
        <v>-14.0176068996473</v>
      </c>
      <c r="AF12">
        <f t="shared" si="2"/>
        <v>0</v>
      </c>
    </row>
    <row r="13" spans="1:32">
      <c r="A13" s="12" t="s">
        <v>41</v>
      </c>
      <c r="B13">
        <v>45</v>
      </c>
      <c r="C13">
        <v>53.043737117692</v>
      </c>
      <c r="D13">
        <v>50.4835597760479</v>
      </c>
      <c r="E13">
        <v>48.8756143906712</v>
      </c>
      <c r="F13">
        <v>47.3213900132494</v>
      </c>
      <c r="G13">
        <v>46.4986624616596</v>
      </c>
      <c r="H13">
        <v>47.123806745837</v>
      </c>
      <c r="I13">
        <v>46.8795885959528</v>
      </c>
      <c r="J13">
        <v>47.1522225638208</v>
      </c>
      <c r="K13">
        <v>48.779684699915</v>
      </c>
      <c r="L13">
        <v>50.2415995740198</v>
      </c>
      <c r="M13">
        <v>51.848773826097</v>
      </c>
      <c r="N13">
        <v>53.6196767515477</v>
      </c>
      <c r="O13">
        <v>55.5486414449208</v>
      </c>
      <c r="P13">
        <v>57.6266337929185</v>
      </c>
      <c r="Q13">
        <v>59.8452539497637</v>
      </c>
      <c r="R13">
        <f t="shared" si="4"/>
        <v>-14.8452539497637</v>
      </c>
      <c r="AF13">
        <f t="shared" si="2"/>
        <v>0</v>
      </c>
    </row>
    <row r="14" s="11" customFormat="1" spans="1:32">
      <c r="A14" s="20" t="s">
        <v>17</v>
      </c>
      <c r="B14" s="11">
        <v>48</v>
      </c>
      <c r="C14" s="11">
        <v>59</v>
      </c>
      <c r="D14" s="11">
        <v>47</v>
      </c>
      <c r="E14" s="11">
        <v>53</v>
      </c>
      <c r="F14" s="11">
        <v>49</v>
      </c>
      <c r="G14" s="11">
        <v>55</v>
      </c>
      <c r="H14" s="11">
        <v>59</v>
      </c>
      <c r="I14" s="11">
        <v>53</v>
      </c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2"/>
        <v>0</v>
      </c>
    </row>
    <row r="15" spans="1:32">
      <c r="A15" s="12" t="s">
        <v>39</v>
      </c>
      <c r="B15">
        <v>48</v>
      </c>
      <c r="C15">
        <v>49.4882469794547</v>
      </c>
      <c r="D15">
        <v>51.8037434047953</v>
      </c>
      <c r="E15">
        <v>53.9395119924205</v>
      </c>
      <c r="F15">
        <v>55.7191460591838</v>
      </c>
      <c r="G15">
        <v>57.1263927478899</v>
      </c>
      <c r="H15">
        <v>58.2411112843025</v>
      </c>
      <c r="I15">
        <v>59.0930726389809</v>
      </c>
      <c r="J15">
        <v>59.6825649942102</v>
      </c>
      <c r="K15">
        <v>60.0526218329835</v>
      </c>
      <c r="L15">
        <v>60.2304940329755</v>
      </c>
      <c r="M15">
        <v>60.2414180909287</v>
      </c>
      <c r="N15">
        <v>60.1080525254245</v>
      </c>
      <c r="O15">
        <v>59.8506370977935</v>
      </c>
      <c r="P15">
        <v>59.487209721915</v>
      </c>
      <c r="Q15">
        <v>59.0338243419742</v>
      </c>
      <c r="R15">
        <f t="shared" ref="R15:R17" si="6">B15-Q15</f>
        <v>-11.0338243419742</v>
      </c>
      <c r="S15">
        <f>MIN(B14:Q17)</f>
        <v>47</v>
      </c>
      <c r="T15" s="30">
        <f t="shared" ref="T15:AA15" si="7">ABS(B15-B14)/B14</f>
        <v>0</v>
      </c>
      <c r="U15" s="30">
        <f t="shared" si="7"/>
        <v>0.161216152890598</v>
      </c>
      <c r="V15" s="30">
        <f t="shared" si="7"/>
        <v>0.102207306485006</v>
      </c>
      <c r="W15" s="30">
        <f t="shared" si="7"/>
        <v>0.0177266413664245</v>
      </c>
      <c r="X15" s="30">
        <f t="shared" si="7"/>
        <v>0.137125429779261</v>
      </c>
      <c r="Y15" s="30">
        <f t="shared" si="7"/>
        <v>0.0386616863252709</v>
      </c>
      <c r="Z15" s="30">
        <f t="shared" si="7"/>
        <v>0.0128625206050424</v>
      </c>
      <c r="AA15" s="30">
        <f t="shared" si="7"/>
        <v>0.114963634697753</v>
      </c>
      <c r="AB15" s="30">
        <f>SUM(T15:AA15)</f>
        <v>0.584763372149356</v>
      </c>
      <c r="AC15" s="30">
        <f>AB15/8</f>
        <v>0.0730954215186696</v>
      </c>
      <c r="AD15" s="30">
        <f>SUM(T15:Z15)/7</f>
        <v>0.067114248207372</v>
      </c>
      <c r="AE15" s="30">
        <f>AA15</f>
        <v>0.114963634697753</v>
      </c>
      <c r="AF15">
        <f t="shared" si="2"/>
        <v>6.7114248207372</v>
      </c>
    </row>
    <row r="16" spans="1:32">
      <c r="A16" s="12" t="s">
        <v>40</v>
      </c>
      <c r="B16">
        <v>48</v>
      </c>
      <c r="C16">
        <v>49.4882469794547</v>
      </c>
      <c r="D16">
        <v>51.8037434047953</v>
      </c>
      <c r="E16">
        <v>53.9395119924205</v>
      </c>
      <c r="F16">
        <v>55.7191460591838</v>
      </c>
      <c r="G16">
        <v>57.1263927478899</v>
      </c>
      <c r="H16">
        <v>58.2411112843025</v>
      </c>
      <c r="I16">
        <v>59.0930726389809</v>
      </c>
      <c r="J16">
        <v>59.6884320875948</v>
      </c>
      <c r="K16">
        <v>60.0753804153134</v>
      </c>
      <c r="L16">
        <v>60.2806197998805</v>
      </c>
      <c r="M16">
        <v>60.3297474578635</v>
      </c>
      <c r="N16">
        <v>60.2457655487694</v>
      </c>
      <c r="O16">
        <v>60.0491304171322</v>
      </c>
      <c r="P16">
        <v>59.7579555990022</v>
      </c>
      <c r="Q16">
        <v>59.3882385804789</v>
      </c>
      <c r="R16">
        <f t="shared" si="6"/>
        <v>-11.3882385804789</v>
      </c>
      <c r="AF16">
        <f t="shared" si="2"/>
        <v>0</v>
      </c>
    </row>
    <row r="17" spans="1:32">
      <c r="A17" s="12" t="s">
        <v>41</v>
      </c>
      <c r="B17">
        <v>48</v>
      </c>
      <c r="C17">
        <v>49.4882469794547</v>
      </c>
      <c r="D17">
        <v>51.8037434047953</v>
      </c>
      <c r="E17">
        <v>53.9395119924205</v>
      </c>
      <c r="F17">
        <v>55.7191460591838</v>
      </c>
      <c r="G17">
        <v>57.1263927478899</v>
      </c>
      <c r="H17">
        <v>58.2411112843025</v>
      </c>
      <c r="I17">
        <v>59.0930726389809</v>
      </c>
      <c r="J17">
        <v>59.694368398686</v>
      </c>
      <c r="K17">
        <v>60.0983439805419</v>
      </c>
      <c r="L17">
        <v>60.3310058088538</v>
      </c>
      <c r="M17">
        <v>60.4181467843196</v>
      </c>
      <c r="N17">
        <v>60.3829206303001</v>
      </c>
      <c r="O17">
        <v>60.245787149318</v>
      </c>
      <c r="P17">
        <v>60.0247085375954</v>
      </c>
      <c r="Q17">
        <v>59.7353918491447</v>
      </c>
      <c r="R17">
        <f t="shared" si="6"/>
        <v>-11.7353918491447</v>
      </c>
      <c r="AF17">
        <f t="shared" si="2"/>
        <v>0</v>
      </c>
    </row>
    <row r="18" s="11" customFormat="1" spans="1:32">
      <c r="A18" s="20" t="s">
        <v>18</v>
      </c>
      <c r="B18" s="11">
        <v>48</v>
      </c>
      <c r="C18" s="11">
        <v>57</v>
      </c>
      <c r="D18" s="11">
        <v>49</v>
      </c>
      <c r="E18" s="11">
        <v>53</v>
      </c>
      <c r="F18" s="11">
        <v>50</v>
      </c>
      <c r="G18" s="11">
        <v>48</v>
      </c>
      <c r="H18" s="11">
        <v>57</v>
      </c>
      <c r="I18" s="11">
        <v>47</v>
      </c>
      <c r="T18" s="30" t="s">
        <v>43</v>
      </c>
      <c r="U18" s="30"/>
      <c r="V18" s="30"/>
      <c r="W18" s="30"/>
      <c r="X18" s="30"/>
      <c r="Y18" s="30"/>
      <c r="Z18" s="30"/>
      <c r="AA18" s="30"/>
      <c r="AB18" s="30" t="s">
        <v>44</v>
      </c>
      <c r="AC18" s="30" t="s">
        <v>45</v>
      </c>
      <c r="AD18" s="30"/>
      <c r="AE18" s="30"/>
      <c r="AF18">
        <f t="shared" si="2"/>
        <v>0</v>
      </c>
    </row>
    <row r="19" spans="1:32">
      <c r="A19" s="12" t="s">
        <v>39</v>
      </c>
      <c r="B19">
        <v>48</v>
      </c>
      <c r="C19">
        <v>52.2182558043619</v>
      </c>
      <c r="D19">
        <v>52.4075683795315</v>
      </c>
      <c r="E19">
        <v>53.8337348118871</v>
      </c>
      <c r="F19">
        <v>53.0738481981336</v>
      </c>
      <c r="G19">
        <v>50.212690346921</v>
      </c>
      <c r="H19">
        <v>52.2209964233178</v>
      </c>
      <c r="I19">
        <v>45.5080661437752</v>
      </c>
      <c r="J19">
        <v>44.4530872949378</v>
      </c>
      <c r="K19">
        <v>53.3701749436881</v>
      </c>
      <c r="L19">
        <v>53.0906912266718</v>
      </c>
      <c r="M19">
        <v>52.7277008985604</v>
      </c>
      <c r="N19">
        <v>52.2977980049608</v>
      </c>
      <c r="O19">
        <v>51.8136745200197</v>
      </c>
      <c r="P19">
        <v>51.2857309998057</v>
      </c>
      <c r="Q19">
        <v>50.7225163017533</v>
      </c>
      <c r="R19">
        <f t="shared" ref="R19:R21" si="8">B19-Q19</f>
        <v>-2.7225163017533</v>
      </c>
      <c r="S19">
        <f>MIN(B18:Q21)</f>
        <v>44.3480164622689</v>
      </c>
      <c r="T19" s="30">
        <f t="shared" ref="T19:AA19" si="9">ABS(B19-B18)/B18</f>
        <v>0</v>
      </c>
      <c r="U19" s="30">
        <f t="shared" si="9"/>
        <v>0.0838902490462824</v>
      </c>
      <c r="V19" s="30">
        <f t="shared" si="9"/>
        <v>0.0695422118271734</v>
      </c>
      <c r="W19" s="30">
        <f t="shared" si="9"/>
        <v>0.0157308455073037</v>
      </c>
      <c r="X19" s="30">
        <f t="shared" si="9"/>
        <v>0.0614769639626719</v>
      </c>
      <c r="Y19" s="30">
        <f t="shared" si="9"/>
        <v>0.0460977155608542</v>
      </c>
      <c r="Z19" s="30">
        <f t="shared" si="9"/>
        <v>0.0838421680119684</v>
      </c>
      <c r="AA19" s="30">
        <f t="shared" si="9"/>
        <v>0.0317432735366978</v>
      </c>
      <c r="AB19" s="30">
        <f>SUM(T19:AA19)</f>
        <v>0.392323427452952</v>
      </c>
      <c r="AC19" s="30">
        <f>AB19/8</f>
        <v>0.049040428431619</v>
      </c>
      <c r="AD19" s="30">
        <f>SUM(T19:Z19)/7</f>
        <v>0.0515114505594649</v>
      </c>
      <c r="AE19" s="30">
        <f>AA19</f>
        <v>0.0317432735366978</v>
      </c>
      <c r="AF19">
        <f t="shared" si="2"/>
        <v>5.15114505594649</v>
      </c>
    </row>
    <row r="20" spans="1:32">
      <c r="A20" s="12" t="s">
        <v>40</v>
      </c>
      <c r="B20">
        <v>48</v>
      </c>
      <c r="C20">
        <v>52.2182558043619</v>
      </c>
      <c r="D20">
        <v>52.4075683795315</v>
      </c>
      <c r="E20">
        <v>53.8337348118871</v>
      </c>
      <c r="F20">
        <v>53.0738481981336</v>
      </c>
      <c r="G20">
        <v>50.212690346921</v>
      </c>
      <c r="H20">
        <v>52.2209964233178</v>
      </c>
      <c r="I20">
        <v>45.5080661437752</v>
      </c>
      <c r="J20">
        <v>44.3480164622689</v>
      </c>
      <c r="K20">
        <v>53.2950247377516</v>
      </c>
      <c r="L20">
        <v>53.3225743071309</v>
      </c>
      <c r="M20">
        <v>53.3334113866622</v>
      </c>
      <c r="N20">
        <v>53.3304073334876</v>
      </c>
      <c r="O20">
        <v>53.3144236963632</v>
      </c>
      <c r="P20">
        <v>53.2859730519372</v>
      </c>
      <c r="Q20">
        <v>53.2454702247603</v>
      </c>
      <c r="R20">
        <f t="shared" si="8"/>
        <v>-5.2454702247603</v>
      </c>
      <c r="AF20">
        <f t="shared" si="2"/>
        <v>0</v>
      </c>
    </row>
    <row r="21" spans="1:32">
      <c r="A21" s="12" t="s">
        <v>41</v>
      </c>
      <c r="B21">
        <v>48</v>
      </c>
      <c r="C21">
        <v>52.2182558043619</v>
      </c>
      <c r="D21">
        <v>52.4075683795315</v>
      </c>
      <c r="E21">
        <v>53.8337348118871</v>
      </c>
      <c r="F21">
        <v>53.0738481981336</v>
      </c>
      <c r="G21">
        <v>50.212690346921</v>
      </c>
      <c r="H21">
        <v>52.2209964233178</v>
      </c>
      <c r="I21">
        <v>45.5080661437752</v>
      </c>
      <c r="J21">
        <v>44.7939238470496</v>
      </c>
      <c r="K21">
        <v>54.3508076796031</v>
      </c>
      <c r="L21">
        <v>54.70915246683</v>
      </c>
      <c r="M21">
        <v>55.0540722003774</v>
      </c>
      <c r="N21">
        <v>55.3841997999629</v>
      </c>
      <c r="O21">
        <v>55.6972487654849</v>
      </c>
      <c r="P21">
        <v>55.9913938653124</v>
      </c>
      <c r="Q21">
        <v>56.2653077343155</v>
      </c>
      <c r="R21">
        <f t="shared" si="8"/>
        <v>-8.2653077343155</v>
      </c>
      <c r="AF21">
        <f t="shared" si="2"/>
        <v>0</v>
      </c>
    </row>
    <row r="22" s="11" customFormat="1" spans="1:32">
      <c r="A22" s="20" t="s">
        <v>26</v>
      </c>
      <c r="B22" s="11">
        <v>39</v>
      </c>
      <c r="C22" s="11">
        <v>44</v>
      </c>
      <c r="D22" s="11">
        <v>40</v>
      </c>
      <c r="E22" s="11">
        <v>43</v>
      </c>
      <c r="F22" s="11">
        <v>41</v>
      </c>
      <c r="G22" s="11">
        <v>40</v>
      </c>
      <c r="H22" s="11">
        <v>45</v>
      </c>
      <c r="I22" s="11">
        <v>45</v>
      </c>
      <c r="T22" s="30" t="s">
        <v>43</v>
      </c>
      <c r="U22" s="30"/>
      <c r="V22" s="30"/>
      <c r="W22" s="30"/>
      <c r="X22" s="30"/>
      <c r="Y22" s="30"/>
      <c r="Z22" s="30"/>
      <c r="AA22" s="30"/>
      <c r="AB22" s="30" t="s">
        <v>44</v>
      </c>
      <c r="AC22" s="30" t="s">
        <v>45</v>
      </c>
      <c r="AD22" s="30"/>
      <c r="AE22" s="30"/>
      <c r="AF22">
        <f t="shared" si="2"/>
        <v>0</v>
      </c>
    </row>
    <row r="23" spans="1:32">
      <c r="A23" s="12" t="s">
        <v>39</v>
      </c>
      <c r="B23">
        <v>39</v>
      </c>
      <c r="C23">
        <v>42.5598342968489</v>
      </c>
      <c r="D23">
        <v>42.2671271404523</v>
      </c>
      <c r="E23">
        <v>41.4464048156419</v>
      </c>
      <c r="F23">
        <v>40.8178443821072</v>
      </c>
      <c r="G23">
        <v>42.9508947325942</v>
      </c>
      <c r="H23">
        <v>43.0915209860376</v>
      </c>
      <c r="I23">
        <v>40.4873116812373</v>
      </c>
      <c r="J23">
        <v>41.4878105883316</v>
      </c>
      <c r="K23">
        <v>43.3548645152832</v>
      </c>
      <c r="L23">
        <v>44.1376813645323</v>
      </c>
      <c r="M23">
        <v>44.8865460937973</v>
      </c>
      <c r="N23">
        <v>45.6382981361152</v>
      </c>
      <c r="O23">
        <v>46.3953285080637</v>
      </c>
      <c r="P23">
        <v>47.1541415148122</v>
      </c>
      <c r="Q23">
        <v>47.9102319105008</v>
      </c>
      <c r="R23">
        <f t="shared" ref="R23:R25" si="10">B23-Q23</f>
        <v>-8.9102319105008</v>
      </c>
      <c r="S23">
        <f>MIN(B22:Q25)</f>
        <v>39</v>
      </c>
      <c r="T23" s="30">
        <f t="shared" ref="T23:AA23" si="11">ABS(B23-B22)/B22</f>
        <v>0</v>
      </c>
      <c r="U23" s="30">
        <f t="shared" si="11"/>
        <v>0.0327310387079796</v>
      </c>
      <c r="V23" s="30">
        <f t="shared" si="11"/>
        <v>0.0566781785113076</v>
      </c>
      <c r="W23" s="30">
        <f t="shared" si="11"/>
        <v>0.0361301205664675</v>
      </c>
      <c r="X23" s="30">
        <f t="shared" si="11"/>
        <v>0.00444281994860496</v>
      </c>
      <c r="Y23" s="30">
        <f t="shared" si="11"/>
        <v>0.073772368314855</v>
      </c>
      <c r="Z23" s="30">
        <f t="shared" si="11"/>
        <v>0.04241064475472</v>
      </c>
      <c r="AA23" s="30">
        <f t="shared" si="11"/>
        <v>0.100281962639171</v>
      </c>
      <c r="AB23" s="30">
        <f>SUM(T23:AA23)</f>
        <v>0.346447133443106</v>
      </c>
      <c r="AC23" s="30">
        <f>AB23/8</f>
        <v>0.0433058916803882</v>
      </c>
      <c r="AD23" s="30">
        <f>SUM(T23:Z23)/7</f>
        <v>0.0351664529719907</v>
      </c>
      <c r="AE23" s="30">
        <f>AA23</f>
        <v>0.100281962639171</v>
      </c>
      <c r="AF23">
        <f t="shared" si="2"/>
        <v>3.51664529719907</v>
      </c>
    </row>
    <row r="24" spans="1:32">
      <c r="A24" s="12" t="s">
        <v>40</v>
      </c>
      <c r="B24">
        <v>39</v>
      </c>
      <c r="C24">
        <v>42.5598342968489</v>
      </c>
      <c r="D24">
        <v>42.2671271404523</v>
      </c>
      <c r="E24">
        <v>41.4464048156419</v>
      </c>
      <c r="F24">
        <v>40.8178443821072</v>
      </c>
      <c r="G24">
        <v>42.9508947325942</v>
      </c>
      <c r="H24">
        <v>43.0915209860376</v>
      </c>
      <c r="I24">
        <v>40.4873116812373</v>
      </c>
      <c r="J24">
        <v>41.5530715560319</v>
      </c>
      <c r="K24">
        <v>43.5244087615933</v>
      </c>
      <c r="L24">
        <v>44.385385410171</v>
      </c>
      <c r="M24">
        <v>45.2125555980945</v>
      </c>
      <c r="N24">
        <v>46.0420352848988</v>
      </c>
      <c r="O24">
        <v>46.874990933035</v>
      </c>
      <c r="P24">
        <v>47.7068743264464</v>
      </c>
      <c r="Q24">
        <v>48.5323612230417</v>
      </c>
      <c r="R24">
        <f t="shared" si="10"/>
        <v>-9.5323612230417</v>
      </c>
      <c r="AF24">
        <f t="shared" si="2"/>
        <v>0</v>
      </c>
    </row>
    <row r="25" spans="1:32">
      <c r="A25" s="12" t="s">
        <v>41</v>
      </c>
      <c r="B25">
        <v>39</v>
      </c>
      <c r="C25">
        <v>42.5598342968489</v>
      </c>
      <c r="D25">
        <v>42.2671271404523</v>
      </c>
      <c r="E25">
        <v>41.4464048156419</v>
      </c>
      <c r="F25">
        <v>40.8178443821072</v>
      </c>
      <c r="G25">
        <v>42.9508947325942</v>
      </c>
      <c r="H25">
        <v>43.0915209860376</v>
      </c>
      <c r="I25">
        <v>40.4873116812373</v>
      </c>
      <c r="J25">
        <v>41.6799294597247</v>
      </c>
      <c r="K25">
        <v>43.8561059828473</v>
      </c>
      <c r="L25">
        <v>44.8722534230159</v>
      </c>
      <c r="M25">
        <v>45.8522585608158</v>
      </c>
      <c r="N25">
        <v>46.8299348069126</v>
      </c>
      <c r="O25">
        <v>47.8036130101098</v>
      </c>
      <c r="P25">
        <v>48.7665217736474</v>
      </c>
      <c r="Q25">
        <v>49.7117664189769</v>
      </c>
      <c r="R25">
        <f t="shared" si="10"/>
        <v>-10.7117664189769</v>
      </c>
      <c r="AF25">
        <f t="shared" si="2"/>
        <v>0</v>
      </c>
    </row>
    <row r="26" s="11" customFormat="1" spans="1:32">
      <c r="A26" s="17" t="s">
        <v>53</v>
      </c>
      <c r="B26" s="11">
        <v>56</v>
      </c>
      <c r="C26" s="11">
        <v>64</v>
      </c>
      <c r="D26" s="11">
        <v>61</v>
      </c>
      <c r="E26" s="11">
        <v>62</v>
      </c>
      <c r="F26" s="11">
        <v>57</v>
      </c>
      <c r="G26" s="11">
        <v>61</v>
      </c>
      <c r="H26" s="11">
        <v>64</v>
      </c>
      <c r="I26" s="11">
        <v>65</v>
      </c>
      <c r="T26" s="30" t="s">
        <v>43</v>
      </c>
      <c r="U26" s="30"/>
      <c r="V26" s="30"/>
      <c r="W26" s="30"/>
      <c r="X26" s="30"/>
      <c r="Y26" s="30"/>
      <c r="Z26" s="30"/>
      <c r="AA26" s="30"/>
      <c r="AB26" s="30" t="s">
        <v>44</v>
      </c>
      <c r="AC26" s="30" t="s">
        <v>45</v>
      </c>
      <c r="AD26" s="30"/>
      <c r="AE26" s="30"/>
      <c r="AF26">
        <f t="shared" si="2"/>
        <v>0</v>
      </c>
    </row>
    <row r="27" spans="1:32">
      <c r="A27" s="12" t="s">
        <v>39</v>
      </c>
      <c r="B27">
        <v>56</v>
      </c>
      <c r="C27">
        <v>60.6514271869625</v>
      </c>
      <c r="D27">
        <v>62.1728469519582</v>
      </c>
      <c r="E27">
        <v>62.5148413232247</v>
      </c>
      <c r="F27">
        <v>62.0249381171138</v>
      </c>
      <c r="G27">
        <v>61.0151142417379</v>
      </c>
      <c r="H27">
        <v>60.9653638390807</v>
      </c>
      <c r="I27">
        <v>62.4285068235421</v>
      </c>
      <c r="J27">
        <v>62.4964732673979</v>
      </c>
      <c r="K27">
        <v>61.5994043877057</v>
      </c>
      <c r="L27">
        <v>61.6756859201631</v>
      </c>
      <c r="M27">
        <v>61.8794623249855</v>
      </c>
      <c r="N27">
        <v>62.1740652827886</v>
      </c>
      <c r="O27">
        <v>62.5443809065643</v>
      </c>
      <c r="P27">
        <v>62.9798421047349</v>
      </c>
      <c r="Q27">
        <v>63.4717528907045</v>
      </c>
      <c r="R27">
        <f t="shared" ref="R27:R29" si="12">B27-Q27</f>
        <v>-7.4717528907045</v>
      </c>
      <c r="S27">
        <f>MIN(B26:Q29)</f>
        <v>56</v>
      </c>
      <c r="T27" s="30">
        <f t="shared" ref="T27:AA27" si="13">ABS(B27-B26)/B26</f>
        <v>0</v>
      </c>
      <c r="U27" s="30">
        <f t="shared" si="13"/>
        <v>0.0523214502037109</v>
      </c>
      <c r="V27" s="30">
        <f t="shared" si="13"/>
        <v>0.0192269992124295</v>
      </c>
      <c r="W27" s="30">
        <f t="shared" si="13"/>
        <v>0.00830389231007582</v>
      </c>
      <c r="X27" s="30">
        <f t="shared" si="13"/>
        <v>0.0881568090721719</v>
      </c>
      <c r="Y27" s="30">
        <f t="shared" si="13"/>
        <v>0.000247774454719636</v>
      </c>
      <c r="Z27" s="30">
        <f t="shared" si="13"/>
        <v>0.047416190014364</v>
      </c>
      <c r="AA27" s="30">
        <f t="shared" si="13"/>
        <v>0.0395614334839677</v>
      </c>
      <c r="AB27" s="30">
        <f>SUM(T27:AA27)</f>
        <v>0.255234548751439</v>
      </c>
      <c r="AC27" s="30">
        <f>AB27/8</f>
        <v>0.0319043185939299</v>
      </c>
      <c r="AD27" s="30">
        <f>SUM(T27:Z27)/7</f>
        <v>0.0308104450382103</v>
      </c>
      <c r="AE27" s="30">
        <f>AA27</f>
        <v>0.0395614334839677</v>
      </c>
      <c r="AF27">
        <f t="shared" si="2"/>
        <v>3.08104450382103</v>
      </c>
    </row>
    <row r="28" spans="1:32">
      <c r="A28" s="12" t="s">
        <v>40</v>
      </c>
      <c r="B28">
        <v>56</v>
      </c>
      <c r="C28">
        <v>60.6514271869625</v>
      </c>
      <c r="D28">
        <v>62.1728469519582</v>
      </c>
      <c r="E28">
        <v>62.5148413232247</v>
      </c>
      <c r="F28">
        <v>62.0249381171138</v>
      </c>
      <c r="G28">
        <v>61.0151142417379</v>
      </c>
      <c r="H28">
        <v>60.9653638390807</v>
      </c>
      <c r="I28">
        <v>62.4285068235421</v>
      </c>
      <c r="J28">
        <v>62.5586409825276</v>
      </c>
      <c r="K28">
        <v>61.7693172363498</v>
      </c>
      <c r="L28">
        <v>61.9404262970477</v>
      </c>
      <c r="M28">
        <v>62.2453889692777</v>
      </c>
      <c r="N28">
        <v>62.6453983518942</v>
      </c>
      <c r="O28">
        <v>63.1232353919572</v>
      </c>
      <c r="P28">
        <v>63.6666416624034</v>
      </c>
      <c r="Q28">
        <v>64.2656329960372</v>
      </c>
      <c r="R28">
        <f t="shared" si="12"/>
        <v>-8.2656329960372</v>
      </c>
      <c r="AF28">
        <f t="shared" si="2"/>
        <v>0</v>
      </c>
    </row>
    <row r="29" spans="1:32">
      <c r="A29" s="12" t="s">
        <v>41</v>
      </c>
      <c r="B29">
        <v>56</v>
      </c>
      <c r="C29">
        <v>60.6514271869625</v>
      </c>
      <c r="D29">
        <v>62.1728469519582</v>
      </c>
      <c r="E29">
        <v>62.5148413232247</v>
      </c>
      <c r="F29">
        <v>62.0249381171138</v>
      </c>
      <c r="G29">
        <v>61.0151142417379</v>
      </c>
      <c r="H29">
        <v>60.9653638390807</v>
      </c>
      <c r="I29">
        <v>62.4285068235421</v>
      </c>
      <c r="J29">
        <v>62.6095184729848</v>
      </c>
      <c r="K29">
        <v>61.9066788502394</v>
      </c>
      <c r="L29">
        <v>62.1513143333278</v>
      </c>
      <c r="M29">
        <v>62.5337491660005</v>
      </c>
      <c r="N29">
        <v>63.013659781307</v>
      </c>
      <c r="O29">
        <v>63.5723110068171</v>
      </c>
      <c r="P29">
        <v>64.1962529014781</v>
      </c>
      <c r="Q29">
        <v>64.8746229754748</v>
      </c>
      <c r="R29">
        <f t="shared" si="12"/>
        <v>-8.87462297547479</v>
      </c>
      <c r="AF29">
        <f t="shared" si="2"/>
        <v>0</v>
      </c>
    </row>
    <row r="30" s="11" customFormat="1" spans="1:32">
      <c r="A30" s="20" t="s">
        <v>30</v>
      </c>
      <c r="B30" s="11">
        <v>61</v>
      </c>
      <c r="C30" s="11">
        <v>60</v>
      </c>
      <c r="D30" s="11">
        <v>56</v>
      </c>
      <c r="E30" s="11">
        <v>59</v>
      </c>
      <c r="F30" s="11">
        <v>60</v>
      </c>
      <c r="G30" s="11">
        <v>56</v>
      </c>
      <c r="H30" s="11">
        <v>58</v>
      </c>
      <c r="I30" s="11">
        <v>62</v>
      </c>
      <c r="T30" s="30" t="s">
        <v>43</v>
      </c>
      <c r="U30" s="30"/>
      <c r="V30" s="30"/>
      <c r="W30" s="30"/>
      <c r="X30" s="30"/>
      <c r="Y30" s="30"/>
      <c r="Z30" s="30"/>
      <c r="AA30" s="30"/>
      <c r="AB30" s="30" t="s">
        <v>44</v>
      </c>
      <c r="AC30" s="30" t="s">
        <v>45</v>
      </c>
      <c r="AD30" s="30"/>
      <c r="AE30" s="30"/>
      <c r="AF30">
        <f t="shared" si="2"/>
        <v>0</v>
      </c>
    </row>
    <row r="31" spans="1:32">
      <c r="A31" s="12" t="s">
        <v>39</v>
      </c>
      <c r="B31">
        <v>61</v>
      </c>
      <c r="C31">
        <v>59.4821447345666</v>
      </c>
      <c r="D31">
        <v>58.1081886384547</v>
      </c>
      <c r="E31">
        <v>57.806897723425</v>
      </c>
      <c r="F31">
        <v>57.8545939494102</v>
      </c>
      <c r="G31">
        <v>57.9724895446948</v>
      </c>
      <c r="H31">
        <v>57.7639335873759</v>
      </c>
      <c r="I31">
        <v>56.9572649827986</v>
      </c>
      <c r="J31">
        <v>56.2570584125473</v>
      </c>
      <c r="K31">
        <v>55.7539567859598</v>
      </c>
      <c r="L31">
        <v>55.1364130380302</v>
      </c>
      <c r="M31">
        <v>54.4958662070017</v>
      </c>
      <c r="N31">
        <v>53.8391800729813</v>
      </c>
      <c r="O31">
        <v>53.1711984469928</v>
      </c>
      <c r="P31">
        <v>52.4955951579342</v>
      </c>
      <c r="Q31">
        <v>51.8152266267196</v>
      </c>
      <c r="R31">
        <f t="shared" ref="R31:R33" si="14">B31-Q31</f>
        <v>9.1847733732804</v>
      </c>
      <c r="S31">
        <f>MIN(B30:Q33)</f>
        <v>51.8152266267196</v>
      </c>
      <c r="T31" s="30">
        <f t="shared" ref="T31:AA31" si="15">ABS(B31-B30)/B30</f>
        <v>0</v>
      </c>
      <c r="U31" s="30">
        <f t="shared" si="15"/>
        <v>0.00863092109055662</v>
      </c>
      <c r="V31" s="30">
        <f t="shared" si="15"/>
        <v>0.0376462256866911</v>
      </c>
      <c r="W31" s="30">
        <f t="shared" si="15"/>
        <v>0.020222072484322</v>
      </c>
      <c r="X31" s="30">
        <f t="shared" si="15"/>
        <v>0.03575676750983</v>
      </c>
      <c r="Y31" s="30">
        <f t="shared" si="15"/>
        <v>0.0352230275838358</v>
      </c>
      <c r="Z31" s="30">
        <f t="shared" si="15"/>
        <v>0.00407011056248444</v>
      </c>
      <c r="AA31" s="30">
        <f t="shared" si="15"/>
        <v>0.0813344357613129</v>
      </c>
      <c r="AB31" s="30">
        <f>SUM(T31:AA31)</f>
        <v>0.222883560679033</v>
      </c>
      <c r="AC31" s="30">
        <f>AB31/8</f>
        <v>0.0278604450848791</v>
      </c>
      <c r="AD31" s="30">
        <f>SUM(T31:Z31)/7</f>
        <v>0.0202213035596743</v>
      </c>
      <c r="AE31" s="30">
        <f>AA31</f>
        <v>0.0813344357613129</v>
      </c>
      <c r="AF31">
        <f t="shared" si="2"/>
        <v>2.02213035596743</v>
      </c>
    </row>
    <row r="32" spans="1:18">
      <c r="A32" s="12" t="s">
        <v>40</v>
      </c>
      <c r="B32">
        <v>61</v>
      </c>
      <c r="C32">
        <v>59.4821447345666</v>
      </c>
      <c r="D32">
        <v>58.1081886384547</v>
      </c>
      <c r="E32">
        <v>57.806897723425</v>
      </c>
      <c r="F32">
        <v>57.8545939494102</v>
      </c>
      <c r="G32">
        <v>57.9724895446948</v>
      </c>
      <c r="H32">
        <v>57.7639335873759</v>
      </c>
      <c r="I32">
        <v>56.9572649827986</v>
      </c>
      <c r="J32">
        <v>56.7550992392977</v>
      </c>
      <c r="K32">
        <v>56.8565022672923</v>
      </c>
      <c r="L32">
        <v>56.4324177928309</v>
      </c>
      <c r="M32">
        <v>55.9525557962257</v>
      </c>
      <c r="N32">
        <v>55.4327713216236</v>
      </c>
      <c r="O32">
        <v>54.882648996816</v>
      </c>
      <c r="P32">
        <v>54.3091997267674</v>
      </c>
      <c r="Q32">
        <v>53.7178075736265</v>
      </c>
      <c r="R32">
        <f t="shared" si="14"/>
        <v>7.2821924263735</v>
      </c>
    </row>
    <row r="33" spans="1:18">
      <c r="A33" s="12" t="s">
        <v>41</v>
      </c>
      <c r="B33">
        <v>61</v>
      </c>
      <c r="C33">
        <v>59.4821447345666</v>
      </c>
      <c r="D33">
        <v>58.1081886384547</v>
      </c>
      <c r="E33">
        <v>57.806897723425</v>
      </c>
      <c r="F33">
        <v>57.8545939494102</v>
      </c>
      <c r="G33">
        <v>57.9724895446948</v>
      </c>
      <c r="H33">
        <v>57.7639335873759</v>
      </c>
      <c r="I33">
        <v>56.9572649827986</v>
      </c>
      <c r="J33">
        <v>57.0989827154784</v>
      </c>
      <c r="K33">
        <v>57.6460110561403</v>
      </c>
      <c r="L33">
        <v>57.4106795657042</v>
      </c>
      <c r="M33">
        <v>57.0930111996807</v>
      </c>
      <c r="N33">
        <v>56.7133960293816</v>
      </c>
      <c r="O33">
        <v>56.2844792346549</v>
      </c>
      <c r="P33">
        <v>55.8159609283507</v>
      </c>
      <c r="Q33">
        <v>55.3155713114309</v>
      </c>
      <c r="R33">
        <f t="shared" si="14"/>
        <v>5.6844286885691</v>
      </c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41" spans="1:1">
      <c r="A41" s="18"/>
    </row>
    <row r="76" spans="1:1">
      <c r="A76" t="s">
        <v>42</v>
      </c>
    </row>
    <row r="77" spans="1:8">
      <c r="A77" s="18"/>
      <c r="B77" s="9"/>
      <c r="C77" s="9"/>
      <c r="D77" s="9"/>
      <c r="E77" s="9"/>
      <c r="F77" s="9"/>
      <c r="G77" s="9"/>
      <c r="H77" s="9"/>
    </row>
    <row r="78" spans="1:1">
      <c r="A78" s="18" t="s">
        <v>33</v>
      </c>
    </row>
    <row r="79" spans="1:11">
      <c r="A79" t="s">
        <v>49</v>
      </c>
      <c r="B79" t="s">
        <v>50</v>
      </c>
      <c r="C79">
        <v>2022</v>
      </c>
      <c r="D79">
        <v>2023</v>
      </c>
      <c r="E79">
        <v>2024</v>
      </c>
      <c r="F79">
        <v>2025</v>
      </c>
      <c r="G79">
        <v>2026</v>
      </c>
      <c r="H79">
        <v>2027</v>
      </c>
      <c r="I79">
        <v>2028</v>
      </c>
      <c r="J79">
        <v>2029</v>
      </c>
      <c r="K79">
        <v>2030</v>
      </c>
    </row>
    <row r="80" spans="2:11">
      <c r="B80" s="12" t="s">
        <v>46</v>
      </c>
      <c r="D80" s="31">
        <v>55.8145912426065</v>
      </c>
      <c r="E80" s="31">
        <v>56.0214830025933</v>
      </c>
      <c r="F80" s="31">
        <v>56.132995923051</v>
      </c>
      <c r="G80" s="31">
        <v>56.1429476346604</v>
      </c>
      <c r="H80" s="31">
        <v>56.07124097892</v>
      </c>
      <c r="I80" s="31">
        <v>55.934373766498</v>
      </c>
      <c r="J80" s="31">
        <v>55.7451407257285</v>
      </c>
      <c r="K80" s="31">
        <v>55.5134134034679</v>
      </c>
    </row>
    <row r="81" spans="1:11">
      <c r="A81" s="19" t="s">
        <v>1</v>
      </c>
      <c r="B81" s="12" t="s">
        <v>47</v>
      </c>
      <c r="C81" s="38">
        <v>51</v>
      </c>
      <c r="D81" s="31">
        <v>56.1116313541849</v>
      </c>
      <c r="E81" s="31">
        <v>56.7209386725175</v>
      </c>
      <c r="F81" s="31">
        <v>57.0137301290639</v>
      </c>
      <c r="G81" s="31">
        <v>57.158132039143</v>
      </c>
      <c r="H81" s="31">
        <v>57.1909696238766</v>
      </c>
      <c r="I81" s="31">
        <v>57.1365220368077</v>
      </c>
      <c r="J81" s="31">
        <v>57.0126786004725</v>
      </c>
      <c r="K81" s="31">
        <v>56.8330072948424</v>
      </c>
    </row>
    <row r="82" spans="2:11">
      <c r="B82" s="12" t="s">
        <v>48</v>
      </c>
      <c r="C82" s="38"/>
      <c r="D82" s="31">
        <v>56.5105103582587</v>
      </c>
      <c r="E82" s="31">
        <v>57.6849104808858</v>
      </c>
      <c r="F82" s="31">
        <v>58.273295963243</v>
      </c>
      <c r="G82" s="31">
        <v>58.6517876298548</v>
      </c>
      <c r="H82" s="31">
        <v>58.8740279937296</v>
      </c>
      <c r="I82" s="31">
        <v>58.9722945481667</v>
      </c>
      <c r="J82" s="31">
        <v>58.9706499405474</v>
      </c>
      <c r="K82" s="31">
        <v>58.8879207548349</v>
      </c>
    </row>
    <row r="83" spans="2:11">
      <c r="B83" s="12" t="s">
        <v>46</v>
      </c>
      <c r="C83" s="39"/>
      <c r="D83" s="40">
        <v>51.0469348875196</v>
      </c>
      <c r="E83" s="40">
        <v>48.9313146747093</v>
      </c>
      <c r="F83" s="40">
        <v>46.8177677155669</v>
      </c>
      <c r="G83" s="40">
        <v>44.908458091918</v>
      </c>
      <c r="H83" s="40">
        <v>43.2144204707334</v>
      </c>
      <c r="I83" s="40">
        <v>41.7146999026539</v>
      </c>
      <c r="J83" s="40">
        <v>40.3824596788786</v>
      </c>
      <c r="K83" s="40">
        <v>39.1922451759169</v>
      </c>
    </row>
    <row r="84" spans="1:11">
      <c r="A84" s="20" t="s">
        <v>9</v>
      </c>
      <c r="B84" s="12" t="s">
        <v>47</v>
      </c>
      <c r="C84" s="39">
        <v>61</v>
      </c>
      <c r="D84" s="40">
        <v>50.7717493657745</v>
      </c>
      <c r="E84" s="40">
        <v>48.2681212725634</v>
      </c>
      <c r="F84" s="40">
        <v>45.9834435093539</v>
      </c>
      <c r="G84" s="40">
        <v>43.9832348575544</v>
      </c>
      <c r="H84" s="40">
        <v>42.2375011013187</v>
      </c>
      <c r="I84" s="40">
        <v>40.7070611929911</v>
      </c>
      <c r="J84" s="40">
        <v>39.3559425360024</v>
      </c>
      <c r="K84" s="40">
        <v>38.1538290195563</v>
      </c>
    </row>
    <row r="85" spans="2:11">
      <c r="B85" s="12" t="s">
        <v>48</v>
      </c>
      <c r="C85" s="39"/>
      <c r="D85" s="40">
        <v>50.5060275143694</v>
      </c>
      <c r="E85" s="40">
        <v>47.6079508312071</v>
      </c>
      <c r="F85" s="40">
        <v>45.1157783040655</v>
      </c>
      <c r="G85" s="40">
        <v>42.9849637033885</v>
      </c>
      <c r="H85" s="40">
        <v>41.1519828592143</v>
      </c>
      <c r="I85" s="40">
        <v>39.5613781131512</v>
      </c>
      <c r="J85" s="40">
        <v>38.1679231623234</v>
      </c>
      <c r="K85" s="40">
        <v>36.9356166240799</v>
      </c>
    </row>
    <row r="86" spans="2:11">
      <c r="B86" s="12" t="s">
        <v>46</v>
      </c>
      <c r="C86" s="38"/>
      <c r="D86" s="31">
        <v>47.0780598934701</v>
      </c>
      <c r="E86" s="31">
        <v>48.5552972402729</v>
      </c>
      <c r="F86" s="31">
        <v>49.8496088506512</v>
      </c>
      <c r="G86" s="31">
        <v>51.2574307763509</v>
      </c>
      <c r="H86" s="31">
        <v>52.7970198915397</v>
      </c>
      <c r="I86" s="31">
        <v>54.4642783175267</v>
      </c>
      <c r="J86" s="31">
        <v>56.2522958825309</v>
      </c>
      <c r="K86" s="31">
        <v>58.154958216034</v>
      </c>
    </row>
    <row r="87" spans="1:11">
      <c r="A87" s="20" t="s">
        <v>12</v>
      </c>
      <c r="B87" s="12" t="s">
        <v>47</v>
      </c>
      <c r="C87" s="38">
        <v>49.2</v>
      </c>
      <c r="D87" s="31">
        <v>47.1249413019059</v>
      </c>
      <c r="E87" s="31">
        <v>48.6924951195408</v>
      </c>
      <c r="F87" s="31">
        <v>50.0794956605095</v>
      </c>
      <c r="G87" s="31">
        <v>51.5920218401354</v>
      </c>
      <c r="H87" s="31">
        <v>53.2482885379208</v>
      </c>
      <c r="I87" s="31">
        <v>55.0432060083533</v>
      </c>
      <c r="J87" s="31">
        <v>56.9687171226385</v>
      </c>
      <c r="K87" s="31">
        <v>59.0176068996473</v>
      </c>
    </row>
    <row r="88" spans="2:11">
      <c r="B88" s="12" t="s">
        <v>48</v>
      </c>
      <c r="C88" s="38"/>
      <c r="D88" s="31">
        <v>47.1522225638208</v>
      </c>
      <c r="E88" s="31">
        <v>48.779684699915</v>
      </c>
      <c r="F88" s="31">
        <v>50.2415995740198</v>
      </c>
      <c r="G88" s="31">
        <v>51.848773826097</v>
      </c>
      <c r="H88" s="31">
        <v>53.6196767515477</v>
      </c>
      <c r="I88" s="31">
        <v>55.5486414449208</v>
      </c>
      <c r="J88" s="31">
        <v>57.6266337929185</v>
      </c>
      <c r="K88" s="31">
        <v>59.8452539497637</v>
      </c>
    </row>
    <row r="89" spans="2:11">
      <c r="B89" s="12" t="s">
        <v>46</v>
      </c>
      <c r="C89" s="38"/>
      <c r="D89" s="31">
        <v>59.6825649942102</v>
      </c>
      <c r="E89" s="31">
        <v>60.0526218329835</v>
      </c>
      <c r="F89" s="31">
        <v>60.2304940329755</v>
      </c>
      <c r="G89" s="31">
        <v>60.2414180909287</v>
      </c>
      <c r="H89" s="31">
        <v>60.1080525254245</v>
      </c>
      <c r="I89" s="31">
        <v>59.8506370977935</v>
      </c>
      <c r="J89" s="31">
        <v>59.487209721915</v>
      </c>
      <c r="K89" s="31">
        <v>59.0338243419742</v>
      </c>
    </row>
    <row r="90" spans="1:11">
      <c r="A90" s="20" t="s">
        <v>17</v>
      </c>
      <c r="B90" s="12" t="s">
        <v>47</v>
      </c>
      <c r="C90" s="38">
        <v>53</v>
      </c>
      <c r="D90" s="31">
        <v>59.6884320875948</v>
      </c>
      <c r="E90" s="31">
        <v>60.0753804153134</v>
      </c>
      <c r="F90" s="31">
        <v>60.2806197998805</v>
      </c>
      <c r="G90" s="31">
        <v>60.3297474578635</v>
      </c>
      <c r="H90" s="31">
        <v>60.2457655487694</v>
      </c>
      <c r="I90" s="31">
        <v>60.0491304171322</v>
      </c>
      <c r="J90" s="31">
        <v>59.7579555990022</v>
      </c>
      <c r="K90" s="31">
        <v>59.3882385804789</v>
      </c>
    </row>
    <row r="91" spans="2:11">
      <c r="B91" s="12" t="s">
        <v>48</v>
      </c>
      <c r="C91" s="38"/>
      <c r="D91" s="31">
        <v>59.694368398686</v>
      </c>
      <c r="E91" s="31">
        <v>60.0983439805419</v>
      </c>
      <c r="F91" s="31">
        <v>60.3310058088538</v>
      </c>
      <c r="G91" s="31">
        <v>60.4181467843196</v>
      </c>
      <c r="H91" s="31">
        <v>60.3829206303001</v>
      </c>
      <c r="I91" s="31">
        <v>60.245787149318</v>
      </c>
      <c r="J91" s="31">
        <v>60.0247085375954</v>
      </c>
      <c r="K91" s="31">
        <v>59.7353918491447</v>
      </c>
    </row>
    <row r="92" spans="2:11">
      <c r="B92" s="12" t="s">
        <v>46</v>
      </c>
      <c r="C92" s="38"/>
      <c r="D92" s="31">
        <v>44.4530872949378</v>
      </c>
      <c r="E92" s="31">
        <v>53.3701749436881</v>
      </c>
      <c r="F92" s="31">
        <v>53.0906912266718</v>
      </c>
      <c r="G92" s="31">
        <v>52.7277008985604</v>
      </c>
      <c r="H92" s="31">
        <v>52.2977980049608</v>
      </c>
      <c r="I92" s="31">
        <v>51.8136745200197</v>
      </c>
      <c r="J92" s="31">
        <v>51.2857309998057</v>
      </c>
      <c r="K92" s="31">
        <v>50.7225163017533</v>
      </c>
    </row>
    <row r="93" spans="1:11">
      <c r="A93" s="20" t="s">
        <v>18</v>
      </c>
      <c r="B93" s="12" t="s">
        <v>47</v>
      </c>
      <c r="C93" s="38">
        <v>47</v>
      </c>
      <c r="D93" s="31">
        <v>44.3480164622689</v>
      </c>
      <c r="E93" s="31">
        <v>53.2950247377516</v>
      </c>
      <c r="F93" s="31">
        <v>53.3225743071309</v>
      </c>
      <c r="G93" s="31">
        <v>53.3334113866622</v>
      </c>
      <c r="H93" s="31">
        <v>53.3304073334876</v>
      </c>
      <c r="I93" s="31">
        <v>53.3144236963632</v>
      </c>
      <c r="J93" s="31">
        <v>53.2859730519372</v>
      </c>
      <c r="K93" s="31">
        <v>53.2454702247603</v>
      </c>
    </row>
    <row r="94" spans="2:11">
      <c r="B94" s="12" t="s">
        <v>48</v>
      </c>
      <c r="C94" s="38"/>
      <c r="D94" s="31">
        <v>44.7939238470496</v>
      </c>
      <c r="E94" s="31">
        <v>54.3508076796031</v>
      </c>
      <c r="F94" s="31">
        <v>54.70915246683</v>
      </c>
      <c r="G94" s="31">
        <v>55.0540722003774</v>
      </c>
      <c r="H94" s="31">
        <v>55.3841997999629</v>
      </c>
      <c r="I94" s="31">
        <v>55.6972487654849</v>
      </c>
      <c r="J94" s="31">
        <v>55.9913938653124</v>
      </c>
      <c r="K94" s="31">
        <v>56.2653077343155</v>
      </c>
    </row>
    <row r="95" spans="2:11">
      <c r="B95" s="12" t="s">
        <v>46</v>
      </c>
      <c r="C95" s="38"/>
      <c r="D95" s="31">
        <v>41.4878105883316</v>
      </c>
      <c r="E95" s="31">
        <v>43.3548645152832</v>
      </c>
      <c r="F95" s="31">
        <v>44.1376813645323</v>
      </c>
      <c r="G95" s="31">
        <v>44.8865460937973</v>
      </c>
      <c r="H95" s="31">
        <v>45.6382981361152</v>
      </c>
      <c r="I95" s="31">
        <v>46.3953285080637</v>
      </c>
      <c r="J95" s="31">
        <v>47.1541415148122</v>
      </c>
      <c r="K95" s="31">
        <v>47.9102319105008</v>
      </c>
    </row>
    <row r="96" spans="1:11">
      <c r="A96" s="20" t="s">
        <v>26</v>
      </c>
      <c r="B96" s="12" t="s">
        <v>47</v>
      </c>
      <c r="C96" s="38">
        <v>45</v>
      </c>
      <c r="D96" s="31">
        <v>41.5530715560319</v>
      </c>
      <c r="E96" s="31">
        <v>43.5244087615933</v>
      </c>
      <c r="F96" s="31">
        <v>44.385385410171</v>
      </c>
      <c r="G96" s="31">
        <v>45.2125555980945</v>
      </c>
      <c r="H96" s="31">
        <v>46.0420352848988</v>
      </c>
      <c r="I96" s="31">
        <v>46.874990933035</v>
      </c>
      <c r="J96" s="31">
        <v>47.7068743264464</v>
      </c>
      <c r="K96" s="31">
        <v>48.5323612230417</v>
      </c>
    </row>
    <row r="97" spans="2:11">
      <c r="B97" s="12" t="s">
        <v>48</v>
      </c>
      <c r="C97" s="38"/>
      <c r="D97" s="31">
        <v>41.6799294597247</v>
      </c>
      <c r="E97" s="31">
        <v>43.8561059828473</v>
      </c>
      <c r="F97" s="31">
        <v>44.8722534230159</v>
      </c>
      <c r="G97" s="31">
        <v>45.8522585608158</v>
      </c>
      <c r="H97" s="31">
        <v>46.8299348069126</v>
      </c>
      <c r="I97" s="31">
        <v>47.8036130101098</v>
      </c>
      <c r="J97" s="31">
        <v>48.7665217736474</v>
      </c>
      <c r="K97" s="31">
        <v>49.7117664189769</v>
      </c>
    </row>
    <row r="98" spans="2:11">
      <c r="B98" s="12" t="s">
        <v>46</v>
      </c>
      <c r="C98" s="38"/>
      <c r="D98" s="31">
        <v>62.4964732673979</v>
      </c>
      <c r="E98" s="31">
        <v>61.5994043877057</v>
      </c>
      <c r="F98" s="31">
        <v>61.6756859201631</v>
      </c>
      <c r="G98" s="31">
        <v>61.8794623249855</v>
      </c>
      <c r="H98" s="31">
        <v>62.1740652827886</v>
      </c>
      <c r="I98" s="31">
        <v>62.5443809065643</v>
      </c>
      <c r="J98" s="31">
        <v>62.9798421047349</v>
      </c>
      <c r="K98" s="31">
        <v>63.4717528907045</v>
      </c>
    </row>
    <row r="99" spans="1:11">
      <c r="A99" s="17" t="s">
        <v>28</v>
      </c>
      <c r="B99" s="12" t="s">
        <v>47</v>
      </c>
      <c r="C99" s="38">
        <v>65</v>
      </c>
      <c r="D99" s="31">
        <v>62.5586409825276</v>
      </c>
      <c r="E99" s="31">
        <v>61.7693172363498</v>
      </c>
      <c r="F99" s="31">
        <v>61.9404262970477</v>
      </c>
      <c r="G99" s="31">
        <v>62.2453889692777</v>
      </c>
      <c r="H99" s="31">
        <v>62.6453983518942</v>
      </c>
      <c r="I99" s="31">
        <v>63.1232353919572</v>
      </c>
      <c r="J99" s="31">
        <v>63.6666416624034</v>
      </c>
      <c r="K99" s="31">
        <v>64.2656329960372</v>
      </c>
    </row>
    <row r="100" spans="2:11">
      <c r="B100" s="12" t="s">
        <v>48</v>
      </c>
      <c r="C100" s="38"/>
      <c r="D100" s="31">
        <v>62.6095184729848</v>
      </c>
      <c r="E100" s="31">
        <v>61.9066788502394</v>
      </c>
      <c r="F100" s="31">
        <v>62.1513143333278</v>
      </c>
      <c r="G100" s="31">
        <v>62.5337491660005</v>
      </c>
      <c r="H100" s="31">
        <v>63.013659781307</v>
      </c>
      <c r="I100" s="31">
        <v>63.5723110068171</v>
      </c>
      <c r="J100" s="31">
        <v>64.1962529014781</v>
      </c>
      <c r="K100" s="31">
        <v>64.8746229754748</v>
      </c>
    </row>
    <row r="101" spans="2:11">
      <c r="B101" s="12" t="s">
        <v>46</v>
      </c>
      <c r="C101" s="38"/>
      <c r="D101" s="31">
        <v>56.2570584125473</v>
      </c>
      <c r="E101" s="31">
        <v>55.7539567859598</v>
      </c>
      <c r="F101" s="31">
        <v>55.1364130380302</v>
      </c>
      <c r="G101" s="31">
        <v>54.4958662070017</v>
      </c>
      <c r="H101" s="31">
        <v>53.8391800729813</v>
      </c>
      <c r="I101" s="31">
        <v>53.1711984469928</v>
      </c>
      <c r="J101" s="31">
        <v>52.4955951579342</v>
      </c>
      <c r="K101" s="31">
        <v>51.8152266267196</v>
      </c>
    </row>
    <row r="102" spans="1:11">
      <c r="A102" s="20" t="s">
        <v>30</v>
      </c>
      <c r="B102" s="12" t="s">
        <v>47</v>
      </c>
      <c r="C102" s="38">
        <v>62</v>
      </c>
      <c r="D102" s="31">
        <v>56.7550992392977</v>
      </c>
      <c r="E102" s="31">
        <v>56.8565022672923</v>
      </c>
      <c r="F102" s="31">
        <v>56.4324177928309</v>
      </c>
      <c r="G102" s="31">
        <v>55.9525557962257</v>
      </c>
      <c r="H102" s="31">
        <v>55.4327713216236</v>
      </c>
      <c r="I102" s="31">
        <v>54.882648996816</v>
      </c>
      <c r="J102" s="31">
        <v>54.3091997267674</v>
      </c>
      <c r="K102" s="31">
        <v>53.7178075736265</v>
      </c>
    </row>
    <row r="103" spans="2:11">
      <c r="B103" s="12" t="s">
        <v>48</v>
      </c>
      <c r="C103" s="38"/>
      <c r="D103" s="31">
        <v>57.0989827154784</v>
      </c>
      <c r="E103" s="31">
        <v>57.6460110561403</v>
      </c>
      <c r="F103" s="31">
        <v>57.4106795657042</v>
      </c>
      <c r="G103" s="31">
        <v>57.0930111996807</v>
      </c>
      <c r="H103" s="31">
        <v>56.7133960293816</v>
      </c>
      <c r="I103" s="31">
        <v>56.2844792346549</v>
      </c>
      <c r="J103" s="31">
        <v>55.8159609283507</v>
      </c>
      <c r="K103" s="31">
        <v>55.3155713114309</v>
      </c>
    </row>
    <row r="108" spans="1:1">
      <c r="A108" s="33" t="s">
        <v>54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2"/>
  <sheetViews>
    <sheetView zoomScale="82" zoomScaleNormal="82" topLeftCell="A97" workbookViewId="0">
      <selection activeCell="L1" sqref="L1"/>
    </sheetView>
  </sheetViews>
  <sheetFormatPr defaultColWidth="8.73076923076923" defaultRowHeight="16.8"/>
  <cols>
    <col min="2" max="2" width="12.8846153846154"/>
    <col min="12" max="12" width="12.9230769230769"/>
    <col min="17" max="17" width="12.9230769230769"/>
    <col min="18" max="19" width="12.8173076923077"/>
    <col min="21" max="21" width="12.8173076923077"/>
    <col min="22" max="22" width="16" customWidth="1"/>
    <col min="29" max="29" width="9.66346153846154"/>
  </cols>
  <sheetData>
    <row r="1" spans="1:9">
      <c r="A1" s="18" t="s">
        <v>42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</row>
    <row r="2" spans="1:9">
      <c r="A2" s="9" t="s">
        <v>1</v>
      </c>
      <c r="B2">
        <v>6.4</v>
      </c>
      <c r="C2">
        <v>6</v>
      </c>
      <c r="D2">
        <v>5.1</v>
      </c>
      <c r="E2">
        <v>4.2</v>
      </c>
      <c r="F2">
        <v>3.7</v>
      </c>
      <c r="G2">
        <v>3.2</v>
      </c>
      <c r="H2">
        <v>2.8</v>
      </c>
      <c r="I2">
        <v>2.6</v>
      </c>
    </row>
    <row r="3" spans="1:9">
      <c r="A3" s="9" t="s">
        <v>4</v>
      </c>
      <c r="B3">
        <v>12.5</v>
      </c>
      <c r="C3">
        <v>12</v>
      </c>
      <c r="D3">
        <v>10.7</v>
      </c>
      <c r="E3">
        <v>10</v>
      </c>
      <c r="F3">
        <v>9.2</v>
      </c>
      <c r="G3">
        <v>10.3</v>
      </c>
      <c r="H3">
        <v>9.3</v>
      </c>
      <c r="I3">
        <v>10</v>
      </c>
    </row>
    <row r="4" spans="1:9">
      <c r="A4" s="9" t="s">
        <v>5</v>
      </c>
      <c r="B4">
        <v>135.3</v>
      </c>
      <c r="C4">
        <v>128</v>
      </c>
      <c r="D4">
        <v>126.1</v>
      </c>
      <c r="E4">
        <v>121.1</v>
      </c>
      <c r="F4">
        <v>114.3</v>
      </c>
      <c r="G4">
        <v>107.7</v>
      </c>
      <c r="H4">
        <v>97.1</v>
      </c>
      <c r="I4">
        <v>100.4</v>
      </c>
    </row>
    <row r="5" spans="1:9">
      <c r="A5" s="9" t="s">
        <v>6</v>
      </c>
      <c r="B5">
        <v>45.1</v>
      </c>
      <c r="C5">
        <v>46.7</v>
      </c>
      <c r="D5">
        <v>45.5</v>
      </c>
      <c r="E5">
        <v>43.3</v>
      </c>
      <c r="F5">
        <v>43.8</v>
      </c>
      <c r="G5">
        <v>41</v>
      </c>
      <c r="H5">
        <v>40.8</v>
      </c>
      <c r="I5">
        <v>40.5</v>
      </c>
    </row>
    <row r="6" spans="1:9">
      <c r="A6" s="18" t="s">
        <v>7</v>
      </c>
      <c r="B6">
        <v>140.1</v>
      </c>
      <c r="C6">
        <v>139.2</v>
      </c>
      <c r="D6">
        <v>138.1</v>
      </c>
      <c r="E6">
        <v>140.3</v>
      </c>
      <c r="F6">
        <v>139.6</v>
      </c>
      <c r="G6">
        <v>140</v>
      </c>
      <c r="H6">
        <v>137.5</v>
      </c>
      <c r="I6">
        <v>143.4</v>
      </c>
    </row>
    <row r="7" spans="1:9">
      <c r="A7" s="18" t="s">
        <v>8</v>
      </c>
      <c r="B7">
        <v>88.8</v>
      </c>
      <c r="C7">
        <v>84.9</v>
      </c>
      <c r="D7">
        <v>81.6</v>
      </c>
      <c r="E7">
        <v>80.5</v>
      </c>
      <c r="F7">
        <v>80.7</v>
      </c>
      <c r="G7">
        <v>79.6</v>
      </c>
      <c r="H7">
        <v>77.2</v>
      </c>
      <c r="I7">
        <v>75.2</v>
      </c>
    </row>
    <row r="8" spans="1:9">
      <c r="A8" s="18" t="s">
        <v>9</v>
      </c>
      <c r="B8">
        <v>90.2</v>
      </c>
      <c r="C8">
        <v>91.1</v>
      </c>
      <c r="D8">
        <v>89.9</v>
      </c>
      <c r="E8">
        <v>84.4</v>
      </c>
      <c r="F8">
        <v>81.5</v>
      </c>
      <c r="G8">
        <v>83</v>
      </c>
      <c r="H8">
        <v>79.9</v>
      </c>
      <c r="I8">
        <v>76.6</v>
      </c>
    </row>
    <row r="9" spans="1:9">
      <c r="A9" s="18" t="s">
        <v>10</v>
      </c>
      <c r="B9">
        <v>312.5</v>
      </c>
      <c r="C9">
        <v>313.8</v>
      </c>
      <c r="D9">
        <v>316.4</v>
      </c>
      <c r="E9">
        <v>304.8</v>
      </c>
      <c r="F9">
        <v>274.2</v>
      </c>
      <c r="G9">
        <v>278.4</v>
      </c>
      <c r="H9">
        <v>289.2</v>
      </c>
      <c r="I9">
        <v>273.8</v>
      </c>
    </row>
    <row r="10" spans="1:9">
      <c r="A10" s="18" t="s">
        <v>11</v>
      </c>
      <c r="B10">
        <v>14.3</v>
      </c>
      <c r="C10">
        <v>14.5</v>
      </c>
      <c r="D10">
        <v>16.7</v>
      </c>
      <c r="E10">
        <v>16.5</v>
      </c>
      <c r="F10">
        <v>16.9</v>
      </c>
      <c r="G10">
        <v>15.2</v>
      </c>
      <c r="H10">
        <v>15.3</v>
      </c>
      <c r="I10">
        <v>17.2</v>
      </c>
    </row>
    <row r="11" spans="1:9">
      <c r="A11" s="18" t="s">
        <v>12</v>
      </c>
      <c r="B11">
        <v>279.1</v>
      </c>
      <c r="C11">
        <v>270.8</v>
      </c>
      <c r="D11">
        <v>280.6</v>
      </c>
      <c r="E11">
        <v>273.3</v>
      </c>
      <c r="F11">
        <v>303.1</v>
      </c>
      <c r="G11">
        <v>266.6</v>
      </c>
      <c r="H11">
        <v>246.2</v>
      </c>
      <c r="I11">
        <v>285.8</v>
      </c>
    </row>
    <row r="12" spans="1:9">
      <c r="A12" s="18" t="s">
        <v>13</v>
      </c>
      <c r="B12">
        <v>84.7</v>
      </c>
      <c r="C12">
        <v>81</v>
      </c>
      <c r="D12">
        <v>80.9</v>
      </c>
      <c r="E12">
        <v>77.1</v>
      </c>
      <c r="F12">
        <v>72.4</v>
      </c>
      <c r="G12">
        <v>73.9</v>
      </c>
      <c r="H12">
        <v>73.3</v>
      </c>
      <c r="I12">
        <v>73.4</v>
      </c>
    </row>
    <row r="13" spans="1:9">
      <c r="A13" s="18" t="s">
        <v>14</v>
      </c>
      <c r="B13">
        <v>157.5</v>
      </c>
      <c r="C13">
        <v>158.6</v>
      </c>
      <c r="D13">
        <v>158.2</v>
      </c>
      <c r="E13">
        <v>154</v>
      </c>
      <c r="F13">
        <v>150.2</v>
      </c>
      <c r="G13">
        <v>144.5</v>
      </c>
      <c r="H13">
        <v>144.1</v>
      </c>
      <c r="I13">
        <v>175.7</v>
      </c>
    </row>
    <row r="14" spans="1:9">
      <c r="A14" s="18" t="s">
        <v>15</v>
      </c>
      <c r="B14">
        <v>93.3</v>
      </c>
      <c r="C14">
        <v>84.2</v>
      </c>
      <c r="D14">
        <v>91.2</v>
      </c>
      <c r="E14">
        <v>87.5</v>
      </c>
      <c r="F14">
        <v>83.7</v>
      </c>
      <c r="G14">
        <v>99.7</v>
      </c>
      <c r="H14">
        <v>99.8</v>
      </c>
      <c r="I14">
        <v>97.2</v>
      </c>
    </row>
    <row r="15" spans="1:9">
      <c r="A15" s="18" t="s">
        <v>16</v>
      </c>
      <c r="B15">
        <v>154.1</v>
      </c>
      <c r="C15">
        <v>154.2</v>
      </c>
      <c r="D15">
        <v>156.3</v>
      </c>
      <c r="E15">
        <v>160.7</v>
      </c>
      <c r="F15">
        <v>162.5</v>
      </c>
      <c r="G15">
        <v>161.9</v>
      </c>
      <c r="H15">
        <v>167.3</v>
      </c>
      <c r="I15">
        <v>194.5</v>
      </c>
    </row>
    <row r="16" spans="1:9">
      <c r="A16" s="18" t="s">
        <v>17</v>
      </c>
      <c r="B16">
        <v>143.3</v>
      </c>
      <c r="C16">
        <v>141.5</v>
      </c>
      <c r="D16">
        <v>134</v>
      </c>
      <c r="E16">
        <v>133.5</v>
      </c>
      <c r="F16">
        <v>138.2</v>
      </c>
      <c r="G16">
        <v>134</v>
      </c>
      <c r="H16">
        <v>115.8</v>
      </c>
      <c r="I16">
        <v>122.7</v>
      </c>
    </row>
    <row r="17" spans="1:9">
      <c r="A17" s="18" t="s">
        <v>18</v>
      </c>
      <c r="B17">
        <v>125.9</v>
      </c>
      <c r="C17">
        <v>125.6</v>
      </c>
      <c r="D17">
        <v>122.8</v>
      </c>
      <c r="E17">
        <v>119.9</v>
      </c>
      <c r="F17">
        <v>121.8</v>
      </c>
      <c r="G17">
        <v>123.5</v>
      </c>
      <c r="H17">
        <v>115</v>
      </c>
      <c r="I17">
        <v>135.5</v>
      </c>
    </row>
    <row r="18" spans="1:9">
      <c r="A18" s="18" t="s">
        <v>19</v>
      </c>
      <c r="B18">
        <v>158.1</v>
      </c>
      <c r="C18">
        <v>137</v>
      </c>
      <c r="D18">
        <v>148.1</v>
      </c>
      <c r="E18">
        <v>153.8</v>
      </c>
      <c r="F18">
        <v>155.6</v>
      </c>
      <c r="G18">
        <v>139.1</v>
      </c>
      <c r="H18">
        <v>177.7</v>
      </c>
      <c r="I18">
        <v>195.7</v>
      </c>
    </row>
    <row r="19" spans="1:9">
      <c r="A19" s="18" t="s">
        <v>20</v>
      </c>
      <c r="B19">
        <v>195.2</v>
      </c>
      <c r="C19">
        <v>195.1</v>
      </c>
      <c r="D19">
        <v>193.7</v>
      </c>
      <c r="E19">
        <v>194.5</v>
      </c>
      <c r="F19">
        <v>191.7</v>
      </c>
      <c r="G19">
        <v>195.8</v>
      </c>
      <c r="H19">
        <v>199.9</v>
      </c>
      <c r="I19">
        <v>220</v>
      </c>
    </row>
    <row r="20" spans="1:9">
      <c r="A20" s="18" t="s">
        <v>21</v>
      </c>
      <c r="B20">
        <v>227</v>
      </c>
      <c r="C20">
        <v>220.5</v>
      </c>
      <c r="D20">
        <v>220.3</v>
      </c>
      <c r="E20">
        <v>214.2</v>
      </c>
      <c r="F20">
        <v>208.5</v>
      </c>
      <c r="G20">
        <v>210.9</v>
      </c>
      <c r="H20">
        <v>204.2</v>
      </c>
      <c r="I20">
        <v>198.7</v>
      </c>
    </row>
    <row r="21" spans="1:9">
      <c r="A21" s="18" t="s">
        <v>22</v>
      </c>
      <c r="B21">
        <v>201.7</v>
      </c>
      <c r="C21">
        <v>198.3</v>
      </c>
      <c r="D21">
        <v>195.8</v>
      </c>
      <c r="E21">
        <v>196.4</v>
      </c>
      <c r="F21">
        <v>189.9</v>
      </c>
      <c r="G21">
        <v>186.9</v>
      </c>
      <c r="H21">
        <v>189.6</v>
      </c>
      <c r="I21">
        <v>190</v>
      </c>
    </row>
    <row r="22" spans="1:9">
      <c r="A22" s="18" t="s">
        <v>23</v>
      </c>
      <c r="B22">
        <v>34.3</v>
      </c>
      <c r="C22">
        <v>33.1</v>
      </c>
      <c r="D22">
        <v>33.3</v>
      </c>
      <c r="E22">
        <v>32.6</v>
      </c>
      <c r="F22">
        <v>34.2</v>
      </c>
      <c r="G22">
        <v>33.4</v>
      </c>
      <c r="H22">
        <v>34</v>
      </c>
      <c r="I22">
        <v>33.9</v>
      </c>
    </row>
    <row r="23" spans="1:9">
      <c r="A23" s="18" t="s">
        <v>24</v>
      </c>
      <c r="B23">
        <v>25.8</v>
      </c>
      <c r="C23">
        <v>25.5</v>
      </c>
      <c r="D23">
        <v>25.4</v>
      </c>
      <c r="E23">
        <v>25.4</v>
      </c>
      <c r="F23">
        <v>25.2</v>
      </c>
      <c r="G23">
        <v>29</v>
      </c>
      <c r="H23">
        <v>28.7</v>
      </c>
      <c r="I23">
        <v>27.5</v>
      </c>
    </row>
    <row r="24" spans="1:9">
      <c r="A24" s="18" t="s">
        <v>25</v>
      </c>
      <c r="B24">
        <v>156.7</v>
      </c>
      <c r="C24">
        <v>155.9</v>
      </c>
      <c r="D24">
        <v>160.5</v>
      </c>
      <c r="E24">
        <v>156.6</v>
      </c>
      <c r="F24">
        <v>154.5</v>
      </c>
      <c r="G24">
        <v>153.9</v>
      </c>
      <c r="H24">
        <v>158.6</v>
      </c>
      <c r="I24">
        <v>164.8</v>
      </c>
    </row>
    <row r="25" spans="1:9">
      <c r="A25" s="18" t="s">
        <v>26</v>
      </c>
      <c r="B25">
        <v>54.3</v>
      </c>
      <c r="C25">
        <v>56.4</v>
      </c>
      <c r="D25">
        <v>58.9</v>
      </c>
      <c r="E25">
        <v>61.2</v>
      </c>
      <c r="F25">
        <v>61.7</v>
      </c>
      <c r="G25">
        <v>51.8</v>
      </c>
      <c r="H25">
        <v>62.1</v>
      </c>
      <c r="I25">
        <v>63.1</v>
      </c>
    </row>
    <row r="26" spans="1:9">
      <c r="A26" s="18" t="s">
        <v>27</v>
      </c>
      <c r="B26">
        <v>104.6</v>
      </c>
      <c r="C26">
        <v>105.2</v>
      </c>
      <c r="D26">
        <v>108.5</v>
      </c>
      <c r="E26">
        <v>107.2</v>
      </c>
      <c r="F26">
        <v>106.4</v>
      </c>
      <c r="G26">
        <v>110</v>
      </c>
      <c r="H26">
        <v>112.1</v>
      </c>
      <c r="I26">
        <v>111.5</v>
      </c>
    </row>
    <row r="27" spans="1:9">
      <c r="A27" s="18" t="s">
        <v>28</v>
      </c>
      <c r="B27">
        <v>27.2</v>
      </c>
      <c r="C27">
        <v>26.9</v>
      </c>
      <c r="D27">
        <v>26.9</v>
      </c>
      <c r="E27">
        <v>27</v>
      </c>
      <c r="F27">
        <v>27.2</v>
      </c>
      <c r="G27">
        <v>27.4</v>
      </c>
      <c r="H27">
        <v>27.3</v>
      </c>
      <c r="I27">
        <v>27.1</v>
      </c>
    </row>
    <row r="28" spans="1:9">
      <c r="A28" s="18" t="s">
        <v>29</v>
      </c>
      <c r="B28">
        <v>57.9</v>
      </c>
      <c r="C28">
        <v>57.6</v>
      </c>
      <c r="D28">
        <v>58.2</v>
      </c>
      <c r="E28">
        <v>57.1</v>
      </c>
      <c r="F28">
        <v>55.1</v>
      </c>
      <c r="G28">
        <v>55.6</v>
      </c>
      <c r="H28">
        <v>54.6</v>
      </c>
      <c r="I28">
        <v>57.5</v>
      </c>
    </row>
    <row r="29" spans="1:9">
      <c r="A29" s="18" t="s">
        <v>30</v>
      </c>
      <c r="B29">
        <v>96.2</v>
      </c>
      <c r="C29">
        <v>94.7</v>
      </c>
      <c r="D29">
        <v>92.3</v>
      </c>
      <c r="E29">
        <v>89.2</v>
      </c>
      <c r="F29">
        <v>86.5</v>
      </c>
      <c r="G29">
        <v>83.7</v>
      </c>
      <c r="H29">
        <v>82.6</v>
      </c>
      <c r="I29">
        <v>82.3</v>
      </c>
    </row>
    <row r="30" spans="1:9">
      <c r="A30" s="18" t="s">
        <v>31</v>
      </c>
      <c r="B30">
        <v>20.9</v>
      </c>
      <c r="C30">
        <v>19.9</v>
      </c>
      <c r="D30">
        <v>19.2</v>
      </c>
      <c r="E30">
        <v>19.3</v>
      </c>
      <c r="F30">
        <v>18.9</v>
      </c>
      <c r="G30">
        <v>17.7</v>
      </c>
      <c r="H30">
        <v>17.5</v>
      </c>
      <c r="I30">
        <v>17.1</v>
      </c>
    </row>
    <row r="31" spans="1:9">
      <c r="A31" s="18" t="s">
        <v>32</v>
      </c>
      <c r="B31">
        <v>62</v>
      </c>
      <c r="C31">
        <v>56.3</v>
      </c>
      <c r="D31">
        <v>56.7</v>
      </c>
      <c r="E31">
        <v>56.7</v>
      </c>
      <c r="F31">
        <v>59.6</v>
      </c>
      <c r="G31">
        <v>58.6</v>
      </c>
      <c r="H31">
        <v>56.9</v>
      </c>
      <c r="I31">
        <v>53.6</v>
      </c>
    </row>
    <row r="34" spans="1:22">
      <c r="A34" s="18" t="s">
        <v>39</v>
      </c>
      <c r="B34" s="9">
        <v>2015</v>
      </c>
      <c r="C34" s="9">
        <v>2016</v>
      </c>
      <c r="D34" s="9">
        <v>2017</v>
      </c>
      <c r="E34" s="9">
        <v>2018</v>
      </c>
      <c r="F34" s="9">
        <v>2019</v>
      </c>
      <c r="G34" s="9">
        <v>2020</v>
      </c>
      <c r="H34" s="9">
        <v>2021</v>
      </c>
      <c r="I34" s="9">
        <v>2022</v>
      </c>
      <c r="J34" s="9">
        <v>2023</v>
      </c>
      <c r="K34" s="9">
        <v>2024</v>
      </c>
      <c r="L34" s="9">
        <v>2025</v>
      </c>
      <c r="M34" s="9">
        <v>2026</v>
      </c>
      <c r="N34" s="9">
        <v>2027</v>
      </c>
      <c r="O34" s="9">
        <v>2028</v>
      </c>
      <c r="P34" s="9">
        <v>2029</v>
      </c>
      <c r="Q34" s="9">
        <v>2030</v>
      </c>
      <c r="R34" t="s">
        <v>2</v>
      </c>
      <c r="S34" t="s">
        <v>55</v>
      </c>
      <c r="T34" t="s">
        <v>56</v>
      </c>
      <c r="U34" t="s">
        <v>57</v>
      </c>
      <c r="V34" t="s">
        <v>58</v>
      </c>
    </row>
    <row r="35" spans="1:22">
      <c r="A35" s="9" t="s">
        <v>1</v>
      </c>
      <c r="B35">
        <v>6.4</v>
      </c>
      <c r="C35">
        <v>5.91645058897473</v>
      </c>
      <c r="D35">
        <v>5.02584469502555</v>
      </c>
      <c r="E35">
        <v>4.24400754014574</v>
      </c>
      <c r="F35">
        <v>3.6460467942906</v>
      </c>
      <c r="G35">
        <v>3.20256113240858</v>
      </c>
      <c r="H35">
        <v>2.87174556491271</v>
      </c>
      <c r="I35">
        <v>2.6197857346844</v>
      </c>
      <c r="J35">
        <v>2.4227726384171</v>
      </c>
      <c r="K35">
        <v>2.26454905307304</v>
      </c>
      <c r="L35">
        <v>2.13431073313056</v>
      </c>
      <c r="M35">
        <v>2.02478288449236</v>
      </c>
      <c r="N35">
        <v>1.93098511300263</v>
      </c>
      <c r="O35">
        <v>1.84943234639563</v>
      </c>
      <c r="P35">
        <v>1.77762617773448</v>
      </c>
      <c r="Q35">
        <v>1.71373124958767</v>
      </c>
      <c r="R35">
        <v>0.5</v>
      </c>
      <c r="S35">
        <v>0.0114</v>
      </c>
      <c r="T35">
        <v>0.0076</v>
      </c>
      <c r="U35">
        <v>0.7622</v>
      </c>
      <c r="V35">
        <v>8.7599</v>
      </c>
    </row>
    <row r="36" spans="1:22">
      <c r="A36" s="9" t="s">
        <v>4</v>
      </c>
      <c r="B36">
        <v>12.5</v>
      </c>
      <c r="C36">
        <v>11.1820556436207</v>
      </c>
      <c r="D36">
        <v>10.5515831966587</v>
      </c>
      <c r="E36">
        <v>10.1235928988414</v>
      </c>
      <c r="F36">
        <v>9.78830407544097</v>
      </c>
      <c r="G36">
        <v>9.50350843232941</v>
      </c>
      <c r="H36">
        <v>9.24837396922297</v>
      </c>
      <c r="I36">
        <v>9.01088935195485</v>
      </c>
      <c r="J36">
        <v>8.78330358481865</v>
      </c>
      <c r="K36">
        <v>8.56014335761377</v>
      </c>
      <c r="L36">
        <v>8.33723589270822</v>
      </c>
      <c r="M36">
        <v>8.11117948328585</v>
      </c>
      <c r="N36">
        <v>7.8790337577776</v>
      </c>
      <c r="O36">
        <v>7.63812609170682</v>
      </c>
      <c r="P36">
        <v>7.38592302929594</v>
      </c>
      <c r="Q36">
        <v>7.11993970605273</v>
      </c>
      <c r="R36">
        <v>0.1</v>
      </c>
      <c r="S36">
        <v>0.0345</v>
      </c>
      <c r="T36">
        <v>0.989</v>
      </c>
      <c r="U36">
        <v>-0.0957</v>
      </c>
      <c r="V36">
        <v>-1.2608</v>
      </c>
    </row>
    <row r="37" spans="1:22">
      <c r="A37" s="9" t="s">
        <v>5</v>
      </c>
      <c r="B37">
        <v>135.3</v>
      </c>
      <c r="C37">
        <v>131.215213260998</v>
      </c>
      <c r="D37">
        <v>124.788834943172</v>
      </c>
      <c r="E37">
        <v>118.456953503164</v>
      </c>
      <c r="F37">
        <v>112.344384486271</v>
      </c>
      <c r="G37">
        <v>106.490384292172</v>
      </c>
      <c r="H37">
        <v>100.906337105507</v>
      </c>
      <c r="I37">
        <v>95.5920356710501</v>
      </c>
      <c r="J37">
        <v>90.5418096678186</v>
      </c>
      <c r="K37">
        <v>85.7472598820294</v>
      </c>
      <c r="L37">
        <v>81.1986238093527</v>
      </c>
      <c r="M37">
        <v>76.8855134110627</v>
      </c>
      <c r="N37">
        <v>72.7973361562849</v>
      </c>
      <c r="O37">
        <v>68.9235442688846</v>
      </c>
      <c r="P37">
        <v>65.2537853350825</v>
      </c>
      <c r="Q37">
        <v>61.777993663635</v>
      </c>
      <c r="R37">
        <v>0.989</v>
      </c>
      <c r="S37">
        <v>0.0178</v>
      </c>
      <c r="T37">
        <v>0.0479</v>
      </c>
      <c r="U37">
        <v>0.0564</v>
      </c>
      <c r="V37">
        <v>141.056</v>
      </c>
    </row>
    <row r="38" spans="1:22">
      <c r="A38" s="9" t="s">
        <v>6</v>
      </c>
      <c r="B38">
        <v>45.1</v>
      </c>
      <c r="C38">
        <v>45.9797657010823</v>
      </c>
      <c r="D38">
        <v>45.6541148989029</v>
      </c>
      <c r="E38">
        <v>44.4420935067854</v>
      </c>
      <c r="F38">
        <v>42.9580021024567</v>
      </c>
      <c r="G38">
        <v>41.4903174555477</v>
      </c>
      <c r="H38">
        <v>40.1481998729357</v>
      </c>
      <c r="I38">
        <v>38.9588960678041</v>
      </c>
      <c r="J38">
        <v>37.9160443847865</v>
      </c>
      <c r="K38">
        <v>37.0018258863686</v>
      </c>
      <c r="L38">
        <v>36.1964694598951</v>
      </c>
      <c r="M38">
        <v>35.4819083608694</v>
      </c>
      <c r="N38">
        <v>34.8428530916071</v>
      </c>
      <c r="O38">
        <v>34.2668036525018</v>
      </c>
      <c r="P38">
        <v>33.7436880035797</v>
      </c>
      <c r="Q38">
        <v>33.26542044099</v>
      </c>
      <c r="R38">
        <v>0.2</v>
      </c>
      <c r="S38">
        <v>0.0132</v>
      </c>
      <c r="T38">
        <v>0.0381</v>
      </c>
      <c r="U38">
        <v>0.6319</v>
      </c>
      <c r="V38">
        <v>41.8557</v>
      </c>
    </row>
    <row r="39" spans="1:22">
      <c r="A39" s="18" t="s">
        <v>7</v>
      </c>
      <c r="B39">
        <v>140.1</v>
      </c>
      <c r="C39">
        <v>138.554541293753</v>
      </c>
      <c r="D39">
        <v>139.328020689552</v>
      </c>
      <c r="E39">
        <v>139.639588143053</v>
      </c>
      <c r="F39">
        <v>139.383450767069</v>
      </c>
      <c r="G39">
        <v>138.724721440419</v>
      </c>
      <c r="H39">
        <v>137.823063284232</v>
      </c>
      <c r="I39">
        <v>136.795062328811</v>
      </c>
      <c r="J39">
        <v>135.7182129415</v>
      </c>
      <c r="K39">
        <v>134.64113837219</v>
      </c>
      <c r="L39">
        <v>133.592671718807</v>
      </c>
      <c r="M39">
        <v>132.588621597433</v>
      </c>
      <c r="N39">
        <v>131.636485983518</v>
      </c>
      <c r="O39">
        <v>130.738623491395</v>
      </c>
      <c r="P39">
        <v>129.89433747161</v>
      </c>
      <c r="Q39">
        <v>129.101218828523</v>
      </c>
      <c r="R39">
        <v>0.09</v>
      </c>
      <c r="S39">
        <v>0.0045</v>
      </c>
      <c r="T39">
        <v>0.0461</v>
      </c>
      <c r="U39">
        <v>0.3879</v>
      </c>
      <c r="V39">
        <v>67.6944</v>
      </c>
    </row>
    <row r="40" spans="1:22">
      <c r="A40" s="18" t="s">
        <v>8</v>
      </c>
      <c r="B40">
        <v>88.8</v>
      </c>
      <c r="C40">
        <v>84.2673532299701</v>
      </c>
      <c r="D40">
        <v>82.2401161326013</v>
      </c>
      <c r="E40">
        <v>80.828870655912</v>
      </c>
      <c r="F40">
        <v>79.6927714340256</v>
      </c>
      <c r="G40">
        <v>78.7280513641031</v>
      </c>
      <c r="H40">
        <v>77.8897836596415</v>
      </c>
      <c r="I40">
        <v>77.1520271430888</v>
      </c>
      <c r="J40">
        <v>76.4967040807874</v>
      </c>
      <c r="K40">
        <v>75.9099716435991</v>
      </c>
      <c r="L40">
        <v>75.3808012379824</v>
      </c>
      <c r="M40">
        <v>74.9002700621536</v>
      </c>
      <c r="N40">
        <v>74.4611126395198</v>
      </c>
      <c r="O40">
        <v>74.0573900280298</v>
      </c>
      <c r="P40">
        <v>73.6842291330208</v>
      </c>
      <c r="Q40">
        <v>73.3376133407315</v>
      </c>
      <c r="R40">
        <v>0.07</v>
      </c>
      <c r="S40">
        <v>0.0074</v>
      </c>
      <c r="T40">
        <v>0.026</v>
      </c>
      <c r="U40">
        <v>0.5399</v>
      </c>
      <c r="V40">
        <v>50.1245</v>
      </c>
    </row>
    <row r="41" spans="1:22">
      <c r="A41" s="18" t="s">
        <v>9</v>
      </c>
      <c r="B41">
        <v>90.2</v>
      </c>
      <c r="C41">
        <v>89.7359333735879</v>
      </c>
      <c r="D41">
        <v>87.378724124941</v>
      </c>
      <c r="E41">
        <v>85.2199411539694</v>
      </c>
      <c r="F41">
        <v>83.5024622788624</v>
      </c>
      <c r="G41">
        <v>82.1334604996652</v>
      </c>
      <c r="H41">
        <v>81.0113873029642</v>
      </c>
      <c r="I41">
        <v>80.0657637025527</v>
      </c>
      <c r="J41">
        <v>79.2505162082438</v>
      </c>
      <c r="K41">
        <v>78.534991619905</v>
      </c>
      <c r="L41">
        <v>77.8980494462341</v>
      </c>
      <c r="M41">
        <v>77.3245666637239</v>
      </c>
      <c r="N41">
        <v>76.8033706989657</v>
      </c>
      <c r="O41">
        <v>76.3259795706886</v>
      </c>
      <c r="P41">
        <v>75.8858047491616</v>
      </c>
      <c r="Q41">
        <v>75.4776282296932</v>
      </c>
      <c r="R41">
        <v>0.08</v>
      </c>
      <c r="S41">
        <v>0.0145</v>
      </c>
      <c r="T41">
        <v>0.0452</v>
      </c>
      <c r="U41">
        <v>1.5028</v>
      </c>
      <c r="V41">
        <v>148.6059</v>
      </c>
    </row>
    <row r="42" spans="1:22">
      <c r="A42" s="18" t="s">
        <v>10</v>
      </c>
      <c r="B42">
        <v>312.5</v>
      </c>
      <c r="C42">
        <v>315.306680796102</v>
      </c>
      <c r="D42">
        <v>307.866088314091</v>
      </c>
      <c r="E42">
        <v>300.076495675597</v>
      </c>
      <c r="F42">
        <v>292.235657862439</v>
      </c>
      <c r="G42">
        <v>284.456426777882</v>
      </c>
      <c r="H42">
        <v>276.792175459062</v>
      </c>
      <c r="I42">
        <v>269.270971135646</v>
      </c>
      <c r="J42">
        <v>261.908261585364</v>
      </c>
      <c r="K42">
        <v>254.712509307663</v>
      </c>
      <c r="L42">
        <v>247.688016194983</v>
      </c>
      <c r="M42">
        <v>240.836470499665</v>
      </c>
      <c r="N42">
        <v>234.157853192745</v>
      </c>
      <c r="O42">
        <v>227.650998008276</v>
      </c>
      <c r="P42">
        <v>221.313952666105</v>
      </c>
      <c r="Q42">
        <v>215.144220194242</v>
      </c>
      <c r="R42">
        <v>0.99</v>
      </c>
      <c r="S42">
        <v>0.0254</v>
      </c>
      <c r="T42">
        <v>0.0165</v>
      </c>
      <c r="U42">
        <v>0.0293</v>
      </c>
      <c r="V42">
        <v>325.9358</v>
      </c>
    </row>
    <row r="43" spans="1:22">
      <c r="A43" s="18" t="s">
        <v>11</v>
      </c>
      <c r="B43">
        <v>14.3</v>
      </c>
      <c r="C43">
        <v>15.3573295732133</v>
      </c>
      <c r="D43">
        <v>16.0177889175784</v>
      </c>
      <c r="E43">
        <v>16.1952746909524</v>
      </c>
      <c r="F43">
        <v>16.0978921902184</v>
      </c>
      <c r="G43">
        <v>15.8342124576891</v>
      </c>
      <c r="H43">
        <v>15.4665887675691</v>
      </c>
      <c r="I43">
        <v>15.0338077003073</v>
      </c>
      <c r="J43">
        <v>14.5613585136246</v>
      </c>
      <c r="K43">
        <v>14.0666272422629</v>
      </c>
      <c r="L43">
        <v>13.5617690738112</v>
      </c>
      <c r="M43">
        <v>13.0554120729086</v>
      </c>
      <c r="N43">
        <v>12.5537253046494</v>
      </c>
      <c r="O43">
        <v>12.0611188805721</v>
      </c>
      <c r="P43">
        <v>11.5807195879935</v>
      </c>
      <c r="Q43">
        <v>11.1147037115142</v>
      </c>
      <c r="R43">
        <v>0.75</v>
      </c>
      <c r="S43">
        <v>0.0312</v>
      </c>
      <c r="T43">
        <v>0.1259</v>
      </c>
      <c r="U43">
        <v>0.0836</v>
      </c>
      <c r="V43">
        <v>13.4763</v>
      </c>
    </row>
    <row r="44" spans="1:22">
      <c r="A44" s="18" t="s">
        <v>12</v>
      </c>
      <c r="B44">
        <v>279.1</v>
      </c>
      <c r="C44">
        <v>274.651425291105</v>
      </c>
      <c r="D44">
        <v>280.248941099854</v>
      </c>
      <c r="E44">
        <v>279.414156955176</v>
      </c>
      <c r="F44">
        <v>273.963855730774</v>
      </c>
      <c r="G44">
        <v>265.855655394033</v>
      </c>
      <c r="H44">
        <v>256.428268975133</v>
      </c>
      <c r="I44">
        <v>246.531539738225</v>
      </c>
      <c r="J44">
        <v>236.685315067207</v>
      </c>
      <c r="K44">
        <v>227.194196448415</v>
      </c>
      <c r="L44">
        <v>218.22425359332</v>
      </c>
      <c r="M44">
        <v>209.853472966819</v>
      </c>
      <c r="N44">
        <v>202.104822163074</v>
      </c>
      <c r="O44">
        <v>194.967882061215</v>
      </c>
      <c r="P44">
        <v>188.412943305948</v>
      </c>
      <c r="Q44">
        <v>182.400118272848</v>
      </c>
      <c r="R44">
        <v>0.4</v>
      </c>
      <c r="S44">
        <v>0.0255</v>
      </c>
      <c r="T44">
        <v>0.1374</v>
      </c>
      <c r="U44">
        <v>0.2683</v>
      </c>
      <c r="V44">
        <v>197.0995</v>
      </c>
    </row>
    <row r="45" spans="1:22">
      <c r="A45" s="18" t="s">
        <v>13</v>
      </c>
      <c r="B45">
        <v>84.7</v>
      </c>
      <c r="C45">
        <v>80.2679685740734</v>
      </c>
      <c r="D45">
        <v>78.2102814122406</v>
      </c>
      <c r="E45">
        <v>76.6926113031426</v>
      </c>
      <c r="F45">
        <v>75.4349835752273</v>
      </c>
      <c r="G45">
        <v>74.3586354225155</v>
      </c>
      <c r="H45">
        <v>73.4256094123927</v>
      </c>
      <c r="I45">
        <v>72.6096352315365</v>
      </c>
      <c r="J45">
        <v>71.8899758653081</v>
      </c>
      <c r="K45">
        <v>71.2498349697889</v>
      </c>
      <c r="L45">
        <v>70.6756401865977</v>
      </c>
      <c r="M45">
        <v>70.1564839523246</v>
      </c>
      <c r="N45">
        <v>69.6836216688183</v>
      </c>
      <c r="O45">
        <v>69.25003391518</v>
      </c>
      <c r="P45">
        <v>68.8500618171536</v>
      </c>
      <c r="Q45">
        <v>68.4791138609421</v>
      </c>
      <c r="R45">
        <v>0.08</v>
      </c>
      <c r="S45">
        <v>0.0139</v>
      </c>
      <c r="T45">
        <v>0.0108</v>
      </c>
      <c r="U45">
        <v>0.6313</v>
      </c>
      <c r="V45">
        <v>56.63</v>
      </c>
    </row>
    <row r="46" spans="1:22">
      <c r="A46" s="18" t="s">
        <v>14</v>
      </c>
      <c r="B46">
        <v>157.5</v>
      </c>
      <c r="C46">
        <v>158.301940641177</v>
      </c>
      <c r="D46">
        <v>156.144631967815</v>
      </c>
      <c r="E46">
        <v>152.872579581596</v>
      </c>
      <c r="F46">
        <v>149.630583062292</v>
      </c>
      <c r="G46">
        <v>146.755102955592</v>
      </c>
      <c r="H46">
        <v>144.281206464853</v>
      </c>
      <c r="I46">
        <v>142.156597795699</v>
      </c>
      <c r="J46">
        <v>140.315832531747</v>
      </c>
      <c r="K46">
        <v>138.701850349715</v>
      </c>
      <c r="L46">
        <v>137.269681279656</v>
      </c>
      <c r="M46">
        <v>135.984978603709</v>
      </c>
      <c r="N46">
        <v>134.821607085417</v>
      </c>
      <c r="O46">
        <v>133.759510520211</v>
      </c>
      <c r="P46">
        <v>132.783087132111</v>
      </c>
      <c r="Q46">
        <v>131.880014832953</v>
      </c>
      <c r="R46">
        <v>0.1</v>
      </c>
      <c r="S46">
        <v>0.0061</v>
      </c>
      <c r="T46">
        <v>0.1909</v>
      </c>
      <c r="U46">
        <v>0.9217</v>
      </c>
      <c r="V46">
        <v>170.4948</v>
      </c>
    </row>
    <row r="47" spans="1:22">
      <c r="A47" s="18" t="s">
        <v>15</v>
      </c>
      <c r="B47">
        <v>93.3</v>
      </c>
      <c r="C47">
        <v>84.2450267023768</v>
      </c>
      <c r="D47">
        <v>85.5791710165903</v>
      </c>
      <c r="E47">
        <v>88.7809741868933</v>
      </c>
      <c r="F47">
        <v>92.4351982073932</v>
      </c>
      <c r="G47">
        <v>96.117938581641</v>
      </c>
      <c r="H47">
        <v>99.6714155934669</v>
      </c>
      <c r="I47">
        <v>103.032785620843</v>
      </c>
      <c r="J47">
        <v>106.178894879716</v>
      </c>
      <c r="K47">
        <v>109.104817002485</v>
      </c>
      <c r="L47">
        <v>111.814427878338</v>
      </c>
      <c r="M47">
        <v>114.315898470973</v>
      </c>
      <c r="N47">
        <v>116.619406357148</v>
      </c>
      <c r="O47">
        <v>118.735925686263</v>
      </c>
      <c r="P47">
        <v>120.676572152076</v>
      </c>
      <c r="Q47">
        <v>122.45224646739</v>
      </c>
      <c r="R47">
        <v>0.25</v>
      </c>
      <c r="S47">
        <v>0.0312</v>
      </c>
      <c r="T47">
        <v>0.06</v>
      </c>
      <c r="U47">
        <v>0.0445</v>
      </c>
      <c r="V47">
        <v>18.7447</v>
      </c>
    </row>
    <row r="48" spans="1:22">
      <c r="A48" s="18" t="s">
        <v>16</v>
      </c>
      <c r="B48">
        <v>154.1</v>
      </c>
      <c r="C48">
        <v>153.862902867984</v>
      </c>
      <c r="D48">
        <v>156.424723960859</v>
      </c>
      <c r="E48">
        <v>159.362977476519</v>
      </c>
      <c r="F48">
        <v>162.188966560362</v>
      </c>
      <c r="G48">
        <v>164.763028028486</v>
      </c>
      <c r="H48">
        <v>167.049639714782</v>
      </c>
      <c r="I48">
        <v>169.051466801096</v>
      </c>
      <c r="J48">
        <v>170.786200047696</v>
      </c>
      <c r="K48">
        <v>172.277090567247</v>
      </c>
      <c r="L48">
        <v>173.548730214167</v>
      </c>
      <c r="M48">
        <v>174.625097185627</v>
      </c>
      <c r="N48">
        <v>175.528663724264</v>
      </c>
      <c r="O48">
        <v>176.280029772046</v>
      </c>
      <c r="P48">
        <v>176.897825237257</v>
      </c>
      <c r="Q48">
        <v>177.398750265679</v>
      </c>
      <c r="R48">
        <v>0.05</v>
      </c>
      <c r="S48">
        <v>0.0046</v>
      </c>
      <c r="T48">
        <v>0.1308</v>
      </c>
      <c r="U48">
        <v>0.1243</v>
      </c>
      <c r="V48">
        <v>27.0945</v>
      </c>
    </row>
    <row r="49" spans="1:22">
      <c r="A49" s="18" t="s">
        <v>17</v>
      </c>
      <c r="B49">
        <v>143.3</v>
      </c>
      <c r="C49">
        <v>141.500000000079</v>
      </c>
      <c r="D49">
        <v>138.074659094074</v>
      </c>
      <c r="E49">
        <v>134.558358576545</v>
      </c>
      <c r="F49">
        <v>131.047769180708</v>
      </c>
      <c r="G49">
        <v>127.580086366312</v>
      </c>
      <c r="H49">
        <v>124.172754523271</v>
      </c>
      <c r="I49">
        <v>120.834731703125</v>
      </c>
      <c r="J49">
        <v>117.570728833689</v>
      </c>
      <c r="K49">
        <v>114.383104876558</v>
      </c>
      <c r="L49">
        <v>111.272820476619</v>
      </c>
      <c r="M49">
        <v>108.239961376645</v>
      </c>
      <c r="N49">
        <v>105.28404545798</v>
      </c>
      <c r="O49">
        <v>102.404212564106</v>
      </c>
      <c r="P49">
        <v>99.5993469304467</v>
      </c>
      <c r="Q49">
        <v>96.8681589299215</v>
      </c>
      <c r="R49">
        <v>0.9923</v>
      </c>
      <c r="S49">
        <v>0.03</v>
      </c>
      <c r="T49">
        <v>0.0152</v>
      </c>
      <c r="U49">
        <v>0.0286</v>
      </c>
      <c r="V49">
        <v>146.5139</v>
      </c>
    </row>
    <row r="50" spans="1:22">
      <c r="A50" s="18" t="s">
        <v>18</v>
      </c>
      <c r="B50">
        <v>125.9</v>
      </c>
      <c r="C50">
        <v>124.143464146697</v>
      </c>
      <c r="D50">
        <v>123.206537825381</v>
      </c>
      <c r="E50">
        <v>121.873972134566</v>
      </c>
      <c r="F50">
        <v>120.369841759237</v>
      </c>
      <c r="G50">
        <v>118.876243485651</v>
      </c>
      <c r="H50">
        <v>117.479288235684</v>
      </c>
      <c r="I50">
        <v>116.207680876866</v>
      </c>
      <c r="J50">
        <v>115.062267197764</v>
      </c>
      <c r="K50">
        <v>114.032363837063</v>
      </c>
      <c r="L50">
        <v>113.103791746417</v>
      </c>
      <c r="M50">
        <v>112.262468249782</v>
      </c>
      <c r="N50">
        <v>111.495795172448</v>
      </c>
      <c r="O50">
        <v>110.793022173624</v>
      </c>
      <c r="P50">
        <v>110.145173970538</v>
      </c>
      <c r="Q50">
        <v>109.544821667104</v>
      </c>
      <c r="R50">
        <v>0.08</v>
      </c>
      <c r="S50">
        <v>0.0146</v>
      </c>
      <c r="T50">
        <v>0.1424</v>
      </c>
      <c r="U50">
        <v>0.6453</v>
      </c>
      <c r="V50">
        <v>92.5305</v>
      </c>
    </row>
    <row r="51" spans="1:22">
      <c r="A51" s="18" t="s">
        <v>19</v>
      </c>
      <c r="B51">
        <v>158.1</v>
      </c>
      <c r="C51">
        <v>136.486535744099</v>
      </c>
      <c r="D51">
        <v>144.087487788957</v>
      </c>
      <c r="E51">
        <v>150.748049363906</v>
      </c>
      <c r="F51">
        <v>156.248568714503</v>
      </c>
      <c r="G51">
        <v>160.847944094097</v>
      </c>
      <c r="H51">
        <v>164.756283646713</v>
      </c>
      <c r="I51">
        <v>168.122715311701</v>
      </c>
      <c r="J51">
        <v>171.053622616286</v>
      </c>
      <c r="K51">
        <v>173.62683294539</v>
      </c>
      <c r="L51">
        <v>175.900824614383</v>
      </c>
      <c r="M51">
        <v>177.920620504546</v>
      </c>
      <c r="N51">
        <v>179.72163240704</v>
      </c>
      <c r="O51">
        <v>181.332234568076</v>
      </c>
      <c r="P51">
        <v>182.77553231774</v>
      </c>
      <c r="Q51">
        <v>184.070607686346</v>
      </c>
      <c r="R51">
        <v>0.8</v>
      </c>
      <c r="S51">
        <v>0.0406</v>
      </c>
      <c r="T51">
        <v>0.1409</v>
      </c>
      <c r="U51">
        <v>0.0069</v>
      </c>
      <c r="V51">
        <v>106.3262</v>
      </c>
    </row>
    <row r="52" spans="1:22">
      <c r="A52" s="18" t="s">
        <v>20</v>
      </c>
      <c r="B52">
        <v>195.2</v>
      </c>
      <c r="C52">
        <v>192.559680918234</v>
      </c>
      <c r="D52">
        <v>194.1506408907</v>
      </c>
      <c r="E52">
        <v>195.150329030838</v>
      </c>
      <c r="F52">
        <v>195.841013082821</v>
      </c>
      <c r="G52">
        <v>196.342867824156</v>
      </c>
      <c r="H52">
        <v>196.717455289989</v>
      </c>
      <c r="I52">
        <v>197.000452772983</v>
      </c>
      <c r="J52">
        <v>197.214376339821</v>
      </c>
      <c r="K52">
        <v>197.374347831787</v>
      </c>
      <c r="L52">
        <v>197.491015650449</v>
      </c>
      <c r="M52">
        <v>197.572162832806</v>
      </c>
      <c r="N52">
        <v>197.623651895176</v>
      </c>
      <c r="O52">
        <v>197.65000969043</v>
      </c>
      <c r="P52">
        <v>197.654805237963</v>
      </c>
      <c r="Q52">
        <v>197.640902674964</v>
      </c>
      <c r="R52">
        <v>0.98</v>
      </c>
      <c r="S52">
        <v>0.0084</v>
      </c>
      <c r="T52">
        <v>0.1045</v>
      </c>
      <c r="U52">
        <v>0.0014</v>
      </c>
      <c r="V52">
        <v>189.0691</v>
      </c>
    </row>
    <row r="53" spans="1:22">
      <c r="A53" s="18" t="s">
        <v>21</v>
      </c>
      <c r="B53">
        <v>227</v>
      </c>
      <c r="C53">
        <v>220.912063495342</v>
      </c>
      <c r="D53">
        <v>217.49547620466</v>
      </c>
      <c r="E53">
        <v>214.118930845059</v>
      </c>
      <c r="F53">
        <v>210.894944398459</v>
      </c>
      <c r="G53">
        <v>207.959508018086</v>
      </c>
      <c r="H53">
        <v>205.348559435207</v>
      </c>
      <c r="I53">
        <v>203.043368811362</v>
      </c>
      <c r="J53">
        <v>201.005447794602</v>
      </c>
      <c r="K53">
        <v>199.19363349168</v>
      </c>
      <c r="L53">
        <v>197.570836073136</v>
      </c>
      <c r="M53">
        <v>196.105899038237</v>
      </c>
      <c r="N53">
        <v>194.773443272825</v>
      </c>
      <c r="O53">
        <v>193.553034312122</v>
      </c>
      <c r="P53">
        <v>192.428240123151</v>
      </c>
      <c r="Q53">
        <v>191.385788545365</v>
      </c>
      <c r="R53">
        <v>0.08</v>
      </c>
      <c r="S53">
        <v>0.0066</v>
      </c>
      <c r="T53">
        <v>0.0219</v>
      </c>
      <c r="U53">
        <v>0.7155</v>
      </c>
      <c r="V53">
        <v>179.3132</v>
      </c>
    </row>
    <row r="54" spans="1:22">
      <c r="A54" s="18" t="s">
        <v>22</v>
      </c>
      <c r="B54">
        <v>201.7</v>
      </c>
      <c r="C54">
        <v>198.452120851213</v>
      </c>
      <c r="D54">
        <v>195.823426580662</v>
      </c>
      <c r="E54">
        <v>193.657411552263</v>
      </c>
      <c r="F54">
        <v>191.864185741086</v>
      </c>
      <c r="G54">
        <v>190.376565082649</v>
      </c>
      <c r="H54">
        <v>189.14105531283</v>
      </c>
      <c r="I54">
        <v>188.114132544357</v>
      </c>
      <c r="J54">
        <v>187.260058384812</v>
      </c>
      <c r="K54">
        <v>186.54935397334</v>
      </c>
      <c r="L54">
        <v>185.957642896602</v>
      </c>
      <c r="M54">
        <v>185.464737909865</v>
      </c>
      <c r="N54">
        <v>185.053905049024</v>
      </c>
      <c r="O54">
        <v>184.711263943326</v>
      </c>
      <c r="P54">
        <v>184.425295915564</v>
      </c>
      <c r="Q54">
        <v>184.186438886986</v>
      </c>
      <c r="R54">
        <v>0.001</v>
      </c>
      <c r="S54">
        <v>0.0066</v>
      </c>
      <c r="T54">
        <v>0.0099</v>
      </c>
      <c r="U54">
        <v>0.1853</v>
      </c>
      <c r="V54">
        <v>34.0333</v>
      </c>
    </row>
    <row r="55" spans="1:22">
      <c r="A55" s="18" t="s">
        <v>23</v>
      </c>
      <c r="B55">
        <v>34.3</v>
      </c>
      <c r="C55">
        <v>33.0893727607338</v>
      </c>
      <c r="D55">
        <v>33.0452133005609</v>
      </c>
      <c r="E55">
        <v>33.2460167549442</v>
      </c>
      <c r="F55">
        <v>33.5021162244092</v>
      </c>
      <c r="G55">
        <v>33.7529799597429</v>
      </c>
      <c r="H55">
        <v>33.9768033904701</v>
      </c>
      <c r="I55">
        <v>34.1664293877719</v>
      </c>
      <c r="J55">
        <v>34.3209085076233</v>
      </c>
      <c r="K55">
        <v>34.4420248008469</v>
      </c>
      <c r="L55">
        <v>34.5327154424194</v>
      </c>
      <c r="M55">
        <v>34.5963078587615</v>
      </c>
      <c r="N55">
        <v>34.6361418258888</v>
      </c>
      <c r="O55">
        <v>34.6553843160273</v>
      </c>
      <c r="P55">
        <v>34.6569449035625</v>
      </c>
      <c r="Q55">
        <v>34.6434448609422</v>
      </c>
      <c r="R55">
        <v>0.08</v>
      </c>
      <c r="S55">
        <v>0.0085</v>
      </c>
      <c r="T55">
        <v>0.0079</v>
      </c>
      <c r="U55">
        <v>0.1342</v>
      </c>
      <c r="V55">
        <v>6.243</v>
      </c>
    </row>
    <row r="56" spans="1:22">
      <c r="A56" s="18" t="s">
        <v>24</v>
      </c>
      <c r="B56">
        <v>25.8</v>
      </c>
      <c r="C56">
        <v>25.0609096657514</v>
      </c>
      <c r="D56">
        <v>25.2974931251823</v>
      </c>
      <c r="E56">
        <v>25.8837676573874</v>
      </c>
      <c r="F56">
        <v>26.6810719154925</v>
      </c>
      <c r="G56">
        <v>27.6407962201975</v>
      </c>
      <c r="H56">
        <v>28.7433556021824</v>
      </c>
      <c r="I56">
        <v>29.9815306739021</v>
      </c>
      <c r="J56">
        <v>31.3544429924796</v>
      </c>
      <c r="K56">
        <v>32.8649723018196</v>
      </c>
      <c r="L56">
        <v>34.5185201502193</v>
      </c>
      <c r="M56">
        <v>36.3223754976733</v>
      </c>
      <c r="N56">
        <v>38.2853783251489</v>
      </c>
      <c r="O56">
        <v>40.41774350389</v>
      </c>
      <c r="P56">
        <v>42.7309772913748</v>
      </c>
      <c r="Q56">
        <v>45.2378510802837</v>
      </c>
      <c r="R56">
        <v>0.07</v>
      </c>
      <c r="S56">
        <v>0.0211</v>
      </c>
      <c r="T56">
        <v>0.0902</v>
      </c>
      <c r="U56">
        <v>-0.0759</v>
      </c>
      <c r="V56">
        <v>-0.9317</v>
      </c>
    </row>
    <row r="57" spans="1:22">
      <c r="A57" s="18" t="s">
        <v>25</v>
      </c>
      <c r="B57">
        <v>156.7</v>
      </c>
      <c r="C57">
        <v>155.754928969695</v>
      </c>
      <c r="D57">
        <v>156.26827892582</v>
      </c>
      <c r="E57">
        <v>156.877680882905</v>
      </c>
      <c r="F57">
        <v>157.360029856066</v>
      </c>
      <c r="G57">
        <v>157.684032578119</v>
      </c>
      <c r="H57">
        <v>157.865350597937</v>
      </c>
      <c r="I57">
        <v>157.930249309796</v>
      </c>
      <c r="J57">
        <v>157.904696885537</v>
      </c>
      <c r="K57">
        <v>157.811144176021</v>
      </c>
      <c r="L57">
        <v>157.667916817643</v>
      </c>
      <c r="M57">
        <v>157.489511650962</v>
      </c>
      <c r="N57">
        <v>157.287165602746</v>
      </c>
      <c r="O57">
        <v>157.069455406581</v>
      </c>
      <c r="P57">
        <v>156.842839659718</v>
      </c>
      <c r="Q57">
        <v>156.612117238977</v>
      </c>
      <c r="R57">
        <v>0.03</v>
      </c>
      <c r="S57">
        <v>0.011</v>
      </c>
      <c r="T57">
        <v>0.0417</v>
      </c>
      <c r="U57">
        <v>0.2566</v>
      </c>
      <c r="V57">
        <v>44.4603</v>
      </c>
    </row>
    <row r="58" spans="1:22">
      <c r="A58" s="18" t="s">
        <v>26</v>
      </c>
      <c r="B58">
        <v>54.3</v>
      </c>
      <c r="C58">
        <v>56.5455544423015</v>
      </c>
      <c r="D58">
        <v>58.8233964478741</v>
      </c>
      <c r="E58">
        <v>59.6882212402448</v>
      </c>
      <c r="F58">
        <v>59.7297489064159</v>
      </c>
      <c r="G58">
        <v>59.2563532400496</v>
      </c>
      <c r="H58">
        <v>58.4442351175597</v>
      </c>
      <c r="I58">
        <v>57.4031299574576</v>
      </c>
      <c r="J58">
        <v>56.2058016186838</v>
      </c>
      <c r="K58">
        <v>54.9027359521191</v>
      </c>
      <c r="L58">
        <v>53.5301421334362</v>
      </c>
      <c r="M58">
        <v>52.1146307430037</v>
      </c>
      <c r="N58">
        <v>50.6761093325799</v>
      </c>
      <c r="O58">
        <v>49.229659763984</v>
      </c>
      <c r="P58">
        <v>47.7868028752511</v>
      </c>
      <c r="Q58">
        <v>46.3563781178272</v>
      </c>
      <c r="R58">
        <v>0.8</v>
      </c>
      <c r="S58">
        <v>0.0376</v>
      </c>
      <c r="T58">
        <v>0.0903</v>
      </c>
      <c r="U58">
        <v>0.0566</v>
      </c>
      <c r="V58">
        <v>50.0663</v>
      </c>
    </row>
    <row r="59" spans="1:22">
      <c r="A59" s="18" t="s">
        <v>27</v>
      </c>
      <c r="B59">
        <v>104.6</v>
      </c>
      <c r="C59">
        <v>104.927893270083</v>
      </c>
      <c r="D59">
        <v>105.809336066934</v>
      </c>
      <c r="E59">
        <v>106.982704782363</v>
      </c>
      <c r="F59">
        <v>108.398018237725</v>
      </c>
      <c r="G59">
        <v>110.049058940869</v>
      </c>
      <c r="H59">
        <v>111.945907658149</v>
      </c>
      <c r="I59">
        <v>114.107373551154</v>
      </c>
      <c r="J59">
        <v>116.55839985524</v>
      </c>
      <c r="K59">
        <v>119.329150834061</v>
      </c>
      <c r="L59">
        <v>122.454799368692</v>
      </c>
      <c r="M59">
        <v>125.975663608039</v>
      </c>
      <c r="N59">
        <v>129.937550637123</v>
      </c>
      <c r="O59">
        <v>134.392246005492</v>
      </c>
      <c r="P59">
        <v>139.398123080512</v>
      </c>
      <c r="Q59">
        <v>145.020863116831</v>
      </c>
      <c r="R59">
        <v>0.008</v>
      </c>
      <c r="S59">
        <v>0.0071</v>
      </c>
      <c r="T59">
        <v>0.0234</v>
      </c>
      <c r="U59">
        <v>-0.1144</v>
      </c>
      <c r="V59">
        <v>-10.8636</v>
      </c>
    </row>
    <row r="60" spans="1:22">
      <c r="A60" s="18" t="s">
        <v>28</v>
      </c>
      <c r="B60">
        <v>27.2</v>
      </c>
      <c r="C60">
        <v>26.8919425877224</v>
      </c>
      <c r="D60">
        <v>26.9414182842208</v>
      </c>
      <c r="E60">
        <v>27.049528800476</v>
      </c>
      <c r="F60">
        <v>27.1568589759305</v>
      </c>
      <c r="G60">
        <v>27.2473149805069</v>
      </c>
      <c r="H60">
        <v>27.3173541074156</v>
      </c>
      <c r="I60">
        <v>27.3677334370824</v>
      </c>
      <c r="J60">
        <v>27.4006816842968</v>
      </c>
      <c r="K60">
        <v>27.4188013544288</v>
      </c>
      <c r="L60">
        <v>27.4246229091905</v>
      </c>
      <c r="M60">
        <v>27.4204310209152</v>
      </c>
      <c r="N60">
        <v>27.4082109887604</v>
      </c>
      <c r="O60">
        <v>27.3896490272677</v>
      </c>
      <c r="P60">
        <v>27.366155775845</v>
      </c>
      <c r="Q60">
        <v>27.3388983822872</v>
      </c>
      <c r="R60">
        <v>0.035</v>
      </c>
      <c r="S60">
        <v>0.0016</v>
      </c>
      <c r="T60">
        <v>0.0099</v>
      </c>
      <c r="U60">
        <v>0.1922</v>
      </c>
      <c r="V60">
        <v>5.9351</v>
      </c>
    </row>
    <row r="61" spans="1:22">
      <c r="A61" s="18" t="s">
        <v>29</v>
      </c>
      <c r="B61">
        <v>57.9</v>
      </c>
      <c r="C61">
        <v>57.6827073224669</v>
      </c>
      <c r="D61">
        <v>57.4386704415722</v>
      </c>
      <c r="E61">
        <v>56.8220042395617</v>
      </c>
      <c r="F61">
        <v>56.05428056607</v>
      </c>
      <c r="G61">
        <v>55.2712775773034</v>
      </c>
      <c r="H61">
        <v>54.533535744597</v>
      </c>
      <c r="I61">
        <v>53.8615412767198</v>
      </c>
      <c r="J61">
        <v>53.2572895909213</v>
      </c>
      <c r="K61">
        <v>52.7153209282673</v>
      </c>
      <c r="L61">
        <v>52.2279126049646</v>
      </c>
      <c r="M61">
        <v>51.7873259210747</v>
      </c>
      <c r="N61">
        <v>51.3866501723382</v>
      </c>
      <c r="O61">
        <v>51.0200160530317</v>
      </c>
      <c r="P61">
        <v>50.6825495138737</v>
      </c>
      <c r="Q61">
        <v>50.3702368608004</v>
      </c>
      <c r="R61">
        <v>0.09</v>
      </c>
      <c r="S61">
        <v>0.0063</v>
      </c>
      <c r="T61">
        <v>0.0633</v>
      </c>
      <c r="U61">
        <v>0.6618</v>
      </c>
      <c r="V61">
        <v>45.1444</v>
      </c>
    </row>
    <row r="62" spans="1:22">
      <c r="A62" s="18" t="s">
        <v>30</v>
      </c>
      <c r="B62">
        <v>96.2</v>
      </c>
      <c r="C62">
        <v>94.1402342111357</v>
      </c>
      <c r="D62">
        <v>91.242913634473</v>
      </c>
      <c r="E62">
        <v>88.5752877664921</v>
      </c>
      <c r="F62">
        <v>86.3935234021953</v>
      </c>
      <c r="G62">
        <v>84.6307317668823</v>
      </c>
      <c r="H62">
        <v>83.181249123707</v>
      </c>
      <c r="I62">
        <v>81.9614870342297</v>
      </c>
      <c r="J62">
        <v>80.9130014607679</v>
      </c>
      <c r="K62">
        <v>79.9956498243989</v>
      </c>
      <c r="L62">
        <v>79.181407730681</v>
      </c>
      <c r="M62">
        <v>78.4501782007132</v>
      </c>
      <c r="N62">
        <v>77.7871380482282</v>
      </c>
      <c r="O62">
        <v>77.1810670903576</v>
      </c>
      <c r="P62">
        <v>76.6232772419588</v>
      </c>
      <c r="Q62">
        <v>76.1069078477456</v>
      </c>
      <c r="R62">
        <v>0.1</v>
      </c>
      <c r="S62">
        <v>0.0063</v>
      </c>
      <c r="T62">
        <v>0.0041</v>
      </c>
      <c r="U62">
        <v>1.2401</v>
      </c>
      <c r="V62">
        <v>132.4854</v>
      </c>
    </row>
    <row r="63" spans="1:22">
      <c r="A63" s="18" t="s">
        <v>31</v>
      </c>
      <c r="B63">
        <v>20.9</v>
      </c>
      <c r="C63">
        <v>19.9418288178624</v>
      </c>
      <c r="D63">
        <v>19.4771098701943</v>
      </c>
      <c r="E63">
        <v>18.9935651439853</v>
      </c>
      <c r="F63">
        <v>18.5071656231682</v>
      </c>
      <c r="G63">
        <v>18.0244807464583</v>
      </c>
      <c r="H63">
        <v>17.5487080458432</v>
      </c>
      <c r="I63">
        <v>17.0815574758425</v>
      </c>
      <c r="J63">
        <v>16.6239834975234</v>
      </c>
      <c r="K63">
        <v>16.1765176628516</v>
      </c>
      <c r="L63">
        <v>15.7394376331656</v>
      </c>
      <c r="M63">
        <v>15.3128605853088</v>
      </c>
      <c r="N63">
        <v>14.8967982938835</v>
      </c>
      <c r="O63">
        <v>14.4911913349109</v>
      </c>
      <c r="P63">
        <v>14.0959312336227</v>
      </c>
      <c r="Q63">
        <v>13.7108753093323</v>
      </c>
      <c r="R63">
        <v>0.99</v>
      </c>
      <c r="S63">
        <v>0.0106</v>
      </c>
      <c r="T63">
        <v>0.0011</v>
      </c>
      <c r="U63">
        <v>0.0287</v>
      </c>
      <c r="V63">
        <v>20.6177</v>
      </c>
    </row>
    <row r="64" spans="1:22">
      <c r="A64" s="18" t="s">
        <v>32</v>
      </c>
      <c r="B64">
        <v>62</v>
      </c>
      <c r="C64">
        <v>56.4612063843082</v>
      </c>
      <c r="D64">
        <v>56.8465593168706</v>
      </c>
      <c r="E64">
        <v>57.4949759335847</v>
      </c>
      <c r="F64">
        <v>57.8188199707226</v>
      </c>
      <c r="G64">
        <v>57.7813110387005</v>
      </c>
      <c r="H64">
        <v>57.4442433663588</v>
      </c>
      <c r="I64">
        <v>56.880788909946</v>
      </c>
      <c r="J64">
        <v>56.1554327572183</v>
      </c>
      <c r="K64">
        <v>55.3203251831975</v>
      </c>
      <c r="L64">
        <v>54.4160686188207</v>
      </c>
      <c r="M64">
        <v>53.4735731259196</v>
      </c>
      <c r="N64">
        <v>52.5159636324411</v>
      </c>
      <c r="O64">
        <v>51.5602467082919</v>
      </c>
      <c r="P64">
        <v>50.618681855897</v>
      </c>
      <c r="Q64">
        <v>49.6998787879163</v>
      </c>
      <c r="R64">
        <v>0.3</v>
      </c>
      <c r="S64">
        <v>0.0104</v>
      </c>
      <c r="T64">
        <v>0.0612</v>
      </c>
      <c r="U64">
        <v>0.1888</v>
      </c>
      <c r="V64">
        <v>26.0407</v>
      </c>
    </row>
    <row r="67" spans="1:22">
      <c r="A67" s="18" t="s">
        <v>40</v>
      </c>
      <c r="B67" s="9">
        <v>2015</v>
      </c>
      <c r="C67" s="9">
        <v>2016</v>
      </c>
      <c r="D67" s="9">
        <v>2017</v>
      </c>
      <c r="E67" s="9">
        <v>2018</v>
      </c>
      <c r="F67" s="9">
        <v>2019</v>
      </c>
      <c r="G67" s="9">
        <v>2020</v>
      </c>
      <c r="H67" s="9">
        <v>2021</v>
      </c>
      <c r="I67" s="9">
        <v>2022</v>
      </c>
      <c r="J67" s="9">
        <v>2023</v>
      </c>
      <c r="K67" s="9">
        <v>2024</v>
      </c>
      <c r="L67" s="9">
        <v>2025</v>
      </c>
      <c r="M67" s="9">
        <v>2026</v>
      </c>
      <c r="N67" s="9">
        <v>2027</v>
      </c>
      <c r="O67" s="9">
        <v>2028</v>
      </c>
      <c r="P67" s="9">
        <v>2029</v>
      </c>
      <c r="Q67" s="9">
        <v>2030</v>
      </c>
      <c r="R67" t="s">
        <v>2</v>
      </c>
      <c r="S67" t="s">
        <v>55</v>
      </c>
      <c r="T67" t="s">
        <v>56</v>
      </c>
      <c r="U67" t="s">
        <v>57</v>
      </c>
      <c r="V67" t="s">
        <v>58</v>
      </c>
    </row>
    <row r="68" spans="1:22">
      <c r="A68" s="9" t="s">
        <v>1</v>
      </c>
      <c r="B68">
        <v>6.4</v>
      </c>
      <c r="C68">
        <v>5.90472353051094</v>
      </c>
      <c r="D68">
        <v>5.0699386617428</v>
      </c>
      <c r="E68">
        <v>4.28823835887372</v>
      </c>
      <c r="F68">
        <v>3.65746516479375</v>
      </c>
      <c r="G68">
        <v>3.17122628392621</v>
      </c>
      <c r="H68">
        <v>2.80000000000053</v>
      </c>
      <c r="I68">
        <v>2.51462265000604</v>
      </c>
      <c r="J68">
        <v>2.29188165061643</v>
      </c>
      <c r="K68">
        <v>2.11468143577219</v>
      </c>
      <c r="L68">
        <v>1.97083071746147</v>
      </c>
      <c r="M68">
        <v>1.85173270478004</v>
      </c>
      <c r="N68">
        <v>1.75132238018548</v>
      </c>
      <c r="O68">
        <v>1.66528753330458</v>
      </c>
      <c r="P68">
        <v>1.59052368957672</v>
      </c>
      <c r="Q68">
        <v>1.52476105952968</v>
      </c>
      <c r="R68">
        <v>0.5539</v>
      </c>
      <c r="S68">
        <v>0.009</v>
      </c>
      <c r="T68">
        <v>0.0328</v>
      </c>
      <c r="U68">
        <v>0.6172</v>
      </c>
      <c r="V68">
        <v>8.0373</v>
      </c>
    </row>
    <row r="69" spans="1:22">
      <c r="A69" s="9" t="s">
        <v>4</v>
      </c>
      <c r="B69">
        <v>12.5</v>
      </c>
      <c r="C69">
        <v>11.309115257873</v>
      </c>
      <c r="D69">
        <v>10.6999999999961</v>
      </c>
      <c r="E69">
        <v>10.2638698995781</v>
      </c>
      <c r="F69">
        <v>9.90653235409159</v>
      </c>
      <c r="G69">
        <v>9.59144314598027</v>
      </c>
      <c r="H69">
        <v>9.3004668814949</v>
      </c>
      <c r="I69">
        <v>9.02312311200746</v>
      </c>
      <c r="J69">
        <v>8.75265958816148</v>
      </c>
      <c r="K69">
        <v>8.48433945610066</v>
      </c>
      <c r="L69">
        <v>8.21459618421431</v>
      </c>
      <c r="M69">
        <v>7.94057655542984</v>
      </c>
      <c r="N69">
        <v>7.6598750365357</v>
      </c>
      <c r="O69">
        <v>7.3703699232931</v>
      </c>
      <c r="P69">
        <v>7.07011694625101</v>
      </c>
      <c r="Q69">
        <v>6.75727691773696</v>
      </c>
      <c r="R69">
        <v>0.0855</v>
      </c>
      <c r="S69">
        <v>0.0328</v>
      </c>
      <c r="T69">
        <v>0.0977</v>
      </c>
      <c r="U69">
        <v>-0.0691</v>
      </c>
      <c r="V69">
        <v>-0.9813</v>
      </c>
    </row>
    <row r="70" spans="1:23">
      <c r="A70" s="9" t="s">
        <v>5</v>
      </c>
      <c r="B70">
        <v>135.3</v>
      </c>
      <c r="C70">
        <v>128.194272527614</v>
      </c>
      <c r="D70">
        <v>125.967868263372</v>
      </c>
      <c r="E70">
        <v>120.548815646259</v>
      </c>
      <c r="F70">
        <v>113.568622857147</v>
      </c>
      <c r="G70">
        <v>106.044916996725</v>
      </c>
      <c r="H70">
        <v>98.538454416874</v>
      </c>
      <c r="I70">
        <v>91.349581364938</v>
      </c>
      <c r="J70">
        <v>84.6296850387967</v>
      </c>
      <c r="K70">
        <v>78.443610009209</v>
      </c>
      <c r="L70">
        <v>72.8057461425059</v>
      </c>
      <c r="M70">
        <v>67.7015139491136</v>
      </c>
      <c r="N70">
        <v>63.1004137870268</v>
      </c>
      <c r="O70">
        <v>58.9640289882781</v>
      </c>
      <c r="P70">
        <v>55.2509292079986</v>
      </c>
      <c r="Q70">
        <v>51.9196333910553</v>
      </c>
      <c r="R70">
        <v>0.6523</v>
      </c>
      <c r="S70">
        <v>0.0062</v>
      </c>
      <c r="T70">
        <v>0.0901</v>
      </c>
      <c r="U70">
        <v>0.2059</v>
      </c>
      <c r="V70">
        <v>117.6436</v>
      </c>
      <c r="W70" s="37"/>
    </row>
    <row r="71" spans="1:22">
      <c r="A71" s="9" t="s">
        <v>6</v>
      </c>
      <c r="B71">
        <v>45.1</v>
      </c>
      <c r="C71">
        <v>46.6107570236503</v>
      </c>
      <c r="D71">
        <v>45.3257585330941</v>
      </c>
      <c r="E71">
        <v>44.0761857945784</v>
      </c>
      <c r="F71">
        <v>42.8610621657822</v>
      </c>
      <c r="G71">
        <v>41.6794379291557</v>
      </c>
      <c r="H71">
        <v>40.5303895496363</v>
      </c>
      <c r="I71">
        <v>39.4130189528337</v>
      </c>
      <c r="J71">
        <v>38.3264528231107</v>
      </c>
      <c r="K71">
        <v>37.2698419210162</v>
      </c>
      <c r="L71">
        <v>36.2423604195362</v>
      </c>
      <c r="M71">
        <v>35.2432052586435</v>
      </c>
      <c r="N71">
        <v>34.2715955176402</v>
      </c>
      <c r="O71">
        <v>33.326771804806</v>
      </c>
      <c r="P71">
        <v>32.4079956638695</v>
      </c>
      <c r="Q71">
        <v>31.5145489968506</v>
      </c>
      <c r="R71">
        <v>1</v>
      </c>
      <c r="S71">
        <v>0.0098</v>
      </c>
      <c r="T71">
        <v>0.0268</v>
      </c>
      <c r="U71">
        <v>0.28</v>
      </c>
      <c r="V71">
        <v>48.5261</v>
      </c>
    </row>
    <row r="72" spans="1:22">
      <c r="A72" s="18" t="s">
        <v>7</v>
      </c>
      <c r="B72">
        <v>140.1</v>
      </c>
      <c r="C72">
        <v>138.284858405634</v>
      </c>
      <c r="D72">
        <v>139.409525109696</v>
      </c>
      <c r="E72">
        <v>139.884757139333</v>
      </c>
      <c r="F72">
        <v>139.600000000001</v>
      </c>
      <c r="G72">
        <v>138.778484357724</v>
      </c>
      <c r="H72">
        <v>137.631173535168</v>
      </c>
      <c r="I72">
        <v>136.311826538868</v>
      </c>
      <c r="J72">
        <v>134.923109290169</v>
      </c>
      <c r="K72">
        <v>133.529981054485</v>
      </c>
      <c r="L72">
        <v>132.171436802636</v>
      </c>
      <c r="M72">
        <v>130.869253924009</v>
      </c>
      <c r="N72">
        <v>129.634114148601</v>
      </c>
      <c r="O72">
        <v>128.46975216012</v>
      </c>
      <c r="P72">
        <v>127.375707208694</v>
      </c>
      <c r="Q72">
        <v>126.349115474077</v>
      </c>
      <c r="R72">
        <v>0.1173</v>
      </c>
      <c r="S72">
        <v>0.0041</v>
      </c>
      <c r="T72">
        <v>0.0494</v>
      </c>
      <c r="U72">
        <v>0.3705</v>
      </c>
      <c r="V72">
        <v>69.4023</v>
      </c>
    </row>
    <row r="73" spans="1:22">
      <c r="A73" s="18" t="s">
        <v>8</v>
      </c>
      <c r="B73">
        <v>88.8</v>
      </c>
      <c r="C73">
        <v>84.0334415561827</v>
      </c>
      <c r="D73">
        <v>81.8769428823818</v>
      </c>
      <c r="E73">
        <v>80.5000000000348</v>
      </c>
      <c r="F73">
        <v>79.4844684477322</v>
      </c>
      <c r="G73">
        <v>78.6742798539104</v>
      </c>
      <c r="H73">
        <v>77.996166666546</v>
      </c>
      <c r="I73">
        <v>77.4105579885495</v>
      </c>
      <c r="J73">
        <v>76.8938670730794</v>
      </c>
      <c r="K73">
        <v>76.4309325553762</v>
      </c>
      <c r="L73">
        <v>76.0114007353544</v>
      </c>
      <c r="M73">
        <v>75.6278417473747</v>
      </c>
      <c r="N73">
        <v>75.2747018848358</v>
      </c>
      <c r="O73">
        <v>74.9476885996097</v>
      </c>
      <c r="P73">
        <v>74.6433923765245</v>
      </c>
      <c r="Q73">
        <v>74.3590445057651</v>
      </c>
      <c r="R73">
        <v>0.0581</v>
      </c>
      <c r="S73">
        <v>0.0072</v>
      </c>
      <c r="T73">
        <v>0.0294</v>
      </c>
      <c r="U73">
        <v>0.2792</v>
      </c>
      <c r="V73">
        <v>25.2375</v>
      </c>
    </row>
    <row r="74" spans="1:22">
      <c r="A74" s="18" t="s">
        <v>9</v>
      </c>
      <c r="B74">
        <v>90.2</v>
      </c>
      <c r="C74">
        <v>90.4176758728042</v>
      </c>
      <c r="D74">
        <v>88.1247892768459</v>
      </c>
      <c r="E74">
        <v>85.5371404887546</v>
      </c>
      <c r="F74">
        <v>83.2892252308059</v>
      </c>
      <c r="G74">
        <v>81.4343180634045</v>
      </c>
      <c r="H74">
        <v>79.8999999999999</v>
      </c>
      <c r="I74">
        <v>78.6088048962166</v>
      </c>
      <c r="J74">
        <v>77.5010899923784</v>
      </c>
      <c r="K74">
        <v>76.5342197423991</v>
      </c>
      <c r="L74">
        <v>75.6779529083333</v>
      </c>
      <c r="M74">
        <v>74.9105036935851</v>
      </c>
      <c r="N74">
        <v>74.2158118134172</v>
      </c>
      <c r="O74">
        <v>73.5817510654348</v>
      </c>
      <c r="P74">
        <v>72.9989600691797</v>
      </c>
      <c r="Q74">
        <v>72.4600680635347</v>
      </c>
      <c r="R74">
        <v>0.109</v>
      </c>
      <c r="S74">
        <v>0.0116</v>
      </c>
      <c r="T74">
        <v>0.0262</v>
      </c>
      <c r="U74">
        <v>1.15</v>
      </c>
      <c r="V74">
        <v>120.6392</v>
      </c>
    </row>
    <row r="75" spans="1:22">
      <c r="A75" s="18" t="s">
        <v>10</v>
      </c>
      <c r="B75">
        <v>312.5</v>
      </c>
      <c r="C75">
        <v>313.799999999967</v>
      </c>
      <c r="D75">
        <v>308.508477617335</v>
      </c>
      <c r="E75">
        <v>301.205507812511</v>
      </c>
      <c r="F75">
        <v>293.055404708503</v>
      </c>
      <c r="G75">
        <v>284.534454345913</v>
      </c>
      <c r="H75">
        <v>275.881829631764</v>
      </c>
      <c r="I75">
        <v>267.232421304967</v>
      </c>
      <c r="J75">
        <v>258.667885433112</v>
      </c>
      <c r="K75">
        <v>250.23981726697</v>
      </c>
      <c r="L75">
        <v>241.981560841882</v>
      </c>
      <c r="M75">
        <v>233.914763541068</v>
      </c>
      <c r="N75">
        <v>226.053261052308</v>
      </c>
      <c r="O75">
        <v>218.405503172999</v>
      </c>
      <c r="P75">
        <v>210.976133854318</v>
      </c>
      <c r="Q75">
        <v>203.767056819649</v>
      </c>
      <c r="R75">
        <v>0.9574</v>
      </c>
      <c r="S75">
        <v>0.0248</v>
      </c>
      <c r="T75">
        <v>0.024</v>
      </c>
      <c r="U75">
        <v>0.0398</v>
      </c>
      <c r="V75">
        <v>318.9371</v>
      </c>
    </row>
    <row r="76" spans="1:22">
      <c r="A76" s="18" t="s">
        <v>11</v>
      </c>
      <c r="B76">
        <v>14.3</v>
      </c>
      <c r="C76">
        <v>15.1853489041638</v>
      </c>
      <c r="D76">
        <v>16.0150004630981</v>
      </c>
      <c r="E76">
        <v>16.2768345035114</v>
      </c>
      <c r="F76">
        <v>16.1719186698703</v>
      </c>
      <c r="G76">
        <v>15.8424173047835</v>
      </c>
      <c r="H76">
        <v>15.379700615975</v>
      </c>
      <c r="I76">
        <v>14.8429719840902</v>
      </c>
      <c r="J76">
        <v>14.2710177691228</v>
      </c>
      <c r="K76">
        <v>13.6893258491515</v>
      </c>
      <c r="L76">
        <v>13.1145223090516</v>
      </c>
      <c r="M76">
        <v>12.5572305757662</v>
      </c>
      <c r="N76">
        <v>12.0239671571874</v>
      </c>
      <c r="O76">
        <v>11.5184270208018</v>
      </c>
      <c r="P76">
        <v>11.0423698924975</v>
      </c>
      <c r="Q76">
        <v>10.5962387844224</v>
      </c>
      <c r="R76">
        <v>0.5243</v>
      </c>
      <c r="S76">
        <v>0.0275</v>
      </c>
      <c r="T76">
        <v>0.137</v>
      </c>
      <c r="U76">
        <v>0.1791</v>
      </c>
      <c r="V76">
        <v>11.7174</v>
      </c>
    </row>
    <row r="77" spans="1:22">
      <c r="A77" s="18" t="s">
        <v>12</v>
      </c>
      <c r="B77">
        <v>279.1</v>
      </c>
      <c r="C77">
        <v>274.400759566281</v>
      </c>
      <c r="D77">
        <v>280.873660206508</v>
      </c>
      <c r="E77">
        <v>280.227987540985</v>
      </c>
      <c r="F77">
        <v>274.585186133746</v>
      </c>
      <c r="G77">
        <v>266.02570732863</v>
      </c>
      <c r="H77">
        <v>255.953166847499</v>
      </c>
      <c r="I77">
        <v>245.266107229117</v>
      </c>
      <c r="J77">
        <v>234.526962641895</v>
      </c>
      <c r="K77">
        <v>224.078187031851</v>
      </c>
      <c r="L77">
        <v>214.118513149862</v>
      </c>
      <c r="M77">
        <v>204.752995561525</v>
      </c>
      <c r="N77">
        <v>196.026089826574</v>
      </c>
      <c r="O77">
        <v>187.943664263774</v>
      </c>
      <c r="P77">
        <v>180.48769994695</v>
      </c>
      <c r="Q77">
        <v>173.626104189133</v>
      </c>
      <c r="R77">
        <v>0.4689</v>
      </c>
      <c r="S77">
        <v>0.0251</v>
      </c>
      <c r="T77">
        <v>0.1418</v>
      </c>
      <c r="U77">
        <v>0.2286</v>
      </c>
      <c r="V77">
        <v>204.9377</v>
      </c>
    </row>
    <row r="78" spans="1:22">
      <c r="A78" s="18" t="s">
        <v>13</v>
      </c>
      <c r="B78">
        <v>84.7</v>
      </c>
      <c r="C78">
        <v>80.8838056392361</v>
      </c>
      <c r="D78">
        <v>78.8121389172519</v>
      </c>
      <c r="E78">
        <v>76.9792549088907</v>
      </c>
      <c r="F78">
        <v>75.338627772504</v>
      </c>
      <c r="G78">
        <v>73.8999999999604</v>
      </c>
      <c r="H78">
        <v>72.6500430722618</v>
      </c>
      <c r="I78">
        <v>71.5632625507773</v>
      </c>
      <c r="J78">
        <v>70.612445733573</v>
      </c>
      <c r="K78">
        <v>69.7732959815454</v>
      </c>
      <c r="L78">
        <v>69.0257065230377</v>
      </c>
      <c r="M78">
        <v>68.3535912489572</v>
      </c>
      <c r="N78">
        <v>67.7442441551205</v>
      </c>
      <c r="O78">
        <v>67.1876418767333</v>
      </c>
      <c r="P78">
        <v>66.6758363268168</v>
      </c>
      <c r="Q78">
        <v>66.202470304955</v>
      </c>
      <c r="R78">
        <v>0.1047</v>
      </c>
      <c r="S78">
        <v>0.0112</v>
      </c>
      <c r="T78">
        <v>0.025</v>
      </c>
      <c r="U78">
        <v>0.7331</v>
      </c>
      <c r="V78">
        <v>69.2191</v>
      </c>
    </row>
    <row r="79" spans="1:22">
      <c r="A79" s="18" t="s">
        <v>14</v>
      </c>
      <c r="B79">
        <v>157.5</v>
      </c>
      <c r="C79">
        <v>158.01704071368</v>
      </c>
      <c r="D79">
        <v>157.053427832452</v>
      </c>
      <c r="E79">
        <v>154</v>
      </c>
      <c r="F79">
        <v>150.194745369561</v>
      </c>
      <c r="G79">
        <v>146.355986415255</v>
      </c>
      <c r="H79">
        <v>142.783865838013</v>
      </c>
      <c r="I79">
        <v>139.570620104248</v>
      </c>
      <c r="J79">
        <v>136.716514923715</v>
      </c>
      <c r="K79">
        <v>134.186596224586</v>
      </c>
      <c r="L79">
        <v>131.936599925277</v>
      </c>
      <c r="M79">
        <v>129.923798253178</v>
      </c>
      <c r="N79">
        <v>128.110826548193</v>
      </c>
      <c r="O79">
        <v>126.466425845004</v>
      </c>
      <c r="P79">
        <v>124.964961920018</v>
      </c>
      <c r="Q79">
        <v>123.58556366183</v>
      </c>
      <c r="R79">
        <v>0.1577</v>
      </c>
      <c r="S79">
        <v>0.0047</v>
      </c>
      <c r="T79">
        <v>0.2056</v>
      </c>
      <c r="U79">
        <v>0.6306</v>
      </c>
      <c r="V79">
        <v>133.5066</v>
      </c>
    </row>
    <row r="80" spans="1:22">
      <c r="A80" s="18" t="s">
        <v>15</v>
      </c>
      <c r="B80">
        <v>93.3</v>
      </c>
      <c r="C80">
        <v>84.5797055668963</v>
      </c>
      <c r="D80">
        <v>85.5492248951054</v>
      </c>
      <c r="E80">
        <v>88.5270748909523</v>
      </c>
      <c r="F80">
        <v>92.1444243413681</v>
      </c>
      <c r="G80">
        <v>95.9620006148204</v>
      </c>
      <c r="H80">
        <v>99.8000000000007</v>
      </c>
      <c r="I80">
        <v>103.575047925556</v>
      </c>
      <c r="J80">
        <v>107.246112195396</v>
      </c>
      <c r="K80">
        <v>110.792879886886</v>
      </c>
      <c r="L80">
        <v>114.205952780895</v>
      </c>
      <c r="M80">
        <v>117.481979903452</v>
      </c>
      <c r="N80">
        <v>120.62107138386</v>
      </c>
      <c r="O80">
        <v>123.625351030846</v>
      </c>
      <c r="P80">
        <v>126.498112946226</v>
      </c>
      <c r="Q80">
        <v>129.243314626591</v>
      </c>
      <c r="R80">
        <v>0.2224</v>
      </c>
      <c r="S80">
        <v>0.0309</v>
      </c>
      <c r="T80">
        <v>0.0656</v>
      </c>
      <c r="U80">
        <v>0.0268</v>
      </c>
      <c r="V80">
        <v>14.6916</v>
      </c>
    </row>
    <row r="81" spans="1:22">
      <c r="A81" s="18" t="s">
        <v>16</v>
      </c>
      <c r="B81">
        <v>154.1</v>
      </c>
      <c r="C81">
        <v>154.199999994332</v>
      </c>
      <c r="D81">
        <v>156.397709344689</v>
      </c>
      <c r="E81">
        <v>159.066750148187</v>
      </c>
      <c r="F81">
        <v>161.835132841262</v>
      </c>
      <c r="G81">
        <v>164.569252053303</v>
      </c>
      <c r="H81">
        <v>167.211808627321</v>
      </c>
      <c r="I81">
        <v>169.736803035574</v>
      </c>
      <c r="J81">
        <v>172.133072500369</v>
      </c>
      <c r="K81">
        <v>174.397152878806</v>
      </c>
      <c r="L81">
        <v>176.529803402912</v>
      </c>
      <c r="M81">
        <v>178.534167584951</v>
      </c>
      <c r="N81">
        <v>180.414737979418</v>
      </c>
      <c r="O81">
        <v>182.176745934003</v>
      </c>
      <c r="P81">
        <v>183.825789447113</v>
      </c>
      <c r="Q81">
        <v>185.367600807385</v>
      </c>
      <c r="R81">
        <v>0.0323</v>
      </c>
      <c r="S81">
        <v>0.0046</v>
      </c>
      <c r="T81">
        <v>0.1273</v>
      </c>
      <c r="U81">
        <v>0.0622</v>
      </c>
      <c r="V81">
        <v>14.8157</v>
      </c>
    </row>
    <row r="82" spans="1:22">
      <c r="A82" s="18" t="s">
        <v>17</v>
      </c>
      <c r="B82">
        <v>143.3</v>
      </c>
      <c r="C82">
        <v>140.737406994889</v>
      </c>
      <c r="D82">
        <v>138.445412423297</v>
      </c>
      <c r="E82">
        <v>135.146945081924</v>
      </c>
      <c r="F82">
        <v>131.406688736006</v>
      </c>
      <c r="G82">
        <v>127.465928120695</v>
      </c>
      <c r="H82">
        <v>123.447809265977</v>
      </c>
      <c r="I82">
        <v>119.422408312808</v>
      </c>
      <c r="J82">
        <v>115.43239608708</v>
      </c>
      <c r="K82">
        <v>111.504853027062</v>
      </c>
      <c r="L82">
        <v>107.657344984099</v>
      </c>
      <c r="M82">
        <v>103.901317449237</v>
      </c>
      <c r="N82">
        <v>100.244117397526</v>
      </c>
      <c r="O82">
        <v>96.6902607556503</v>
      </c>
      <c r="P82">
        <v>93.2422606182136</v>
      </c>
      <c r="Q82">
        <v>89.9011872791843</v>
      </c>
      <c r="R82">
        <v>0.95</v>
      </c>
      <c r="S82">
        <v>0.0307</v>
      </c>
      <c r="T82">
        <v>0.0267</v>
      </c>
      <c r="U82">
        <v>0.0426</v>
      </c>
      <c r="V82">
        <v>142.5366</v>
      </c>
    </row>
    <row r="83" spans="1:22">
      <c r="A83" s="18" t="s">
        <v>18</v>
      </c>
      <c r="B83">
        <v>125.9</v>
      </c>
      <c r="C83">
        <v>124.947535248808</v>
      </c>
      <c r="D83">
        <v>123.519831342448</v>
      </c>
      <c r="E83">
        <v>122.108440990733</v>
      </c>
      <c r="F83">
        <v>120.713177788019</v>
      </c>
      <c r="G83">
        <v>119.33385745862</v>
      </c>
      <c r="H83">
        <v>117.970297832446</v>
      </c>
      <c r="I83">
        <v>116.622318820979</v>
      </c>
      <c r="J83">
        <v>115.289742393454</v>
      </c>
      <c r="K83">
        <v>113.972392553374</v>
      </c>
      <c r="L83">
        <v>112.670095315241</v>
      </c>
      <c r="M83">
        <v>111.382678681603</v>
      </c>
      <c r="N83">
        <v>110.109972620308</v>
      </c>
      <c r="O83">
        <v>108.85180904208</v>
      </c>
      <c r="P83">
        <v>107.608021778293</v>
      </c>
      <c r="Q83">
        <v>106.378446559042</v>
      </c>
      <c r="R83">
        <v>1</v>
      </c>
      <c r="S83">
        <v>0.014</v>
      </c>
      <c r="T83">
        <v>0.1393</v>
      </c>
      <c r="U83">
        <v>0.0115</v>
      </c>
      <c r="V83">
        <v>127.1137</v>
      </c>
    </row>
    <row r="84" spans="1:22">
      <c r="A84" s="18" t="s">
        <v>19</v>
      </c>
      <c r="B84">
        <v>158.1</v>
      </c>
      <c r="C84">
        <v>137.000000000007</v>
      </c>
      <c r="D84">
        <v>144.213723142462</v>
      </c>
      <c r="E84">
        <v>150.479858225022</v>
      </c>
      <c r="F84">
        <v>155.812731721052</v>
      </c>
      <c r="G84">
        <v>160.463948999531</v>
      </c>
      <c r="H84">
        <v>164.61203432272</v>
      </c>
      <c r="I84">
        <v>168.376875559681</v>
      </c>
      <c r="J84">
        <v>171.841084588578</v>
      </c>
      <c r="K84">
        <v>175.063567015575</v>
      </c>
      <c r="L84">
        <v>178.087674406202</v>
      </c>
      <c r="M84">
        <v>180.94619786996</v>
      </c>
      <c r="N84">
        <v>183.664528834145</v>
      </c>
      <c r="O84">
        <v>186.262727508182</v>
      </c>
      <c r="P84">
        <v>188.756918697307</v>
      </c>
      <c r="Q84">
        <v>191.160259899077</v>
      </c>
      <c r="R84">
        <v>0.8534</v>
      </c>
      <c r="S84">
        <v>0.0395</v>
      </c>
      <c r="T84">
        <v>0.1396</v>
      </c>
      <c r="U84">
        <v>-0.0036</v>
      </c>
      <c r="V84">
        <v>113.0332</v>
      </c>
    </row>
    <row r="85" spans="1:22">
      <c r="A85" s="18" t="s">
        <v>20</v>
      </c>
      <c r="B85">
        <v>195.2</v>
      </c>
      <c r="C85">
        <v>193.141729923428</v>
      </c>
      <c r="D85">
        <v>193.927292957073</v>
      </c>
      <c r="E85">
        <v>194.716051101816</v>
      </c>
      <c r="F85">
        <v>195.508017353044</v>
      </c>
      <c r="G85">
        <v>196.303204759097</v>
      </c>
      <c r="H85">
        <v>197.101626421296</v>
      </c>
      <c r="I85">
        <v>197.903295494318</v>
      </c>
      <c r="J85">
        <v>198.708225186325</v>
      </c>
      <c r="K85">
        <v>199.516428759176</v>
      </c>
      <c r="L85">
        <v>200.327919528681</v>
      </c>
      <c r="M85">
        <v>201.142710864835</v>
      </c>
      <c r="N85">
        <v>201.960816191997</v>
      </c>
      <c r="O85">
        <v>202.782248989082</v>
      </c>
      <c r="P85">
        <v>203.607022789918</v>
      </c>
      <c r="Q85">
        <v>204.435151183294</v>
      </c>
      <c r="R85">
        <v>1</v>
      </c>
      <c r="S85">
        <v>0.007</v>
      </c>
      <c r="T85">
        <v>0.1004</v>
      </c>
      <c r="U85">
        <v>-0.0041</v>
      </c>
      <c r="V85">
        <v>191.9577</v>
      </c>
    </row>
    <row r="86" spans="1:22">
      <c r="A86" s="18" t="s">
        <v>21</v>
      </c>
      <c r="B86">
        <v>227</v>
      </c>
      <c r="C86">
        <v>220.5</v>
      </c>
      <c r="D86">
        <v>217.976989787342</v>
      </c>
      <c r="E86">
        <v>214.869494811794</v>
      </c>
      <c r="F86">
        <v>211.353761684542</v>
      </c>
      <c r="G86">
        <v>207.787752288595</v>
      </c>
      <c r="H86">
        <v>204.383322799795</v>
      </c>
      <c r="I86">
        <v>201.234049627465</v>
      </c>
      <c r="J86">
        <v>198.365088528061</v>
      </c>
      <c r="K86">
        <v>195.767235713862</v>
      </c>
      <c r="L86">
        <v>193.416488691783</v>
      </c>
      <c r="M86">
        <v>191.284341169168</v>
      </c>
      <c r="N86">
        <v>189.342772723907</v>
      </c>
      <c r="O86">
        <v>187.566379743865</v>
      </c>
      <c r="P86">
        <v>185.933046367648</v>
      </c>
      <c r="Q86">
        <v>184.423919675679</v>
      </c>
      <c r="R86">
        <v>0.1175</v>
      </c>
      <c r="S86">
        <v>0.0061</v>
      </c>
      <c r="T86">
        <v>0.0128</v>
      </c>
      <c r="U86">
        <v>0.5519</v>
      </c>
      <c r="V86">
        <v>151.5401</v>
      </c>
    </row>
    <row r="87" spans="1:22">
      <c r="A87" s="18" t="s">
        <v>22</v>
      </c>
      <c r="B87">
        <v>201.7</v>
      </c>
      <c r="C87">
        <v>198.300000004799</v>
      </c>
      <c r="D87">
        <v>195.757625152014</v>
      </c>
      <c r="E87">
        <v>193.679049730956</v>
      </c>
      <c r="F87">
        <v>191.936167688753</v>
      </c>
      <c r="G87">
        <v>190.458631838001</v>
      </c>
      <c r="H87">
        <v>189.198516580331</v>
      </c>
      <c r="I87">
        <v>188.119712008193</v>
      </c>
      <c r="J87">
        <v>187.193583952585</v>
      </c>
      <c r="K87">
        <v>186.39678235967</v>
      </c>
      <c r="L87">
        <v>185.709952202829</v>
      </c>
      <c r="M87">
        <v>185.116886557885</v>
      </c>
      <c r="N87">
        <v>184.603924700084</v>
      </c>
      <c r="O87">
        <v>184.159500282351</v>
      </c>
      <c r="P87">
        <v>183.77378913474</v>
      </c>
      <c r="Q87">
        <v>183.438427483722</v>
      </c>
      <c r="R87">
        <v>0.005</v>
      </c>
      <c r="S87">
        <v>0.0066</v>
      </c>
      <c r="T87">
        <v>0.0099</v>
      </c>
      <c r="U87">
        <v>0.1533</v>
      </c>
      <c r="V87">
        <v>28.3397</v>
      </c>
    </row>
    <row r="88" spans="1:22">
      <c r="A88" s="18" t="s">
        <v>23</v>
      </c>
      <c r="B88">
        <v>34.3</v>
      </c>
      <c r="C88">
        <v>33.1000000000002</v>
      </c>
      <c r="D88">
        <v>33.0456410665293</v>
      </c>
      <c r="E88">
        <v>33.2392953878618</v>
      </c>
      <c r="F88">
        <v>33.4938303906301</v>
      </c>
      <c r="G88">
        <v>33.7483202098784</v>
      </c>
      <c r="H88">
        <v>33.980005899293</v>
      </c>
      <c r="I88">
        <v>34.1807457587354</v>
      </c>
      <c r="J88">
        <v>34.3487149060771</v>
      </c>
      <c r="K88">
        <v>34.4849611942294</v>
      </c>
      <c r="L88">
        <v>34.5918204644594</v>
      </c>
      <c r="M88">
        <v>34.6721385863839</v>
      </c>
      <c r="N88">
        <v>34.7288761367927</v>
      </c>
      <c r="O88">
        <v>34.7649065530236</v>
      </c>
      <c r="P88">
        <v>34.7829166188769</v>
      </c>
      <c r="Q88">
        <v>34.7853626617649</v>
      </c>
      <c r="R88">
        <v>0.0776</v>
      </c>
      <c r="S88">
        <v>0.0084</v>
      </c>
      <c r="T88">
        <v>0.0083</v>
      </c>
      <c r="U88">
        <v>0.1277</v>
      </c>
      <c r="V88">
        <v>5.9378</v>
      </c>
    </row>
    <row r="89" spans="1:22">
      <c r="A89" s="18" t="s">
        <v>24</v>
      </c>
      <c r="B89">
        <v>25.8</v>
      </c>
      <c r="C89">
        <v>25.1919416105136</v>
      </c>
      <c r="D89">
        <v>25.3999999999975</v>
      </c>
      <c r="E89">
        <v>25.9346796392664</v>
      </c>
      <c r="F89">
        <v>26.6914958904312</v>
      </c>
      <c r="G89">
        <v>27.6394199691591</v>
      </c>
      <c r="H89">
        <v>28.7722972924553</v>
      </c>
      <c r="I89">
        <v>30.0955888628655</v>
      </c>
      <c r="J89">
        <v>31.62167846688</v>
      </c>
      <c r="K89">
        <v>33.3679906864637</v>
      </c>
      <c r="L89">
        <v>35.3562344017417</v>
      </c>
      <c r="M89">
        <v>37.6121724704286</v>
      </c>
      <c r="N89">
        <v>40.1656744305474</v>
      </c>
      <c r="O89">
        <v>43.0509444790628</v>
      </c>
      <c r="P89">
        <v>46.3068746898952</v>
      </c>
      <c r="Q89">
        <v>49.9775004911789</v>
      </c>
      <c r="R89">
        <v>0.0558</v>
      </c>
      <c r="S89">
        <v>0.0203</v>
      </c>
      <c r="T89">
        <v>0.0944</v>
      </c>
      <c r="U89">
        <v>-0.1161</v>
      </c>
      <c r="V89">
        <v>-2.211</v>
      </c>
    </row>
    <row r="90" spans="1:22">
      <c r="A90" s="18" t="s">
        <v>25</v>
      </c>
      <c r="B90">
        <v>156.7</v>
      </c>
      <c r="C90">
        <v>157.269236216813</v>
      </c>
      <c r="D90">
        <v>157.027700664257</v>
      </c>
      <c r="E90">
        <v>156.786536064275</v>
      </c>
      <c r="F90">
        <v>156.545741847105</v>
      </c>
      <c r="G90">
        <v>156.305317443912</v>
      </c>
      <c r="H90">
        <v>156.065262286778</v>
      </c>
      <c r="I90">
        <v>155.825575808572</v>
      </c>
      <c r="J90">
        <v>155.586257443079</v>
      </c>
      <c r="K90">
        <v>155.347306624957</v>
      </c>
      <c r="L90">
        <v>155.108722789708</v>
      </c>
      <c r="M90">
        <v>154.870505373736</v>
      </c>
      <c r="N90">
        <v>154.632653814289</v>
      </c>
      <c r="O90">
        <v>154.395167549475</v>
      </c>
      <c r="P90">
        <v>154.158046018259</v>
      </c>
      <c r="Q90">
        <v>153.921288660495</v>
      </c>
      <c r="R90">
        <v>1</v>
      </c>
      <c r="S90">
        <v>0.0109</v>
      </c>
      <c r="T90">
        <v>0.0545</v>
      </c>
      <c r="U90">
        <v>0.0015</v>
      </c>
      <c r="V90">
        <v>157.631</v>
      </c>
    </row>
    <row r="91" spans="1:22">
      <c r="A91" s="18" t="s">
        <v>26</v>
      </c>
      <c r="B91">
        <v>54.3</v>
      </c>
      <c r="C91">
        <v>56.3999999999997</v>
      </c>
      <c r="D91">
        <v>58.8487645962983</v>
      </c>
      <c r="E91">
        <v>59.7887733844974</v>
      </c>
      <c r="F91">
        <v>59.8275365776057</v>
      </c>
      <c r="G91">
        <v>59.2990152138786</v>
      </c>
      <c r="H91">
        <v>58.3980517466091</v>
      </c>
      <c r="I91">
        <v>57.2473780108715</v>
      </c>
      <c r="J91">
        <v>55.9288707659858</v>
      </c>
      <c r="K91">
        <v>54.4994694125665</v>
      </c>
      <c r="L91">
        <v>52.9999799330789</v>
      </c>
      <c r="M91">
        <v>51.4602852134668</v>
      </c>
      <c r="N91">
        <v>49.9026024426231</v>
      </c>
      <c r="O91">
        <v>48.3436128793136</v>
      </c>
      <c r="P91">
        <v>46.7959068181729</v>
      </c>
      <c r="Q91">
        <v>45.2689946703695</v>
      </c>
      <c r="R91">
        <v>0.7729</v>
      </c>
      <c r="S91">
        <v>0.037</v>
      </c>
      <c r="T91">
        <v>0.0928</v>
      </c>
      <c r="U91">
        <v>0.0655</v>
      </c>
      <c r="V91">
        <v>49.0831</v>
      </c>
    </row>
    <row r="92" spans="1:22">
      <c r="A92" s="18" t="s">
        <v>27</v>
      </c>
      <c r="B92">
        <v>104.6</v>
      </c>
      <c r="C92">
        <v>104.938854537291</v>
      </c>
      <c r="D92">
        <v>105.800770709825</v>
      </c>
      <c r="E92">
        <v>106.951874308321</v>
      </c>
      <c r="F92">
        <v>108.351571474776</v>
      </c>
      <c r="G92">
        <v>109.999999999696</v>
      </c>
      <c r="H92">
        <v>111.913174387521</v>
      </c>
      <c r="I92">
        <v>114.116259804818</v>
      </c>
      <c r="J92">
        <v>116.641402512816</v>
      </c>
      <c r="K92">
        <v>119.527121832072</v>
      </c>
      <c r="L92">
        <v>122.818375140008</v>
      </c>
      <c r="M92">
        <v>126.566980844929</v>
      </c>
      <c r="N92">
        <v>130.832275878046</v>
      </c>
      <c r="O92">
        <v>135.681958806558</v>
      </c>
      <c r="P92">
        <v>141.193102676062</v>
      </c>
      <c r="Q92">
        <v>147.453338263423</v>
      </c>
      <c r="R92">
        <v>0.0073</v>
      </c>
      <c r="S92">
        <v>0.0071</v>
      </c>
      <c r="T92">
        <v>0.0235</v>
      </c>
      <c r="U92">
        <v>-0.1258</v>
      </c>
      <c r="V92">
        <v>-12.1287</v>
      </c>
    </row>
    <row r="93" spans="1:22">
      <c r="A93" s="18" t="s">
        <v>28</v>
      </c>
      <c r="B93">
        <v>27.2</v>
      </c>
      <c r="C93">
        <v>26.8999999999964</v>
      </c>
      <c r="D93">
        <v>26.9426566395994</v>
      </c>
      <c r="E93">
        <v>27.0456731808001</v>
      </c>
      <c r="F93">
        <v>27.1514877142857</v>
      </c>
      <c r="G93">
        <v>27.243671385182</v>
      </c>
      <c r="H93">
        <v>27.317947566816</v>
      </c>
      <c r="I93">
        <v>27.3743511197403</v>
      </c>
      <c r="J93">
        <v>27.4145019241619</v>
      </c>
      <c r="K93">
        <v>27.4405211873326</v>
      </c>
      <c r="L93">
        <v>27.4545732971539</v>
      </c>
      <c r="M93">
        <v>27.4586729937554</v>
      </c>
      <c r="N93">
        <v>27.454612710396</v>
      </c>
      <c r="O93">
        <v>27.4439460316226</v>
      </c>
      <c r="P93">
        <v>27.4279971518988</v>
      </c>
      <c r="Q93">
        <v>27.4078815795472</v>
      </c>
      <c r="R93">
        <v>0.0328</v>
      </c>
      <c r="S93">
        <v>0.0016</v>
      </c>
      <c r="T93">
        <v>0.0101</v>
      </c>
      <c r="U93">
        <v>0.1816</v>
      </c>
      <c r="V93">
        <v>5.585</v>
      </c>
    </row>
    <row r="94" spans="1:22">
      <c r="A94" s="18" t="s">
        <v>29</v>
      </c>
      <c r="B94">
        <v>57.9</v>
      </c>
      <c r="C94">
        <v>57.6000000000006</v>
      </c>
      <c r="D94">
        <v>57.5180331078764</v>
      </c>
      <c r="E94">
        <v>56.9594962116501</v>
      </c>
      <c r="F94">
        <v>56.148775012249</v>
      </c>
      <c r="G94">
        <v>55.2585047726786</v>
      </c>
      <c r="H94">
        <v>54.3807628142119</v>
      </c>
      <c r="I94">
        <v>53.5571216080983</v>
      </c>
      <c r="J94">
        <v>52.8020029693705</v>
      </c>
      <c r="K94">
        <v>52.116463179017</v>
      </c>
      <c r="L94">
        <v>51.4956459770805</v>
      </c>
      <c r="M94">
        <v>50.9325931182549</v>
      </c>
      <c r="N94">
        <v>50.4200773530343</v>
      </c>
      <c r="O94">
        <v>49.9514029214026</v>
      </c>
      <c r="P94">
        <v>49.5206883146268</v>
      </c>
      <c r="Q94">
        <v>49.1229036201003</v>
      </c>
      <c r="R94">
        <v>0.1157</v>
      </c>
      <c r="S94">
        <v>0.0062</v>
      </c>
      <c r="T94">
        <v>0.0686</v>
      </c>
      <c r="U94">
        <v>0.5695</v>
      </c>
      <c r="V94">
        <v>41.3727</v>
      </c>
    </row>
    <row r="95" spans="1:22">
      <c r="A95" s="18" t="s">
        <v>30</v>
      </c>
      <c r="B95">
        <v>96.2</v>
      </c>
      <c r="C95">
        <v>94.2381917609276</v>
      </c>
      <c r="D95">
        <v>91.9002178405106</v>
      </c>
      <c r="E95">
        <v>89.1351292201325</v>
      </c>
      <c r="F95">
        <v>86.5000000000029</v>
      </c>
      <c r="G95">
        <v>84.1796244177124</v>
      </c>
      <c r="H95">
        <v>82.1869635987591</v>
      </c>
      <c r="I95">
        <v>80.4794848920095</v>
      </c>
      <c r="J95">
        <v>79.0053937123375</v>
      </c>
      <c r="K95">
        <v>77.7187408558216</v>
      </c>
      <c r="L95">
        <v>76.5826341966389</v>
      </c>
      <c r="M95">
        <v>75.5685079426642</v>
      </c>
      <c r="N95">
        <v>74.6544482388059</v>
      </c>
      <c r="O95">
        <v>73.8235810695817</v>
      </c>
      <c r="P95">
        <v>73.0627808556769</v>
      </c>
      <c r="Q95">
        <v>72.3617049154787</v>
      </c>
      <c r="R95">
        <v>0.1402</v>
      </c>
      <c r="S95">
        <v>0.003</v>
      </c>
      <c r="T95">
        <v>0.0221</v>
      </c>
      <c r="U95">
        <v>0.8201</v>
      </c>
      <c r="V95">
        <v>95.7782</v>
      </c>
    </row>
    <row r="96" spans="1:22">
      <c r="A96" s="18" t="s">
        <v>31</v>
      </c>
      <c r="B96">
        <v>20.9</v>
      </c>
      <c r="C96">
        <v>19.87831451624</v>
      </c>
      <c r="D96">
        <v>19.5049114666909</v>
      </c>
      <c r="E96">
        <v>19.0417797333415</v>
      </c>
      <c r="F96">
        <v>18.5400839540966</v>
      </c>
      <c r="G96">
        <v>18.0223149182147</v>
      </c>
      <c r="H96">
        <v>17.5</v>
      </c>
      <c r="I96">
        <v>16.9796943370555</v>
      </c>
      <c r="J96">
        <v>16.4653793343851</v>
      </c>
      <c r="K96">
        <v>15.9595720748455</v>
      </c>
      <c r="L96">
        <v>15.4638965164749</v>
      </c>
      <c r="M96">
        <v>14.9794024901405</v>
      </c>
      <c r="N96">
        <v>14.5067555267657</v>
      </c>
      <c r="O96">
        <v>14.0463557046437</v>
      </c>
      <c r="P96">
        <v>13.5984152058969</v>
      </c>
      <c r="Q96">
        <v>13.1630106952493</v>
      </c>
      <c r="R96">
        <v>0.9656</v>
      </c>
      <c r="S96">
        <v>0.0097</v>
      </c>
      <c r="T96">
        <v>0.007</v>
      </c>
      <c r="U96">
        <v>0.0364</v>
      </c>
      <c r="V96">
        <v>20.272</v>
      </c>
    </row>
    <row r="97" spans="1:22">
      <c r="A97" s="18" t="s">
        <v>32</v>
      </c>
      <c r="B97">
        <v>62</v>
      </c>
      <c r="C97">
        <v>56.2999999999979</v>
      </c>
      <c r="D97">
        <v>56.887503763501</v>
      </c>
      <c r="E97">
        <v>57.6177619293</v>
      </c>
      <c r="F97">
        <v>57.9337320651171</v>
      </c>
      <c r="G97">
        <v>57.8318989364231</v>
      </c>
      <c r="H97">
        <v>57.3963702656195</v>
      </c>
      <c r="I97">
        <v>56.7147981364682</v>
      </c>
      <c r="J97">
        <v>55.8611247454648</v>
      </c>
      <c r="K97">
        <v>54.893726136604</v>
      </c>
      <c r="L97">
        <v>53.8573105646689</v>
      </c>
      <c r="M97">
        <v>52.7854754552324</v>
      </c>
      <c r="N97">
        <v>51.7030685997602</v>
      </c>
      <c r="O97">
        <v>50.628155889593</v>
      </c>
      <c r="P97">
        <v>49.5735964064044</v>
      </c>
      <c r="Q97">
        <v>48.548280193325</v>
      </c>
      <c r="R97">
        <v>0.3343</v>
      </c>
      <c r="S97">
        <v>0.0099</v>
      </c>
      <c r="T97">
        <v>0.0581</v>
      </c>
      <c r="U97">
        <v>0.1833</v>
      </c>
      <c r="V97">
        <v>27.8068</v>
      </c>
    </row>
    <row r="100" spans="1:22">
      <c r="A100" s="18" t="s">
        <v>41</v>
      </c>
      <c r="B100">
        <v>2015</v>
      </c>
      <c r="C100">
        <v>2016</v>
      </c>
      <c r="D100">
        <v>2017</v>
      </c>
      <c r="E100">
        <v>2018</v>
      </c>
      <c r="F100">
        <v>2019</v>
      </c>
      <c r="G100">
        <v>2020</v>
      </c>
      <c r="H100">
        <v>2021</v>
      </c>
      <c r="I100">
        <v>2022</v>
      </c>
      <c r="J100">
        <v>2023</v>
      </c>
      <c r="K100">
        <v>2024</v>
      </c>
      <c r="L100">
        <v>2025</v>
      </c>
      <c r="M100">
        <v>2026</v>
      </c>
      <c r="N100">
        <v>2027</v>
      </c>
      <c r="O100">
        <v>2028</v>
      </c>
      <c r="P100">
        <v>2029</v>
      </c>
      <c r="Q100">
        <v>2030</v>
      </c>
      <c r="R100" t="s">
        <v>2</v>
      </c>
      <c r="S100" t="s">
        <v>55</v>
      </c>
      <c r="T100" t="s">
        <v>56</v>
      </c>
      <c r="U100" t="s">
        <v>57</v>
      </c>
      <c r="V100" t="s">
        <v>58</v>
      </c>
    </row>
    <row r="101" spans="1:22">
      <c r="A101" s="9" t="s">
        <v>1</v>
      </c>
      <c r="B101">
        <v>6.4</v>
      </c>
      <c r="C101">
        <v>5.87875327081189</v>
      </c>
      <c r="D101">
        <v>5.11200246731276</v>
      </c>
      <c r="E101">
        <v>4.34571893610617</v>
      </c>
      <c r="F101">
        <v>3.6865227060472</v>
      </c>
      <c r="G101">
        <v>3.14973932169449</v>
      </c>
      <c r="H101">
        <v>2.72218587547242</v>
      </c>
      <c r="I101">
        <v>2.38399502557845</v>
      </c>
      <c r="J101">
        <v>2.11611526535507</v>
      </c>
      <c r="K101">
        <v>1.90254351062124</v>
      </c>
      <c r="L101">
        <v>1.73059993923331</v>
      </c>
      <c r="M101">
        <v>1.59053163605888</v>
      </c>
      <c r="N101">
        <v>1.4749522893057</v>
      </c>
      <c r="O101">
        <v>1.37830873027887</v>
      </c>
      <c r="P101">
        <v>1.29643457458226</v>
      </c>
      <c r="Q101">
        <v>1.22619882963451</v>
      </c>
      <c r="R101">
        <v>0.65</v>
      </c>
      <c r="S101">
        <v>0.0149</v>
      </c>
      <c r="T101">
        <v>0.0831</v>
      </c>
      <c r="U101">
        <v>0.4473</v>
      </c>
      <c r="V101">
        <v>7.3758</v>
      </c>
    </row>
    <row r="102" spans="1:22">
      <c r="A102" s="9" t="s">
        <v>4</v>
      </c>
      <c r="B102">
        <v>12.5</v>
      </c>
      <c r="C102">
        <v>11.5904451640449</v>
      </c>
      <c r="D102">
        <v>10.922984011039</v>
      </c>
      <c r="E102">
        <v>10.3874209926306</v>
      </c>
      <c r="F102">
        <v>9.94665011460691</v>
      </c>
      <c r="G102">
        <v>9.57985035997776</v>
      </c>
      <c r="H102">
        <v>9.2727530892817</v>
      </c>
      <c r="I102">
        <v>9.0146503883019</v>
      </c>
      <c r="J102">
        <v>8.79713101758931</v>
      </c>
      <c r="K102">
        <v>8.61342037379764</v>
      </c>
      <c r="L102">
        <v>8.45798097246545</v>
      </c>
      <c r="M102">
        <v>8.32624454483475</v>
      </c>
      <c r="N102">
        <v>8.21441939799162</v>
      </c>
      <c r="O102">
        <v>8.11934520265746</v>
      </c>
      <c r="P102">
        <v>8.03837998190752</v>
      </c>
      <c r="Q102">
        <v>7.96931022123677</v>
      </c>
      <c r="R102">
        <v>0.02</v>
      </c>
      <c r="S102">
        <v>0.0354</v>
      </c>
      <c r="T102">
        <v>0.0985</v>
      </c>
      <c r="U102">
        <v>0.1669</v>
      </c>
      <c r="V102">
        <v>1.3705</v>
      </c>
    </row>
    <row r="103" spans="1:22">
      <c r="A103" s="9" t="s">
        <v>5</v>
      </c>
      <c r="B103">
        <v>135.3</v>
      </c>
      <c r="C103">
        <v>128.317541530854</v>
      </c>
      <c r="D103">
        <v>125.974119185384</v>
      </c>
      <c r="E103">
        <v>120.514932700895</v>
      </c>
      <c r="F103">
        <v>113.565665623602</v>
      </c>
      <c r="G103">
        <v>106.086546572519</v>
      </c>
      <c r="H103">
        <v>98.6019618513016</v>
      </c>
      <c r="I103">
        <v>91.3957597168005</v>
      </c>
      <c r="J103">
        <v>84.6154856738236</v>
      </c>
      <c r="K103">
        <v>78.3291978239774</v>
      </c>
      <c r="L103">
        <v>72.5579252490588</v>
      </c>
      <c r="M103">
        <v>67.2949560838033</v>
      </c>
      <c r="N103">
        <v>62.5176269277206</v>
      </c>
      <c r="O103">
        <v>58.1946563301106</v>
      </c>
      <c r="P103">
        <v>54.2907406086958</v>
      </c>
      <c r="Q103">
        <v>50.7694251308074</v>
      </c>
      <c r="R103">
        <v>0.7</v>
      </c>
      <c r="S103">
        <v>0.0065</v>
      </c>
      <c r="T103">
        <v>0.0897</v>
      </c>
      <c r="U103">
        <v>0.1801</v>
      </c>
      <c r="V103">
        <v>120.2233</v>
      </c>
    </row>
    <row r="104" spans="1:22">
      <c r="A104" s="9" t="s">
        <v>6</v>
      </c>
      <c r="B104">
        <v>45.1</v>
      </c>
      <c r="C104">
        <v>46.4686688407711</v>
      </c>
      <c r="D104">
        <v>45.3927270924025</v>
      </c>
      <c r="E104">
        <v>44.1834382323911</v>
      </c>
      <c r="F104">
        <v>42.9326206938672</v>
      </c>
      <c r="G104">
        <v>41.6750267768595</v>
      </c>
      <c r="H104">
        <v>40.4273423702599</v>
      </c>
      <c r="I104">
        <v>39.1985875343328</v>
      </c>
      <c r="J104">
        <v>37.9939556529067</v>
      </c>
      <c r="K104">
        <v>36.8165159288255</v>
      </c>
      <c r="L104">
        <v>35.6680670816123</v>
      </c>
      <c r="M104">
        <v>34.5496053474525</v>
      </c>
      <c r="N104">
        <v>33.4615990690633</v>
      </c>
      <c r="O104">
        <v>32.4041586541924</v>
      </c>
      <c r="P104">
        <v>31.3771464032811</v>
      </c>
      <c r="Q104">
        <v>30.3802500308766</v>
      </c>
      <c r="R104">
        <v>0.98</v>
      </c>
      <c r="S104">
        <v>0.0104</v>
      </c>
      <c r="T104">
        <v>0.0321</v>
      </c>
      <c r="U104">
        <v>0.0345</v>
      </c>
      <c r="V104">
        <v>47.9132</v>
      </c>
    </row>
    <row r="105" spans="1:22">
      <c r="A105" s="18" t="s">
        <v>7</v>
      </c>
      <c r="B105">
        <v>140.1</v>
      </c>
      <c r="C105">
        <v>137.962717244785</v>
      </c>
      <c r="D105">
        <v>139.501746965594</v>
      </c>
      <c r="E105">
        <v>140.168514733235</v>
      </c>
      <c r="F105">
        <v>139.852947458767</v>
      </c>
      <c r="G105">
        <v>138.845344044452</v>
      </c>
      <c r="H105">
        <v>137.414877247087</v>
      </c>
      <c r="I105">
        <v>135.757653681279</v>
      </c>
      <c r="J105">
        <v>134.00539243328</v>
      </c>
      <c r="K105">
        <v>132.242270353979</v>
      </c>
      <c r="L105">
        <v>130.51953394</v>
      </c>
      <c r="M105">
        <v>128.866391995093</v>
      </c>
      <c r="N105">
        <v>127.297683290703</v>
      </c>
      <c r="O105">
        <v>125.819118107114</v>
      </c>
      <c r="P105">
        <v>124.430792922917</v>
      </c>
      <c r="Q105">
        <v>123.129509521755</v>
      </c>
      <c r="R105">
        <v>0.15</v>
      </c>
      <c r="S105">
        <v>0.0044</v>
      </c>
      <c r="T105">
        <v>0.0533</v>
      </c>
      <c r="U105">
        <v>0.3501</v>
      </c>
      <c r="V105">
        <v>71.4181</v>
      </c>
    </row>
    <row r="106" spans="1:22">
      <c r="A106" s="18" t="s">
        <v>8</v>
      </c>
      <c r="B106">
        <v>88.8</v>
      </c>
      <c r="C106">
        <v>85.0395200717726</v>
      </c>
      <c r="D106">
        <v>82.7692542598379</v>
      </c>
      <c r="E106">
        <v>81.0346964005116</v>
      </c>
      <c r="F106">
        <v>79.5980713568387</v>
      </c>
      <c r="G106">
        <v>78.361795517923</v>
      </c>
      <c r="H106">
        <v>77.2748656489047</v>
      </c>
      <c r="I106">
        <v>76.3063783976292</v>
      </c>
      <c r="J106">
        <v>75.4356365043929</v>
      </c>
      <c r="K106">
        <v>74.6477488789188</v>
      </c>
      <c r="L106">
        <v>73.9314208320214</v>
      </c>
      <c r="M106">
        <v>73.2777386278456</v>
      </c>
      <c r="N106">
        <v>72.6794515300274</v>
      </c>
      <c r="O106">
        <v>72.1305224077484</v>
      </c>
      <c r="P106">
        <v>71.6258324976033</v>
      </c>
      <c r="Q106">
        <v>71.1609792787659</v>
      </c>
      <c r="R106">
        <v>0.03</v>
      </c>
      <c r="S106">
        <v>0.0075</v>
      </c>
      <c r="T106">
        <v>0.0147</v>
      </c>
      <c r="U106">
        <v>0.081</v>
      </c>
      <c r="V106">
        <v>0.0554</v>
      </c>
    </row>
    <row r="107" spans="1:22">
      <c r="A107" s="18" t="s">
        <v>9</v>
      </c>
      <c r="B107">
        <v>90.2</v>
      </c>
      <c r="C107">
        <v>90.2787541815489</v>
      </c>
      <c r="D107">
        <v>88.6661193763795</v>
      </c>
      <c r="E107">
        <v>86.131219511092</v>
      </c>
      <c r="F107">
        <v>83.5287842095236</v>
      </c>
      <c r="G107">
        <v>81.1677130758177</v>
      </c>
      <c r="H107">
        <v>79.1129324683988</v>
      </c>
      <c r="I107">
        <v>77.342524417422</v>
      </c>
      <c r="J107">
        <v>75.8118267999392</v>
      </c>
      <c r="K107">
        <v>74.4764803770667</v>
      </c>
      <c r="L107">
        <v>73.2991121691528</v>
      </c>
      <c r="M107">
        <v>72.2500640825652</v>
      </c>
      <c r="N107">
        <v>71.306288168275</v>
      </c>
      <c r="O107">
        <v>70.4499244842978</v>
      </c>
      <c r="P107">
        <v>69.6670472106996</v>
      </c>
      <c r="Q107">
        <v>68.9466822206733</v>
      </c>
      <c r="R107">
        <v>0.15</v>
      </c>
      <c r="S107">
        <v>0.0143</v>
      </c>
      <c r="T107">
        <v>0.0097</v>
      </c>
      <c r="U107">
        <v>0.7896</v>
      </c>
      <c r="V107">
        <v>90.9001</v>
      </c>
    </row>
    <row r="108" spans="1:22">
      <c r="A108" s="18" t="s">
        <v>10</v>
      </c>
      <c r="B108">
        <v>312.5</v>
      </c>
      <c r="C108">
        <v>311.5114421388</v>
      </c>
      <c r="D108">
        <v>309.423221979136</v>
      </c>
      <c r="E108">
        <v>302.943664733411</v>
      </c>
      <c r="F108">
        <v>294.364804346807</v>
      </c>
      <c r="G108">
        <v>284.7231578076</v>
      </c>
      <c r="H108">
        <v>274.563871751405</v>
      </c>
      <c r="I108">
        <v>264.203500493491</v>
      </c>
      <c r="J108">
        <v>253.8377271418</v>
      </c>
      <c r="K108">
        <v>243.592260110092</v>
      </c>
      <c r="L108">
        <v>233.549535636036</v>
      </c>
      <c r="M108">
        <v>223.763881402773</v>
      </c>
      <c r="N108">
        <v>214.270674351638</v>
      </c>
      <c r="O108">
        <v>205.092148938415</v>
      </c>
      <c r="P108">
        <v>196.241229832269</v>
      </c>
      <c r="Q108">
        <v>187.724144434383</v>
      </c>
      <c r="R108">
        <v>0.9</v>
      </c>
      <c r="S108">
        <v>0.026</v>
      </c>
      <c r="T108">
        <v>0.035</v>
      </c>
      <c r="U108">
        <v>0.59</v>
      </c>
      <c r="V108">
        <v>307.039</v>
      </c>
    </row>
    <row r="109" spans="1:22">
      <c r="A109" s="18" t="s">
        <v>11</v>
      </c>
      <c r="B109">
        <v>14.3</v>
      </c>
      <c r="C109">
        <v>15.2193599813262</v>
      </c>
      <c r="D109">
        <v>16.027249870591</v>
      </c>
      <c r="E109">
        <v>16.2714342224718</v>
      </c>
      <c r="F109">
        <v>16.1636231100666</v>
      </c>
      <c r="G109">
        <v>15.8403341376331</v>
      </c>
      <c r="H109">
        <v>15.3866691492358</v>
      </c>
      <c r="I109">
        <v>14.857357095802</v>
      </c>
      <c r="J109">
        <v>14.2884950895948</v>
      </c>
      <c r="K109">
        <v>13.7042374460698</v>
      </c>
      <c r="L109">
        <v>13.1208103882438</v>
      </c>
      <c r="M109">
        <v>12.5490394001742</v>
      </c>
      <c r="N109">
        <v>11.9960034771085</v>
      </c>
      <c r="O109">
        <v>11.4661517974925</v>
      </c>
      <c r="P109">
        <v>10.9620758638024</v>
      </c>
      <c r="Q109">
        <v>10.4850533972347</v>
      </c>
      <c r="R109">
        <v>0.6</v>
      </c>
      <c r="S109">
        <v>0.0279</v>
      </c>
      <c r="T109">
        <v>0.1362</v>
      </c>
      <c r="U109">
        <v>0.1442</v>
      </c>
      <c r="V109">
        <v>12.2633</v>
      </c>
    </row>
    <row r="110" spans="1:22">
      <c r="A110" s="18" t="s">
        <v>12</v>
      </c>
      <c r="B110">
        <v>279.1</v>
      </c>
      <c r="C110">
        <v>274.443699762334</v>
      </c>
      <c r="D110">
        <v>281.584652847152</v>
      </c>
      <c r="E110">
        <v>280.939654412624</v>
      </c>
      <c r="F110">
        <v>275.175542364754</v>
      </c>
      <c r="G110">
        <v>266.398553284929</v>
      </c>
      <c r="H110">
        <v>255.963344661113</v>
      </c>
      <c r="I110">
        <v>244.735442707477</v>
      </c>
      <c r="J110">
        <v>233.270972692263</v>
      </c>
      <c r="K110">
        <v>221.926473651642</v>
      </c>
      <c r="L110">
        <v>210.926956444478</v>
      </c>
      <c r="M110">
        <v>200.40936562085</v>
      </c>
      <c r="N110">
        <v>190.451123656317</v>
      </c>
      <c r="O110">
        <v>181.089311436356</v>
      </c>
      <c r="P110">
        <v>172.333784433305</v>
      </c>
      <c r="Q110">
        <v>164.176256024981</v>
      </c>
      <c r="R110">
        <v>0.6</v>
      </c>
      <c r="S110">
        <v>0.0254</v>
      </c>
      <c r="T110">
        <v>0.1437</v>
      </c>
      <c r="U110">
        <v>0.163</v>
      </c>
      <c r="V110">
        <v>221.9295</v>
      </c>
    </row>
    <row r="111" spans="1:22">
      <c r="A111" s="18" t="s">
        <v>13</v>
      </c>
      <c r="B111">
        <v>84.7</v>
      </c>
      <c r="C111">
        <v>80.8272177689017</v>
      </c>
      <c r="D111">
        <v>79.1436147372258</v>
      </c>
      <c r="E111">
        <v>77.3716554083232</v>
      </c>
      <c r="F111">
        <v>75.5410747656714</v>
      </c>
      <c r="G111">
        <v>73.7761581621745</v>
      </c>
      <c r="H111">
        <v>72.1443234903054</v>
      </c>
      <c r="I111">
        <v>70.6677135784881</v>
      </c>
      <c r="J111">
        <v>69.3439326909976</v>
      </c>
      <c r="K111">
        <v>68.1596471129622</v>
      </c>
      <c r="L111">
        <v>67.0979854436367</v>
      </c>
      <c r="M111">
        <v>66.1421432522603</v>
      </c>
      <c r="N111">
        <v>65.2769147219523</v>
      </c>
      <c r="O111">
        <v>64.4891718413525</v>
      </c>
      <c r="P111">
        <v>63.7678502719592</v>
      </c>
      <c r="Q111">
        <v>63.1037325506089</v>
      </c>
      <c r="R111">
        <v>0.15</v>
      </c>
      <c r="S111">
        <v>0.0126</v>
      </c>
      <c r="T111">
        <v>0.0372</v>
      </c>
      <c r="U111">
        <v>0.5608</v>
      </c>
      <c r="V111">
        <v>59.0415</v>
      </c>
    </row>
    <row r="112" spans="1:22">
      <c r="A112" s="18" t="s">
        <v>14</v>
      </c>
      <c r="B112">
        <v>157.5</v>
      </c>
      <c r="C112">
        <v>157.581428741375</v>
      </c>
      <c r="D112">
        <v>157.367453225851</v>
      </c>
      <c r="E112">
        <v>154.615859533081</v>
      </c>
      <c r="F112">
        <v>150.655456910853</v>
      </c>
      <c r="G112">
        <v>146.360963939074</v>
      </c>
      <c r="H112">
        <v>142.175548689437</v>
      </c>
      <c r="I112">
        <v>138.291247999466</v>
      </c>
      <c r="J112">
        <v>134.769119227239</v>
      </c>
      <c r="K112">
        <v>131.606979285316</v>
      </c>
      <c r="L112">
        <v>128.775351199381</v>
      </c>
      <c r="M112">
        <v>126.23567996259</v>
      </c>
      <c r="N112">
        <v>123.949029845781</v>
      </c>
      <c r="O112">
        <v>121.879824955542</v>
      </c>
      <c r="P112">
        <v>119.997102386689</v>
      </c>
      <c r="Q112">
        <v>118.274586452382</v>
      </c>
      <c r="R112">
        <v>0.2</v>
      </c>
      <c r="S112">
        <v>0.0064</v>
      </c>
      <c r="T112">
        <v>0.2129</v>
      </c>
      <c r="U112">
        <v>0.5239</v>
      </c>
      <c r="V112">
        <v>123.0914</v>
      </c>
    </row>
    <row r="113" spans="1:24">
      <c r="A113" s="18" t="s">
        <v>15</v>
      </c>
      <c r="B113">
        <v>93.3</v>
      </c>
      <c r="C113">
        <v>85.0493221303785</v>
      </c>
      <c r="D113">
        <v>85.5699989518288</v>
      </c>
      <c r="E113">
        <v>88.2290532264477</v>
      </c>
      <c r="F113">
        <v>91.7547230868559</v>
      </c>
      <c r="G113">
        <v>95.7123844302203</v>
      </c>
      <c r="H113">
        <v>99.910505512502</v>
      </c>
      <c r="I113">
        <v>104.251356356593</v>
      </c>
      <c r="J113">
        <v>108.680082817566</v>
      </c>
      <c r="K113">
        <v>113.163787164688</v>
      </c>
      <c r="L113">
        <v>117.681772823111</v>
      </c>
      <c r="M113">
        <v>122.220553709737</v>
      </c>
      <c r="N113">
        <v>126.771113756676</v>
      </c>
      <c r="O113">
        <v>131.327315536267</v>
      </c>
      <c r="P113">
        <v>135.884933399797</v>
      </c>
      <c r="Q113">
        <v>140.441043722406</v>
      </c>
      <c r="R113">
        <v>0.19</v>
      </c>
      <c r="S113">
        <v>0.0311</v>
      </c>
      <c r="T113">
        <v>0.0725</v>
      </c>
      <c r="U113">
        <v>-0.0026</v>
      </c>
      <c r="V113">
        <v>9.2253</v>
      </c>
      <c r="W113" s="9"/>
      <c r="X113" s="37"/>
    </row>
    <row r="114" spans="1:22">
      <c r="A114" s="18" t="s">
        <v>16</v>
      </c>
      <c r="B114">
        <v>154.1</v>
      </c>
      <c r="C114">
        <v>154.501927977269</v>
      </c>
      <c r="D114">
        <v>156.424943830973</v>
      </c>
      <c r="E114">
        <v>158.845948933022</v>
      </c>
      <c r="F114">
        <v>161.517169685255</v>
      </c>
      <c r="G114">
        <v>164.341648830429</v>
      </c>
      <c r="H114">
        <v>167.27182204486</v>
      </c>
      <c r="I114">
        <v>170.280992992893</v>
      </c>
      <c r="J114">
        <v>173.352768434771</v>
      </c>
      <c r="K114">
        <v>176.476412924423</v>
      </c>
      <c r="L114">
        <v>179.64454871374</v>
      </c>
      <c r="M114">
        <v>182.851912523643</v>
      </c>
      <c r="N114">
        <v>186.094636565553</v>
      </c>
      <c r="O114">
        <v>189.369809748234</v>
      </c>
      <c r="P114">
        <v>192.675197853081</v>
      </c>
      <c r="Q114">
        <v>196.009058438331</v>
      </c>
      <c r="R114">
        <v>0.02</v>
      </c>
      <c r="S114">
        <v>0.0051</v>
      </c>
      <c r="T114">
        <v>0.1245</v>
      </c>
      <c r="U114">
        <v>-0.0054</v>
      </c>
      <c r="V114">
        <v>2.6387</v>
      </c>
    </row>
    <row r="115" spans="1:22">
      <c r="A115" s="18" t="s">
        <v>17</v>
      </c>
      <c r="B115">
        <v>143.3</v>
      </c>
      <c r="C115">
        <v>139.975530257755</v>
      </c>
      <c r="D115">
        <v>138.795609682165</v>
      </c>
      <c r="E115">
        <v>135.739754838294</v>
      </c>
      <c r="F115">
        <v>131.77401093084</v>
      </c>
      <c r="G115">
        <v>127.349771056789</v>
      </c>
      <c r="H115">
        <v>122.706651788179</v>
      </c>
      <c r="I115">
        <v>117.984237194227</v>
      </c>
      <c r="J115">
        <v>113.268836114803</v>
      </c>
      <c r="K115">
        <v>108.615793143588</v>
      </c>
      <c r="L115">
        <v>104.061262075121</v>
      </c>
      <c r="M115">
        <v>99.6289171540404</v>
      </c>
      <c r="N115">
        <v>95.3340168727848</v>
      </c>
      <c r="O115">
        <v>91.1859861693758</v>
      </c>
      <c r="P115">
        <v>87.190122532546</v>
      </c>
      <c r="Q115">
        <v>83.3487599180353</v>
      </c>
      <c r="R115">
        <v>0.9</v>
      </c>
      <c r="S115">
        <v>0.0313</v>
      </c>
      <c r="T115">
        <v>0.0384</v>
      </c>
      <c r="U115">
        <v>0.0598</v>
      </c>
      <c r="V115">
        <v>138.0137</v>
      </c>
    </row>
    <row r="116" spans="1:22">
      <c r="A116" s="18" t="s">
        <v>18</v>
      </c>
      <c r="B116">
        <v>125.9</v>
      </c>
      <c r="C116">
        <v>124.591143121706</v>
      </c>
      <c r="D116">
        <v>123.680604884478</v>
      </c>
      <c r="E116">
        <v>122.382461544465</v>
      </c>
      <c r="F116">
        <v>120.900468406727</v>
      </c>
      <c r="G116">
        <v>119.318998287849</v>
      </c>
      <c r="H116">
        <v>117.680908307776</v>
      </c>
      <c r="I116">
        <v>116.010879520825</v>
      </c>
      <c r="J116">
        <v>114.324366303476</v>
      </c>
      <c r="K116">
        <v>112.631634347831</v>
      </c>
      <c r="L116">
        <v>110.939803852301</v>
      </c>
      <c r="M116">
        <v>109.253975370462</v>
      </c>
      <c r="N116">
        <v>107.577892534657</v>
      </c>
      <c r="O116">
        <v>105.914353287734</v>
      </c>
      <c r="P116">
        <v>104.265476302606</v>
      </c>
      <c r="Q116">
        <v>102.632879898108</v>
      </c>
      <c r="R116">
        <v>0.98</v>
      </c>
      <c r="S116">
        <v>0.0144</v>
      </c>
      <c r="T116">
        <v>0.1438</v>
      </c>
      <c r="U116">
        <v>0.0175</v>
      </c>
      <c r="V116">
        <v>125.3484</v>
      </c>
    </row>
    <row r="117" spans="1:22">
      <c r="A117" s="18" t="s">
        <v>19</v>
      </c>
      <c r="B117">
        <v>158.1</v>
      </c>
      <c r="C117">
        <v>137.579769369005</v>
      </c>
      <c r="D117">
        <v>144.254483969533</v>
      </c>
      <c r="E117">
        <v>150.137978819826</v>
      </c>
      <c r="F117">
        <v>155.363817636016</v>
      </c>
      <c r="G117">
        <v>160.142574652609</v>
      </c>
      <c r="H117">
        <v>164.610736585702</v>
      </c>
      <c r="I117">
        <v>168.856333606173</v>
      </c>
      <c r="J117">
        <v>172.938543871297</v>
      </c>
      <c r="K117">
        <v>176.898852676195</v>
      </c>
      <c r="L117">
        <v>180.767422746305</v>
      </c>
      <c r="M117">
        <v>184.566874673807</v>
      </c>
      <c r="N117">
        <v>188.314626341385</v>
      </c>
      <c r="O117">
        <v>192.024397309181</v>
      </c>
      <c r="P117">
        <v>195.707209561899</v>
      </c>
      <c r="Q117">
        <v>199.372073226501</v>
      </c>
      <c r="R117">
        <v>0.9</v>
      </c>
      <c r="S117">
        <v>0.0401</v>
      </c>
      <c r="T117">
        <v>0.1372</v>
      </c>
      <c r="U117">
        <v>-0.0132</v>
      </c>
      <c r="V117">
        <v>118.8912</v>
      </c>
    </row>
    <row r="118" spans="1:22">
      <c r="A118" s="18" t="s">
        <v>20</v>
      </c>
      <c r="B118">
        <v>195.2</v>
      </c>
      <c r="C118">
        <v>192.081788498868</v>
      </c>
      <c r="D118">
        <v>192.922408288126</v>
      </c>
      <c r="E118">
        <v>194.54095338383</v>
      </c>
      <c r="F118">
        <v>196.266998668308</v>
      </c>
      <c r="G118">
        <v>197.888875327626</v>
      </c>
      <c r="H118">
        <v>199.334611226586</v>
      </c>
      <c r="I118">
        <v>200.585312794823</v>
      </c>
      <c r="J118">
        <v>201.64441306344</v>
      </c>
      <c r="K118">
        <v>202.524904290832</v>
      </c>
      <c r="L118">
        <v>203.243506160503</v>
      </c>
      <c r="M118">
        <v>203.817855065959</v>
      </c>
      <c r="N118">
        <v>204.265126283199</v>
      </c>
      <c r="O118">
        <v>204.601377167907</v>
      </c>
      <c r="P118">
        <v>204.841267363206</v>
      </c>
      <c r="Q118">
        <v>204.997979947747</v>
      </c>
      <c r="R118">
        <v>0.05</v>
      </c>
      <c r="S118">
        <v>0.0081</v>
      </c>
      <c r="T118">
        <v>0.0882</v>
      </c>
      <c r="U118">
        <v>0.134</v>
      </c>
      <c r="V118">
        <v>33.2581</v>
      </c>
    </row>
    <row r="119" spans="1:22">
      <c r="A119" s="18" t="s">
        <v>21</v>
      </c>
      <c r="B119">
        <v>227</v>
      </c>
      <c r="C119">
        <v>220.018182093941</v>
      </c>
      <c r="D119">
        <v>218.227160332914</v>
      </c>
      <c r="E119">
        <v>215.419778183524</v>
      </c>
      <c r="F119">
        <v>211.780169722605</v>
      </c>
      <c r="G119">
        <v>207.80748256072</v>
      </c>
      <c r="H119">
        <v>203.837128313791</v>
      </c>
      <c r="I119">
        <v>200.049929566146</v>
      </c>
      <c r="J119">
        <v>196.526866836429</v>
      </c>
      <c r="K119">
        <v>193.291675549954</v>
      </c>
      <c r="L119">
        <v>190.337934059506</v>
      </c>
      <c r="M119">
        <v>187.644988834568</v>
      </c>
      <c r="N119">
        <v>185.186836774262</v>
      </c>
      <c r="O119">
        <v>182.936812337525</v>
      </c>
      <c r="P119">
        <v>180.86986786278</v>
      </c>
      <c r="Q119">
        <v>178.963520762726</v>
      </c>
      <c r="R119">
        <v>0.15</v>
      </c>
      <c r="S119">
        <v>0.0071</v>
      </c>
      <c r="T119">
        <v>0.0068</v>
      </c>
      <c r="U119">
        <v>0.4805</v>
      </c>
      <c r="V119">
        <v>143.1711</v>
      </c>
    </row>
    <row r="120" spans="1:22">
      <c r="A120" s="18" t="s">
        <v>22</v>
      </c>
      <c r="B120">
        <v>201.7</v>
      </c>
      <c r="C120">
        <v>198.056523650309</v>
      </c>
      <c r="D120">
        <v>195.6113622437</v>
      </c>
      <c r="E120">
        <v>193.655786789454</v>
      </c>
      <c r="F120">
        <v>192.002757484122</v>
      </c>
      <c r="G120">
        <v>190.570100899339</v>
      </c>
      <c r="H120">
        <v>189.311412567701</v>
      </c>
      <c r="I120">
        <v>188.196260236384</v>
      </c>
      <c r="J120">
        <v>187.202689617698</v>
      </c>
      <c r="K120">
        <v>186.313835334039</v>
      </c>
      <c r="L120">
        <v>185.516180329961</v>
      </c>
      <c r="M120">
        <v>184.798570086441</v>
      </c>
      <c r="N120">
        <v>184.151608659691</v>
      </c>
      <c r="O120">
        <v>183.567263849568</v>
      </c>
      <c r="P120">
        <v>183.038594704487</v>
      </c>
      <c r="Q120">
        <v>182.559554718284</v>
      </c>
      <c r="R120">
        <v>0.01</v>
      </c>
      <c r="S120">
        <v>0.0069</v>
      </c>
      <c r="T120">
        <v>0.0095</v>
      </c>
      <c r="U120">
        <v>0.1059</v>
      </c>
      <c r="V120">
        <v>19.6498</v>
      </c>
    </row>
    <row r="121" spans="1:22">
      <c r="A121" s="18" t="s">
        <v>23</v>
      </c>
      <c r="B121">
        <v>34.3</v>
      </c>
      <c r="C121">
        <v>33.1120614588978</v>
      </c>
      <c r="D121">
        <v>33.0464171948231</v>
      </c>
      <c r="E121">
        <v>33.2319537106337</v>
      </c>
      <c r="F121">
        <v>33.4845265430196</v>
      </c>
      <c r="G121">
        <v>33.7428924629402</v>
      </c>
      <c r="H121">
        <v>33.9833059675148</v>
      </c>
      <c r="I121">
        <v>34.1965715502709</v>
      </c>
      <c r="J121">
        <v>34.3799082321634</v>
      </c>
      <c r="K121">
        <v>34.5335463197685</v>
      </c>
      <c r="L121">
        <v>34.6591431587124</v>
      </c>
      <c r="M121">
        <v>34.758992314222</v>
      </c>
      <c r="N121">
        <v>34.8356117369756</v>
      </c>
      <c r="O121">
        <v>34.8915254250523</v>
      </c>
      <c r="P121">
        <v>34.9291488022355</v>
      </c>
      <c r="Q121">
        <v>34.9507316129441</v>
      </c>
      <c r="R121">
        <v>0.075</v>
      </c>
      <c r="S121">
        <v>0.0084</v>
      </c>
      <c r="T121">
        <v>0.0087</v>
      </c>
      <c r="U121">
        <v>0.12</v>
      </c>
      <c r="V121">
        <v>5.5858</v>
      </c>
    </row>
    <row r="122" spans="1:22">
      <c r="A122" s="18" t="s">
        <v>24</v>
      </c>
      <c r="B122">
        <v>25.8</v>
      </c>
      <c r="C122">
        <v>25.3842593419308</v>
      </c>
      <c r="D122">
        <v>25.5920647117426</v>
      </c>
      <c r="E122">
        <v>26.0870509930422</v>
      </c>
      <c r="F122">
        <v>26.8066404380435</v>
      </c>
      <c r="G122">
        <v>27.7439376856761</v>
      </c>
      <c r="H122">
        <v>28.9135883145012</v>
      </c>
      <c r="I122">
        <v>30.3429058232278</v>
      </c>
      <c r="J122">
        <v>32.0692945386749</v>
      </c>
      <c r="K122">
        <v>34.1398697919888</v>
      </c>
      <c r="L122">
        <v>36.612089876373</v>
      </c>
      <c r="M122">
        <v>39.5550012074712</v>
      </c>
      <c r="N122">
        <v>43.0509623760117</v>
      </c>
      <c r="O122">
        <v>47.1978190860837</v>
      </c>
      <c r="P122">
        <v>52.1115534700753</v>
      </c>
      <c r="Q122">
        <v>57.9294622173672</v>
      </c>
      <c r="R122">
        <v>0.04</v>
      </c>
      <c r="S122">
        <v>0.022</v>
      </c>
      <c r="T122">
        <v>0.1034</v>
      </c>
      <c r="U122">
        <v>-0.1664</v>
      </c>
      <c r="V122">
        <v>-3.7262</v>
      </c>
    </row>
    <row r="123" spans="1:22">
      <c r="A123" s="18" t="s">
        <v>25</v>
      </c>
      <c r="B123">
        <v>156.7</v>
      </c>
      <c r="C123">
        <v>156.785307630328</v>
      </c>
      <c r="D123">
        <v>157.218140349667</v>
      </c>
      <c r="E123">
        <v>157.144575203285</v>
      </c>
      <c r="F123">
        <v>156.814270977545</v>
      </c>
      <c r="G123">
        <v>156.330317264641</v>
      </c>
      <c r="H123">
        <v>155.74509299703</v>
      </c>
      <c r="I123">
        <v>155.088863207442</v>
      </c>
      <c r="J123">
        <v>154.380707125134</v>
      </c>
      <c r="K123">
        <v>153.633433814495</v>
      </c>
      <c r="L123">
        <v>152.856062088592</v>
      </c>
      <c r="M123">
        <v>152.05518303844</v>
      </c>
      <c r="N123">
        <v>151.235759780254</v>
      </c>
      <c r="O123">
        <v>150.401622309316</v>
      </c>
      <c r="P123">
        <v>149.555787200968</v>
      </c>
      <c r="Q123">
        <v>148.700671720436</v>
      </c>
      <c r="R123">
        <v>0.98</v>
      </c>
      <c r="S123">
        <v>0.0112</v>
      </c>
      <c r="T123">
        <v>0.0589</v>
      </c>
      <c r="U123">
        <v>0.0072</v>
      </c>
      <c r="V123">
        <v>155.3368</v>
      </c>
    </row>
    <row r="124" spans="1:22">
      <c r="A124" s="18" t="s">
        <v>26</v>
      </c>
      <c r="B124">
        <v>54.3</v>
      </c>
      <c r="C124">
        <v>56.0829503949772</v>
      </c>
      <c r="D124">
        <v>58.8841372657704</v>
      </c>
      <c r="E124">
        <v>60.0039045581973</v>
      </c>
      <c r="F124">
        <v>60.0531696061137</v>
      </c>
      <c r="G124">
        <v>59.4174728614834</v>
      </c>
      <c r="H124">
        <v>58.3342545842373</v>
      </c>
      <c r="I124">
        <v>56.9572961386126</v>
      </c>
      <c r="J124">
        <v>55.3905571509857</v>
      </c>
      <c r="K124">
        <v>53.7065488070911</v>
      </c>
      <c r="L124">
        <v>51.9569545903831</v>
      </c>
      <c r="M124">
        <v>50.1791311447154</v>
      </c>
      <c r="N124">
        <v>48.4002832499338</v>
      </c>
      <c r="O124">
        <v>46.6402535646334</v>
      </c>
      <c r="P124">
        <v>44.9134487211047</v>
      </c>
      <c r="Q124">
        <v>43.2302055796028</v>
      </c>
      <c r="R124">
        <v>0.7</v>
      </c>
      <c r="S124">
        <v>0.0371</v>
      </c>
      <c r="T124">
        <v>0.0973</v>
      </c>
      <c r="U124">
        <v>0.0903</v>
      </c>
      <c r="V124">
        <v>46.5186</v>
      </c>
    </row>
    <row r="125" spans="1:22">
      <c r="A125" s="18" t="s">
        <v>27</v>
      </c>
      <c r="B125">
        <v>104.6</v>
      </c>
      <c r="C125">
        <v>104.960291541778</v>
      </c>
      <c r="D125">
        <v>105.787043752252</v>
      </c>
      <c r="E125">
        <v>106.896068802658</v>
      </c>
      <c r="F125">
        <v>108.264083654825</v>
      </c>
      <c r="G125">
        <v>109.903473245259</v>
      </c>
      <c r="H125">
        <v>111.842188266726</v>
      </c>
      <c r="I125">
        <v>114.11865300136</v>
      </c>
      <c r="J125">
        <v>116.780513296412</v>
      </c>
      <c r="K125">
        <v>119.884769342539</v>
      </c>
      <c r="L125">
        <v>123.498576787102</v>
      </c>
      <c r="M125">
        <v>127.70047553341</v>
      </c>
      <c r="N125">
        <v>132.581966983362</v>
      </c>
      <c r="O125">
        <v>138.249425880614</v>
      </c>
      <c r="P125">
        <v>144.826364654415</v>
      </c>
      <c r="Q125">
        <v>152.456087087777</v>
      </c>
      <c r="R125">
        <v>0.006</v>
      </c>
      <c r="S125">
        <v>0.0073</v>
      </c>
      <c r="T125">
        <v>0.0235</v>
      </c>
      <c r="U125">
        <v>-0.1472</v>
      </c>
      <c r="V125">
        <v>-14.4838</v>
      </c>
    </row>
    <row r="126" spans="1:22">
      <c r="A126" s="18" t="s">
        <v>28</v>
      </c>
      <c r="B126">
        <v>27.2</v>
      </c>
      <c r="C126">
        <v>26.9106193465172</v>
      </c>
      <c r="D126">
        <v>26.9448043260177</v>
      </c>
      <c r="E126">
        <v>27.0411756137944</v>
      </c>
      <c r="F126">
        <v>27.1447232257717</v>
      </c>
      <c r="G126">
        <v>27.2387485061779</v>
      </c>
      <c r="H126">
        <v>27.3181392722416</v>
      </c>
      <c r="I126">
        <v>27.3820640830486</v>
      </c>
      <c r="J126">
        <v>27.4313890136633</v>
      </c>
      <c r="K126">
        <v>27.4676229729916</v>
      </c>
      <c r="L126">
        <v>27.4924519582286</v>
      </c>
      <c r="M126">
        <v>27.5075276386839</v>
      </c>
      <c r="N126">
        <v>27.5143743236105</v>
      </c>
      <c r="O126">
        <v>27.514353585472</v>
      </c>
      <c r="P126">
        <v>27.5086574701649</v>
      </c>
      <c r="Q126">
        <v>27.4983156782323</v>
      </c>
      <c r="R126">
        <v>0.03</v>
      </c>
      <c r="S126">
        <v>0.0017</v>
      </c>
      <c r="T126">
        <v>0.0104</v>
      </c>
      <c r="U126">
        <v>0.1667</v>
      </c>
      <c r="V126">
        <v>5.1069</v>
      </c>
    </row>
    <row r="127" spans="1:22">
      <c r="A127" s="18" t="s">
        <v>29</v>
      </c>
      <c r="B127">
        <v>57.9</v>
      </c>
      <c r="C127">
        <v>57.470530922115</v>
      </c>
      <c r="D127">
        <v>57.5891604763405</v>
      </c>
      <c r="E127">
        <v>57.1162617196268</v>
      </c>
      <c r="F127">
        <v>56.2726052199102</v>
      </c>
      <c r="G127">
        <v>55.2684008507713</v>
      </c>
      <c r="H127">
        <v>54.2304700479898</v>
      </c>
      <c r="I127">
        <v>53.2255209736699</v>
      </c>
      <c r="J127">
        <v>52.284246823063</v>
      </c>
      <c r="K127">
        <v>51.4173444120432</v>
      </c>
      <c r="L127">
        <v>50.625094266915</v>
      </c>
      <c r="M127">
        <v>49.9028113244178</v>
      </c>
      <c r="N127">
        <v>49.2438269795505</v>
      </c>
      <c r="O127">
        <v>48.6410473388893</v>
      </c>
      <c r="P127">
        <v>48.0877123364377</v>
      </c>
      <c r="Q127">
        <v>47.577719059422</v>
      </c>
      <c r="R127">
        <v>0.15</v>
      </c>
      <c r="S127">
        <v>0.0067</v>
      </c>
      <c r="T127">
        <v>0.0743</v>
      </c>
      <c r="U127">
        <v>0.4919</v>
      </c>
      <c r="V127">
        <v>38.9312</v>
      </c>
    </row>
    <row r="128" spans="1:22">
      <c r="A128" s="18" t="s">
        <v>30</v>
      </c>
      <c r="B128">
        <v>96.2</v>
      </c>
      <c r="C128">
        <v>93.971885053098</v>
      </c>
      <c r="D128">
        <v>92.1821077316388</v>
      </c>
      <c r="E128">
        <v>89.5859540810209</v>
      </c>
      <c r="F128">
        <v>86.7840323318354</v>
      </c>
      <c r="G128">
        <v>84.1126903315642</v>
      </c>
      <c r="H128">
        <v>81.6982588361567</v>
      </c>
      <c r="I128">
        <v>79.5635096816909</v>
      </c>
      <c r="J128">
        <v>77.6882430923778</v>
      </c>
      <c r="K128">
        <v>76.0384649729973</v>
      </c>
      <c r="L128">
        <v>74.5791024481026</v>
      </c>
      <c r="M128">
        <v>73.2788203644964</v>
      </c>
      <c r="N128">
        <v>72.1112905435839</v>
      </c>
      <c r="O128">
        <v>71.0550059649237</v>
      </c>
      <c r="P128">
        <v>70.092598932671</v>
      </c>
      <c r="Q128">
        <v>69.210075566247</v>
      </c>
      <c r="R128">
        <v>0.18</v>
      </c>
      <c r="S128">
        <v>0.0046</v>
      </c>
      <c r="T128">
        <v>0.0333</v>
      </c>
      <c r="U128">
        <v>0.6313</v>
      </c>
      <c r="V128">
        <v>81.0745</v>
      </c>
    </row>
    <row r="129" spans="1:22">
      <c r="A129" s="18" t="s">
        <v>31</v>
      </c>
      <c r="B129">
        <v>20.9</v>
      </c>
      <c r="C129">
        <v>19.7329906620358</v>
      </c>
      <c r="D129">
        <v>19.5639180677924</v>
      </c>
      <c r="E129">
        <v>19.1531482760249</v>
      </c>
      <c r="F129">
        <v>18.6187825707999</v>
      </c>
      <c r="G129">
        <v>18.0202653338486</v>
      </c>
      <c r="H129">
        <v>17.38990252256</v>
      </c>
      <c r="I129">
        <v>16.74676675071</v>
      </c>
      <c r="J129">
        <v>16.1027764010709</v>
      </c>
      <c r="K129">
        <v>15.4656538778907</v>
      </c>
      <c r="L129">
        <v>14.8405040304893</v>
      </c>
      <c r="M129">
        <v>14.2307203242071</v>
      </c>
      <c r="N129">
        <v>13.6385363099047</v>
      </c>
      <c r="O129">
        <v>13.0653773912536</v>
      </c>
      <c r="P129">
        <v>12.5120939906799</v>
      </c>
      <c r="Q129">
        <v>11.9791210748089</v>
      </c>
      <c r="R129">
        <v>0.9</v>
      </c>
      <c r="S129">
        <v>0.0106</v>
      </c>
      <c r="T129">
        <v>0.0207</v>
      </c>
      <c r="U129">
        <v>0.0579</v>
      </c>
      <c r="V129">
        <v>19.3694</v>
      </c>
    </row>
    <row r="130" spans="1:22">
      <c r="A130" s="18" t="s">
        <v>32</v>
      </c>
      <c r="B130">
        <v>62</v>
      </c>
      <c r="C130">
        <v>56.0302413645933</v>
      </c>
      <c r="D130">
        <v>56.9718222370638</v>
      </c>
      <c r="E130">
        <v>57.8275742920366</v>
      </c>
      <c r="F130">
        <v>58.1198533002708</v>
      </c>
      <c r="G130">
        <v>57.9062148349329</v>
      </c>
      <c r="H130">
        <v>57.307339145116</v>
      </c>
      <c r="I130">
        <v>56.4330469333058</v>
      </c>
      <c r="J130">
        <v>55.3711572778734</v>
      </c>
      <c r="K130">
        <v>54.188983049739</v>
      </c>
      <c r="L130">
        <v>52.9371073276081</v>
      </c>
      <c r="M130">
        <v>51.6530336471575</v>
      </c>
      <c r="N130">
        <v>50.3642087006803</v>
      </c>
      <c r="O130">
        <v>49.0904050410556</v>
      </c>
      <c r="P130">
        <v>47.8455653249666</v>
      </c>
      <c r="Q130">
        <v>46.6392201255489</v>
      </c>
      <c r="R130">
        <v>0.4</v>
      </c>
      <c r="S130">
        <v>0.0105</v>
      </c>
      <c r="T130">
        <v>0.0529</v>
      </c>
      <c r="U130">
        <v>0.1683</v>
      </c>
      <c r="V130">
        <v>30.8928</v>
      </c>
    </row>
    <row r="132" spans="1:11">
      <c r="A132" t="s">
        <v>1</v>
      </c>
      <c r="E132" t="s">
        <v>4</v>
      </c>
      <c r="K132" t="s">
        <v>5</v>
      </c>
    </row>
    <row r="152" spans="1:11">
      <c r="A152" t="s">
        <v>6</v>
      </c>
      <c r="E152" t="s">
        <v>7</v>
      </c>
      <c r="K152" t="s">
        <v>8</v>
      </c>
    </row>
    <row r="170" spans="1:11">
      <c r="A170" t="s">
        <v>9</v>
      </c>
      <c r="E170" t="s">
        <v>10</v>
      </c>
      <c r="K170" t="s">
        <v>11</v>
      </c>
    </row>
    <row r="184" spans="1:11">
      <c r="A184" t="s">
        <v>12</v>
      </c>
      <c r="E184" t="s">
        <v>13</v>
      </c>
      <c r="K184" t="s">
        <v>14</v>
      </c>
    </row>
    <row r="197" spans="1:11">
      <c r="A197" t="s">
        <v>15</v>
      </c>
      <c r="E197" t="s">
        <v>16</v>
      </c>
      <c r="K197" t="s">
        <v>17</v>
      </c>
    </row>
    <row r="213" spans="1:11">
      <c r="A213" t="s">
        <v>18</v>
      </c>
      <c r="E213" t="s">
        <v>19</v>
      </c>
      <c r="K213" t="s">
        <v>20</v>
      </c>
    </row>
    <row r="228" spans="1:11">
      <c r="A228" t="s">
        <v>21</v>
      </c>
      <c r="E228" t="s">
        <v>22</v>
      </c>
      <c r="K228" t="s">
        <v>23</v>
      </c>
    </row>
    <row r="243" spans="1:11">
      <c r="A243" t="s">
        <v>24</v>
      </c>
      <c r="E243" t="s">
        <v>25</v>
      </c>
      <c r="K243" t="s">
        <v>26</v>
      </c>
    </row>
    <row r="257" spans="1:11">
      <c r="A257" t="s">
        <v>27</v>
      </c>
      <c r="E257" t="s">
        <v>28</v>
      </c>
      <c r="K257" t="s">
        <v>29</v>
      </c>
    </row>
    <row r="272" spans="1:11">
      <c r="A272" t="s">
        <v>30</v>
      </c>
      <c r="E272" t="s">
        <v>31</v>
      </c>
      <c r="K272" t="s">
        <v>32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9"/>
  <sheetViews>
    <sheetView zoomScale="83" zoomScaleNormal="83" topLeftCell="R13" workbookViewId="0">
      <selection activeCell="R34" sqref="R34"/>
    </sheetView>
  </sheetViews>
  <sheetFormatPr defaultColWidth="9.23076923076923" defaultRowHeight="16.8"/>
  <cols>
    <col min="1" max="1" width="14.6538461538462" customWidth="1"/>
    <col min="3" max="14" width="12.9230769230769"/>
    <col min="15" max="18" width="14.0769230769231"/>
    <col min="21" max="25" width="12.9230769230769"/>
    <col min="26" max="26" width="14.0769230769231"/>
    <col min="27" max="32" width="12.9230769230769"/>
  </cols>
  <sheetData>
    <row r="1" spans="1:17">
      <c r="A1" s="18" t="s">
        <v>59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31">
      <c r="A2" s="19" t="s">
        <v>1</v>
      </c>
      <c r="B2" s="11">
        <v>6.4</v>
      </c>
      <c r="C2" s="11">
        <v>6</v>
      </c>
      <c r="D2" s="11">
        <v>5.1</v>
      </c>
      <c r="E2" s="11">
        <v>4.2</v>
      </c>
      <c r="F2" s="11">
        <v>3.7</v>
      </c>
      <c r="G2" s="11">
        <v>3.2</v>
      </c>
      <c r="H2" s="11">
        <v>2.8</v>
      </c>
      <c r="I2" s="11">
        <v>2.6</v>
      </c>
      <c r="R2" s="11" t="s">
        <v>37</v>
      </c>
      <c r="S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0"/>
      <c r="AE2" s="30"/>
    </row>
    <row r="3" spans="1:32">
      <c r="A3" s="12" t="s">
        <v>46</v>
      </c>
      <c r="B3">
        <v>6.4</v>
      </c>
      <c r="C3">
        <v>5.91645058897473</v>
      </c>
      <c r="D3">
        <v>5.02584469502555</v>
      </c>
      <c r="E3">
        <v>4.24400754014574</v>
      </c>
      <c r="F3">
        <v>3.6460467942906</v>
      </c>
      <c r="G3">
        <v>3.20256113240858</v>
      </c>
      <c r="H3">
        <v>2.87174556491271</v>
      </c>
      <c r="I3">
        <v>2.6197857346844</v>
      </c>
      <c r="J3">
        <v>2.4227726384171</v>
      </c>
      <c r="K3">
        <v>2.26454905307304</v>
      </c>
      <c r="L3">
        <v>2.13431073313056</v>
      </c>
      <c r="M3">
        <v>2.02478288449236</v>
      </c>
      <c r="N3">
        <v>1.93098511300263</v>
      </c>
      <c r="O3">
        <v>1.84943234639563</v>
      </c>
      <c r="P3">
        <v>1.77762617773448</v>
      </c>
      <c r="Q3">
        <v>1.71373124958767</v>
      </c>
      <c r="R3">
        <f t="shared" ref="R3:R9" si="0">B3-Q3</f>
        <v>4.68626875041233</v>
      </c>
      <c r="S3">
        <f>MIN(B2:Q5)</f>
        <v>1.22619882963451</v>
      </c>
      <c r="T3" s="30">
        <f>ABS(B3-B$2)/B2</f>
        <v>0</v>
      </c>
      <c r="U3" s="30">
        <f t="shared" ref="U3:AA3" si="1">ABS(C3-C$2)/C2</f>
        <v>0.0139249018375451</v>
      </c>
      <c r="V3" s="30">
        <f t="shared" si="1"/>
        <v>0.014540255877343</v>
      </c>
      <c r="W3" s="30">
        <f t="shared" si="1"/>
        <v>0.0104779857489858</v>
      </c>
      <c r="X3" s="30">
        <f t="shared" si="1"/>
        <v>0.0145819474890271</v>
      </c>
      <c r="Y3" s="30">
        <f t="shared" si="1"/>
        <v>0.000800353877681154</v>
      </c>
      <c r="Z3" s="30">
        <f t="shared" si="1"/>
        <v>0.0256234160402537</v>
      </c>
      <c r="AA3" s="30">
        <f t="shared" si="1"/>
        <v>0.00760989795553835</v>
      </c>
      <c r="AB3" s="30">
        <f>SUM(T3:AA3)</f>
        <v>0.0875587588263741</v>
      </c>
      <c r="AC3" s="30">
        <f>AB3/8</f>
        <v>0.0109448448532968</v>
      </c>
      <c r="AD3" s="30">
        <f>SUM(T3:Z3)/7</f>
        <v>0.0114212658386908</v>
      </c>
      <c r="AE3" s="30">
        <f>AA3</f>
        <v>0.00760989795553835</v>
      </c>
      <c r="AF3">
        <f>AD3*100</f>
        <v>1.14212658386908</v>
      </c>
    </row>
    <row r="4" spans="1:32">
      <c r="A4" s="12" t="s">
        <v>47</v>
      </c>
      <c r="B4">
        <v>6.4</v>
      </c>
      <c r="C4">
        <v>5.90472353051094</v>
      </c>
      <c r="D4">
        <v>5.0699386617428</v>
      </c>
      <c r="E4">
        <v>4.28823835887372</v>
      </c>
      <c r="F4">
        <v>3.65746516479375</v>
      </c>
      <c r="G4">
        <v>3.17122628392621</v>
      </c>
      <c r="H4">
        <v>2.80000000000053</v>
      </c>
      <c r="I4">
        <v>2.51462265000604</v>
      </c>
      <c r="J4">
        <v>2.29188165061643</v>
      </c>
      <c r="K4">
        <v>2.11468143577219</v>
      </c>
      <c r="L4">
        <v>1.97083071746147</v>
      </c>
      <c r="M4">
        <v>1.85173270478004</v>
      </c>
      <c r="N4">
        <v>1.75132238018548</v>
      </c>
      <c r="O4">
        <v>1.66528753330458</v>
      </c>
      <c r="P4">
        <v>1.59052368957672</v>
      </c>
      <c r="Q4">
        <v>1.52476105952968</v>
      </c>
      <c r="R4">
        <f t="shared" si="0"/>
        <v>4.87523894047032</v>
      </c>
      <c r="T4" s="30">
        <f t="shared" ref="T4:AA4" si="2">ABS(B4-B$2)/B3</f>
        <v>0</v>
      </c>
      <c r="U4" s="30">
        <f t="shared" si="2"/>
        <v>0.0161036533739684</v>
      </c>
      <c r="V4" s="30">
        <f t="shared" si="2"/>
        <v>0.00598135041597164</v>
      </c>
      <c r="W4" s="30">
        <f t="shared" si="2"/>
        <v>0.0207912823054715</v>
      </c>
      <c r="X4" s="30">
        <f t="shared" si="2"/>
        <v>0.0116660146196851</v>
      </c>
      <c r="Y4" s="30">
        <f t="shared" si="2"/>
        <v>0.00898459541727782</v>
      </c>
      <c r="Z4" s="30">
        <f t="shared" si="2"/>
        <v>1.84641189330815e-13</v>
      </c>
      <c r="AA4" s="30">
        <f t="shared" si="2"/>
        <v>0.0325894399925975</v>
      </c>
      <c r="AB4" s="30">
        <f>SUM(T4:AA4)</f>
        <v>0.0961163361251566</v>
      </c>
      <c r="AC4" s="30">
        <f>AB4/8</f>
        <v>0.0120145420156446</v>
      </c>
      <c r="AD4" s="30">
        <f>SUM(T4:Z4)/7</f>
        <v>0.00907527087607987</v>
      </c>
      <c r="AE4" s="30">
        <f>AA4</f>
        <v>0.0325894399925975</v>
      </c>
      <c r="AF4">
        <f t="shared" ref="AF4:AF33" si="3">AD4*100</f>
        <v>0.907527087607987</v>
      </c>
    </row>
    <row r="5" spans="1:32">
      <c r="A5" s="12" t="s">
        <v>48</v>
      </c>
      <c r="B5">
        <v>6.4</v>
      </c>
      <c r="C5">
        <v>5.87875327081189</v>
      </c>
      <c r="D5">
        <v>5.11200246731276</v>
      </c>
      <c r="E5">
        <v>4.34571893610617</v>
      </c>
      <c r="F5">
        <v>3.6865227060472</v>
      </c>
      <c r="G5">
        <v>3.14973932169449</v>
      </c>
      <c r="H5">
        <v>2.72218587547242</v>
      </c>
      <c r="I5">
        <v>2.38399502557845</v>
      </c>
      <c r="J5">
        <v>2.11611526535507</v>
      </c>
      <c r="K5">
        <v>1.90254351062124</v>
      </c>
      <c r="L5">
        <v>1.73059993923331</v>
      </c>
      <c r="M5">
        <v>1.59053163605888</v>
      </c>
      <c r="N5">
        <v>1.4749522893057</v>
      </c>
      <c r="O5">
        <v>1.37830873027887</v>
      </c>
      <c r="P5">
        <v>1.29643457458226</v>
      </c>
      <c r="Q5">
        <v>1.22619882963451</v>
      </c>
      <c r="R5">
        <f t="shared" si="0"/>
        <v>5.17380117036549</v>
      </c>
      <c r="T5" s="30">
        <f t="shared" ref="T5:AA5" si="4">ABS(B5-B$2)/B4</f>
        <v>0</v>
      </c>
      <c r="U5" s="30">
        <f t="shared" si="4"/>
        <v>0.0205338537124732</v>
      </c>
      <c r="V5" s="30">
        <f t="shared" si="4"/>
        <v>0.00236737919599108</v>
      </c>
      <c r="W5" s="30">
        <f t="shared" si="4"/>
        <v>0.0339810719254053</v>
      </c>
      <c r="X5" s="30">
        <f t="shared" si="4"/>
        <v>0.00368487281369918</v>
      </c>
      <c r="Y5" s="30">
        <f t="shared" si="4"/>
        <v>0.0158489725442373</v>
      </c>
      <c r="Z5" s="30">
        <f t="shared" si="4"/>
        <v>0.0277907587598447</v>
      </c>
      <c r="AA5" s="30">
        <f t="shared" si="4"/>
        <v>0.0858995580991172</v>
      </c>
      <c r="AB5" s="30">
        <f>SUM(T5:AA5)</f>
        <v>0.190106467050768</v>
      </c>
      <c r="AC5" s="30">
        <f>AB5/8</f>
        <v>0.023763308381346</v>
      </c>
      <c r="AD5" s="30">
        <f>SUM(T5:Z5)/7</f>
        <v>0.0148867012788073</v>
      </c>
      <c r="AE5" s="30">
        <f>AA5</f>
        <v>0.0858995580991172</v>
      </c>
      <c r="AF5">
        <f t="shared" si="3"/>
        <v>1.48867012788073</v>
      </c>
    </row>
    <row r="6" s="11" customFormat="1" spans="1:32">
      <c r="A6" s="20" t="s">
        <v>9</v>
      </c>
      <c r="B6" s="11">
        <v>90.2</v>
      </c>
      <c r="C6" s="11">
        <v>91.1</v>
      </c>
      <c r="D6" s="11">
        <v>89.9</v>
      </c>
      <c r="E6" s="11">
        <v>84.4</v>
      </c>
      <c r="F6" s="11">
        <v>81.5</v>
      </c>
      <c r="G6" s="11">
        <v>83</v>
      </c>
      <c r="H6" s="11">
        <v>79.9</v>
      </c>
      <c r="I6" s="11">
        <v>76.6</v>
      </c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3"/>
        <v>0</v>
      </c>
    </row>
    <row r="7" spans="1:32">
      <c r="A7" s="12" t="s">
        <v>46</v>
      </c>
      <c r="B7">
        <v>90.2</v>
      </c>
      <c r="C7">
        <v>89.7359333735879</v>
      </c>
      <c r="D7">
        <v>87.378724124941</v>
      </c>
      <c r="E7">
        <v>85.2199411539694</v>
      </c>
      <c r="F7">
        <v>83.5024622788624</v>
      </c>
      <c r="G7">
        <v>82.1334604996652</v>
      </c>
      <c r="H7">
        <v>81.0113873029642</v>
      </c>
      <c r="I7">
        <v>80.0657637025527</v>
      </c>
      <c r="J7">
        <v>79.2505162082438</v>
      </c>
      <c r="K7">
        <v>78.534991619905</v>
      </c>
      <c r="L7">
        <v>77.8980494462341</v>
      </c>
      <c r="M7">
        <v>77.3245666637239</v>
      </c>
      <c r="N7">
        <v>76.8033706989657</v>
      </c>
      <c r="O7">
        <v>76.3259795706886</v>
      </c>
      <c r="P7">
        <v>75.8858047491616</v>
      </c>
      <c r="Q7">
        <v>75.4776282296932</v>
      </c>
      <c r="R7" s="21">
        <f t="shared" si="0"/>
        <v>14.7223717703068</v>
      </c>
      <c r="S7">
        <f>MIN(B6:Q9)</f>
        <v>68.9466822206733</v>
      </c>
      <c r="T7" s="30">
        <f>ABS(B7-B$6)/B6</f>
        <v>0</v>
      </c>
      <c r="U7" s="30">
        <f t="shared" ref="U7:AA7" si="5">ABS(C7-C$6)/C6</f>
        <v>0.0149732889836674</v>
      </c>
      <c r="V7" s="30">
        <f t="shared" si="5"/>
        <v>0.0280453378760735</v>
      </c>
      <c r="W7" s="30">
        <f t="shared" si="5"/>
        <v>0.00971494258257577</v>
      </c>
      <c r="X7" s="30">
        <f t="shared" si="5"/>
        <v>0.024570089311195</v>
      </c>
      <c r="Y7" s="30">
        <f t="shared" si="5"/>
        <v>0.0104402349437927</v>
      </c>
      <c r="Z7" s="30">
        <f t="shared" si="5"/>
        <v>0.0139097284476119</v>
      </c>
      <c r="AA7" s="30">
        <f t="shared" si="5"/>
        <v>0.0452449569523852</v>
      </c>
      <c r="AB7" s="30">
        <f>SUM(T7:AA7)</f>
        <v>0.146898579097301</v>
      </c>
      <c r="AC7" s="30">
        <f>AB7/8</f>
        <v>0.0183623223871627</v>
      </c>
      <c r="AD7" s="30">
        <f>SUM(T7:Z7)/7</f>
        <v>0.0145219460207023</v>
      </c>
      <c r="AE7" s="30">
        <f>AA7</f>
        <v>0.0452449569523852</v>
      </c>
      <c r="AF7">
        <f t="shared" si="3"/>
        <v>1.45219460207023</v>
      </c>
    </row>
    <row r="8" spans="1:32">
      <c r="A8" s="12" t="s">
        <v>47</v>
      </c>
      <c r="B8">
        <v>90.2</v>
      </c>
      <c r="C8">
        <v>90.4176758728042</v>
      </c>
      <c r="D8">
        <v>88.1247892768459</v>
      </c>
      <c r="E8">
        <v>85.5371404887546</v>
      </c>
      <c r="F8">
        <v>83.2892252308059</v>
      </c>
      <c r="G8">
        <v>81.4343180634045</v>
      </c>
      <c r="H8">
        <v>79.8999999999999</v>
      </c>
      <c r="I8">
        <v>78.6088048962166</v>
      </c>
      <c r="J8">
        <v>77.5010899923784</v>
      </c>
      <c r="K8">
        <v>76.5342197423991</v>
      </c>
      <c r="L8">
        <v>75.6779529083333</v>
      </c>
      <c r="M8">
        <v>74.9105036935851</v>
      </c>
      <c r="N8">
        <v>74.2158118134172</v>
      </c>
      <c r="O8">
        <v>73.5817510654348</v>
      </c>
      <c r="P8">
        <v>72.9989600691797</v>
      </c>
      <c r="Q8">
        <v>72.4600680635347</v>
      </c>
      <c r="R8" s="21">
        <f t="shared" si="0"/>
        <v>17.7399319364653</v>
      </c>
      <c r="T8" s="30">
        <f t="shared" ref="T8:AA8" si="6">ABS(B8-B$6)/B7</f>
        <v>0</v>
      </c>
      <c r="U8" s="30">
        <f t="shared" si="6"/>
        <v>0.00760368897435047</v>
      </c>
      <c r="V8" s="30">
        <f t="shared" si="6"/>
        <v>0.0203162811191402</v>
      </c>
      <c r="W8" s="30">
        <f t="shared" si="6"/>
        <v>0.0133435962681562</v>
      </c>
      <c r="X8" s="30">
        <f t="shared" si="6"/>
        <v>0.0214272152218776</v>
      </c>
      <c r="Y8" s="30">
        <f t="shared" si="6"/>
        <v>0.0190626564017947</v>
      </c>
      <c r="Z8" s="30">
        <f t="shared" si="6"/>
        <v>1.22792592891165e-15</v>
      </c>
      <c r="AA8" s="30">
        <f t="shared" si="6"/>
        <v>0.0250894365246972</v>
      </c>
      <c r="AB8" s="30">
        <f>SUM(T8:AA8)</f>
        <v>0.106842874510018</v>
      </c>
      <c r="AC8" s="30">
        <f>AB8/8</f>
        <v>0.0133553593137522</v>
      </c>
      <c r="AD8" s="30">
        <f>SUM(T8:Z8)/7</f>
        <v>0.0116790625693315</v>
      </c>
      <c r="AE8" s="30">
        <f>AA8</f>
        <v>0.0250894365246972</v>
      </c>
      <c r="AF8">
        <f t="shared" si="3"/>
        <v>1.16790625693315</v>
      </c>
    </row>
    <row r="9" spans="1:32">
      <c r="A9" s="12" t="s">
        <v>48</v>
      </c>
      <c r="B9">
        <v>90.2</v>
      </c>
      <c r="C9">
        <v>90.2787541815489</v>
      </c>
      <c r="D9">
        <v>88.6661193763795</v>
      </c>
      <c r="E9">
        <v>86.131219511092</v>
      </c>
      <c r="F9">
        <v>83.5287842095236</v>
      </c>
      <c r="G9">
        <v>81.1677130758177</v>
      </c>
      <c r="H9">
        <v>79.1129324683988</v>
      </c>
      <c r="I9">
        <v>77.342524417422</v>
      </c>
      <c r="J9">
        <v>75.8118267999392</v>
      </c>
      <c r="K9">
        <v>74.4764803770667</v>
      </c>
      <c r="L9">
        <v>73.2991121691528</v>
      </c>
      <c r="M9">
        <v>72.2500640825652</v>
      </c>
      <c r="N9">
        <v>71.306288168275</v>
      </c>
      <c r="O9">
        <v>70.4499244842978</v>
      </c>
      <c r="P9">
        <v>69.6670472106996</v>
      </c>
      <c r="Q9">
        <v>68.9466822206733</v>
      </c>
      <c r="R9" s="21">
        <f t="shared" si="0"/>
        <v>21.2533177793267</v>
      </c>
      <c r="T9" s="30">
        <f t="shared" ref="T9:AA9" si="7">ABS(B9-B$6)/B8</f>
        <v>0</v>
      </c>
      <c r="U9" s="30">
        <f t="shared" si="7"/>
        <v>0.00908280168145865</v>
      </c>
      <c r="V9" s="30">
        <f t="shared" si="7"/>
        <v>0.0140015157340603</v>
      </c>
      <c r="W9" s="30">
        <f t="shared" si="7"/>
        <v>0.0202393895938057</v>
      </c>
      <c r="X9" s="30">
        <f t="shared" si="7"/>
        <v>0.0243583032967536</v>
      </c>
      <c r="Y9" s="30">
        <f t="shared" si="7"/>
        <v>0.0225001813456052</v>
      </c>
      <c r="Z9" s="30">
        <f t="shared" si="7"/>
        <v>0.00985065746684869</v>
      </c>
      <c r="AA9" s="30">
        <f t="shared" si="7"/>
        <v>0.00944581740432669</v>
      </c>
      <c r="AB9" s="30">
        <f>SUM(T9:AA9)</f>
        <v>0.109478666522859</v>
      </c>
      <c r="AC9" s="30">
        <f>AB9/8</f>
        <v>0.0136848333153574</v>
      </c>
      <c r="AD9" s="30">
        <f>SUM(T9:Z9)/7</f>
        <v>0.0142904070169332</v>
      </c>
      <c r="AE9" s="30">
        <f>AA9</f>
        <v>0.00944581740432669</v>
      </c>
      <c r="AF9">
        <f t="shared" si="3"/>
        <v>1.42904070169332</v>
      </c>
    </row>
    <row r="10" s="11" customFormat="1" spans="1:32">
      <c r="A10" s="20" t="s">
        <v>12</v>
      </c>
      <c r="B10" s="11">
        <v>279.1</v>
      </c>
      <c r="C10" s="11">
        <v>270.8</v>
      </c>
      <c r="D10" s="11">
        <v>280.6</v>
      </c>
      <c r="E10" s="11">
        <v>273.3</v>
      </c>
      <c r="F10" s="11">
        <v>303.1</v>
      </c>
      <c r="G10" s="11">
        <v>266.6</v>
      </c>
      <c r="H10" s="11">
        <v>246.2</v>
      </c>
      <c r="I10" s="11">
        <v>285.8</v>
      </c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3"/>
        <v>0</v>
      </c>
    </row>
    <row r="11" spans="1:32">
      <c r="A11" s="12" t="s">
        <v>46</v>
      </c>
      <c r="B11">
        <v>279.1</v>
      </c>
      <c r="C11">
        <v>274.651425291105</v>
      </c>
      <c r="D11">
        <v>280.248941099854</v>
      </c>
      <c r="E11">
        <v>279.414156955176</v>
      </c>
      <c r="F11">
        <v>273.963855730774</v>
      </c>
      <c r="G11">
        <v>265.855655394033</v>
      </c>
      <c r="H11">
        <v>256.428268975133</v>
      </c>
      <c r="I11">
        <v>246.531539738225</v>
      </c>
      <c r="J11">
        <v>236.685315067207</v>
      </c>
      <c r="K11">
        <v>227.194196448415</v>
      </c>
      <c r="L11">
        <v>218.22425359332</v>
      </c>
      <c r="M11">
        <v>209.853472966819</v>
      </c>
      <c r="N11">
        <v>202.104822163074</v>
      </c>
      <c r="O11">
        <v>194.967882061215</v>
      </c>
      <c r="P11">
        <v>188.412943305948</v>
      </c>
      <c r="Q11">
        <v>182.400118272848</v>
      </c>
      <c r="R11">
        <f t="shared" ref="R11:R13" si="8">B11-Q11</f>
        <v>96.699881727152</v>
      </c>
      <c r="S11">
        <f>MIN(B10:Q13)</f>
        <v>164.176256024981</v>
      </c>
      <c r="T11" s="30">
        <f>ABS(B11-B$10)/B10</f>
        <v>0</v>
      </c>
      <c r="U11" s="30">
        <f t="shared" ref="U11:AA11" si="9">ABS(C11-C$10)/C10</f>
        <v>0.0142223976776403</v>
      </c>
      <c r="V11" s="30">
        <f t="shared" si="9"/>
        <v>0.00125110085583047</v>
      </c>
      <c r="W11" s="30">
        <f t="shared" si="9"/>
        <v>0.0223715951524917</v>
      </c>
      <c r="X11" s="30">
        <f t="shared" si="9"/>
        <v>0.0961271668400726</v>
      </c>
      <c r="Y11" s="30">
        <f t="shared" si="9"/>
        <v>0.00279199026994374</v>
      </c>
      <c r="Z11" s="30">
        <f t="shared" si="9"/>
        <v>0.0415445531077701</v>
      </c>
      <c r="AA11" s="30">
        <f t="shared" si="9"/>
        <v>0.137398391398793</v>
      </c>
      <c r="AB11" s="30">
        <f>SUM(T11:AA11)</f>
        <v>0.315707195302542</v>
      </c>
      <c r="AC11" s="30">
        <f>AB11/8</f>
        <v>0.0394633994128177</v>
      </c>
      <c r="AD11" s="30">
        <f>SUM(T11:Z11)/7</f>
        <v>0.0254726862719641</v>
      </c>
      <c r="AE11" s="30">
        <f>AA11</f>
        <v>0.137398391398793</v>
      </c>
      <c r="AF11">
        <f t="shared" si="3"/>
        <v>2.54726862719641</v>
      </c>
    </row>
    <row r="12" spans="1:32">
      <c r="A12" s="12" t="s">
        <v>47</v>
      </c>
      <c r="B12">
        <v>279.1</v>
      </c>
      <c r="C12">
        <v>274.400759566281</v>
      </c>
      <c r="D12">
        <v>280.873660206508</v>
      </c>
      <c r="E12">
        <v>280.227987540985</v>
      </c>
      <c r="F12">
        <v>274.585186133746</v>
      </c>
      <c r="G12">
        <v>266.02570732863</v>
      </c>
      <c r="H12">
        <v>255.953166847499</v>
      </c>
      <c r="I12">
        <v>245.266107229117</v>
      </c>
      <c r="J12">
        <v>234.526962641895</v>
      </c>
      <c r="K12">
        <v>224.078187031851</v>
      </c>
      <c r="L12">
        <v>214.118513149862</v>
      </c>
      <c r="M12">
        <v>204.752995561525</v>
      </c>
      <c r="N12">
        <v>196.026089826574</v>
      </c>
      <c r="O12">
        <v>187.943664263774</v>
      </c>
      <c r="P12">
        <v>180.48769994695</v>
      </c>
      <c r="Q12">
        <v>173.626104189133</v>
      </c>
      <c r="R12">
        <f t="shared" si="8"/>
        <v>105.473895810867</v>
      </c>
      <c r="T12" s="30">
        <f t="shared" ref="T12:AA12" si="10">ABS(B12-B$10)/B11</f>
        <v>0</v>
      </c>
      <c r="U12" s="30">
        <f t="shared" si="10"/>
        <v>0.0131102890234942</v>
      </c>
      <c r="V12" s="30">
        <f t="shared" si="10"/>
        <v>0.000976489707450818</v>
      </c>
      <c r="W12" s="30">
        <f t="shared" si="10"/>
        <v>0.0247946904927097</v>
      </c>
      <c r="X12" s="30">
        <f t="shared" si="10"/>
        <v>0.104082393606972</v>
      </c>
      <c r="Y12" s="30">
        <f t="shared" si="10"/>
        <v>0.0021601672175032</v>
      </c>
      <c r="Z12" s="30">
        <f t="shared" si="10"/>
        <v>0.0380346788069798</v>
      </c>
      <c r="AA12" s="30">
        <f t="shared" si="10"/>
        <v>0.164416661713642</v>
      </c>
      <c r="AB12" s="30">
        <f>SUM(T12:AA12)</f>
        <v>0.347575370568751</v>
      </c>
      <c r="AC12" s="30">
        <f>AB12/8</f>
        <v>0.0434469213210939</v>
      </c>
      <c r="AD12" s="30">
        <f>SUM(T12:Z12)/7</f>
        <v>0.0261655298364442</v>
      </c>
      <c r="AE12" s="30">
        <f>AA12</f>
        <v>0.164416661713642</v>
      </c>
      <c r="AF12">
        <f t="shared" si="3"/>
        <v>2.61655298364442</v>
      </c>
    </row>
    <row r="13" spans="1:32">
      <c r="A13" s="12" t="s">
        <v>48</v>
      </c>
      <c r="B13">
        <v>279.1</v>
      </c>
      <c r="C13">
        <v>274.443699762334</v>
      </c>
      <c r="D13">
        <v>281.584652847152</v>
      </c>
      <c r="E13">
        <v>280.939654412624</v>
      </c>
      <c r="F13">
        <v>275.175542364754</v>
      </c>
      <c r="G13">
        <v>266.398553284929</v>
      </c>
      <c r="H13">
        <v>255.963344661113</v>
      </c>
      <c r="I13">
        <v>244.735442707477</v>
      </c>
      <c r="J13">
        <v>233.270972692263</v>
      </c>
      <c r="K13">
        <v>221.926473651642</v>
      </c>
      <c r="L13">
        <v>210.926956444478</v>
      </c>
      <c r="M13">
        <v>200.40936562085</v>
      </c>
      <c r="N13">
        <v>190.451123656317</v>
      </c>
      <c r="O13">
        <v>181.089311436356</v>
      </c>
      <c r="P13">
        <v>172.333784433305</v>
      </c>
      <c r="Q13">
        <v>164.176256024981</v>
      </c>
      <c r="R13">
        <f t="shared" si="8"/>
        <v>114.923743975019</v>
      </c>
      <c r="T13" s="30">
        <f t="shared" ref="T13:AA13" si="11">ABS(B13-B$10)/B12</f>
        <v>0</v>
      </c>
      <c r="U13" s="30">
        <f t="shared" si="11"/>
        <v>0.0132787524644365</v>
      </c>
      <c r="V13" s="30">
        <f t="shared" si="11"/>
        <v>0.00350567883947537</v>
      </c>
      <c r="W13" s="30">
        <f t="shared" si="11"/>
        <v>0.0272622819714132</v>
      </c>
      <c r="X13" s="30">
        <f t="shared" si="11"/>
        <v>0.10169688331855</v>
      </c>
      <c r="Y13" s="30">
        <f t="shared" si="11"/>
        <v>0.000757245294426284</v>
      </c>
      <c r="Z13" s="30">
        <f t="shared" si="11"/>
        <v>0.0381450434130795</v>
      </c>
      <c r="AA13" s="30">
        <f t="shared" si="11"/>
        <v>0.1674285850436</v>
      </c>
      <c r="AB13" s="30">
        <f>SUM(T13:AA13)</f>
        <v>0.352074470344982</v>
      </c>
      <c r="AC13" s="30">
        <f>AB13/8</f>
        <v>0.0440093087931227</v>
      </c>
      <c r="AD13" s="30">
        <f>SUM(T13:Z13)/7</f>
        <v>0.026377983614483</v>
      </c>
      <c r="AE13" s="30">
        <f>AA13</f>
        <v>0.1674285850436</v>
      </c>
      <c r="AF13">
        <f t="shared" si="3"/>
        <v>2.6377983614483</v>
      </c>
    </row>
    <row r="14" s="11" customFormat="1" spans="1:32">
      <c r="A14" s="20" t="s">
        <v>17</v>
      </c>
      <c r="B14" s="11">
        <v>143.3</v>
      </c>
      <c r="C14" s="11">
        <v>141.5</v>
      </c>
      <c r="D14" s="11">
        <v>134</v>
      </c>
      <c r="E14" s="11">
        <v>133.5</v>
      </c>
      <c r="F14" s="11">
        <v>138.2</v>
      </c>
      <c r="G14" s="11">
        <v>134</v>
      </c>
      <c r="H14" s="11">
        <v>115.8</v>
      </c>
      <c r="I14" s="11">
        <v>122.7</v>
      </c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3"/>
        <v>0</v>
      </c>
    </row>
    <row r="15" spans="1:32">
      <c r="A15" s="12" t="s">
        <v>46</v>
      </c>
      <c r="B15">
        <v>143.3</v>
      </c>
      <c r="C15">
        <v>141.500000000079</v>
      </c>
      <c r="D15">
        <v>138.074659094074</v>
      </c>
      <c r="E15">
        <v>134.558358576545</v>
      </c>
      <c r="F15">
        <v>131.047769180708</v>
      </c>
      <c r="G15">
        <v>127.580086366312</v>
      </c>
      <c r="H15">
        <v>124.172754523271</v>
      </c>
      <c r="I15">
        <v>120.834731703125</v>
      </c>
      <c r="J15">
        <v>117.570728833689</v>
      </c>
      <c r="K15">
        <v>114.383104876558</v>
      </c>
      <c r="L15">
        <v>111.272820476619</v>
      </c>
      <c r="M15">
        <v>108.239961376645</v>
      </c>
      <c r="N15">
        <v>105.28404545798</v>
      </c>
      <c r="O15">
        <v>102.404212564106</v>
      </c>
      <c r="P15">
        <v>99.5993469304467</v>
      </c>
      <c r="Q15">
        <v>96.8681589299215</v>
      </c>
      <c r="R15">
        <f t="shared" ref="R15:R17" si="12">B15-Q15</f>
        <v>46.4318410700785</v>
      </c>
      <c r="S15">
        <f>MIN(B14:Q17)</f>
        <v>83.3487599180353</v>
      </c>
      <c r="T15" s="30">
        <f>ABS(B15-B$14)/B14</f>
        <v>0</v>
      </c>
      <c r="U15" s="30">
        <f t="shared" ref="U15:AA15" si="13">ABS(C15-C$14)/C14</f>
        <v>5.58391181742213e-13</v>
      </c>
      <c r="V15" s="30">
        <f t="shared" si="13"/>
        <v>0.0304079036871195</v>
      </c>
      <c r="W15" s="30">
        <f t="shared" si="13"/>
        <v>0.00792777959958804</v>
      </c>
      <c r="X15" s="30">
        <f t="shared" si="13"/>
        <v>0.0517527555665122</v>
      </c>
      <c r="Y15" s="30">
        <f t="shared" si="13"/>
        <v>0.0479098032364776</v>
      </c>
      <c r="Z15" s="30">
        <f t="shared" si="13"/>
        <v>0.0723035796482815</v>
      </c>
      <c r="AA15" s="30">
        <f t="shared" si="13"/>
        <v>0.0152018606102282</v>
      </c>
      <c r="AB15" s="30">
        <f>SUM(T15:AA15)</f>
        <v>0.225503682348765</v>
      </c>
      <c r="AC15" s="30">
        <f>AB15/8</f>
        <v>0.0281879602935957</v>
      </c>
      <c r="AD15" s="30">
        <f>SUM(T15:Z15)/7</f>
        <v>0.0300431173912196</v>
      </c>
      <c r="AE15" s="30">
        <f>AA15</f>
        <v>0.0152018606102282</v>
      </c>
      <c r="AF15">
        <f t="shared" si="3"/>
        <v>3.00431173912196</v>
      </c>
    </row>
    <row r="16" spans="1:32">
      <c r="A16" s="12" t="s">
        <v>47</v>
      </c>
      <c r="B16">
        <v>143.3</v>
      </c>
      <c r="C16">
        <v>140.737406994889</v>
      </c>
      <c r="D16">
        <v>138.445412423297</v>
      </c>
      <c r="E16">
        <v>135.146945081924</v>
      </c>
      <c r="F16">
        <v>131.406688736006</v>
      </c>
      <c r="G16">
        <v>127.465928120695</v>
      </c>
      <c r="H16">
        <v>123.447809265977</v>
      </c>
      <c r="I16">
        <v>119.422408312808</v>
      </c>
      <c r="J16">
        <v>115.43239608708</v>
      </c>
      <c r="K16">
        <v>111.504853027062</v>
      </c>
      <c r="L16">
        <v>107.657344984099</v>
      </c>
      <c r="M16">
        <v>103.901317449237</v>
      </c>
      <c r="N16">
        <v>100.244117397526</v>
      </c>
      <c r="O16">
        <v>96.6902607556503</v>
      </c>
      <c r="P16">
        <v>93.2422606182136</v>
      </c>
      <c r="Q16">
        <v>89.9011872791843</v>
      </c>
      <c r="R16">
        <f t="shared" si="12"/>
        <v>53.3988127208157</v>
      </c>
      <c r="T16" s="30">
        <f t="shared" ref="T16:AA16" si="14">ABS(B16-B$14)/B15</f>
        <v>0</v>
      </c>
      <c r="U16" s="30">
        <f t="shared" si="14"/>
        <v>0.00538934985943869</v>
      </c>
      <c r="V16" s="30">
        <f t="shared" si="14"/>
        <v>0.0321957153648898</v>
      </c>
      <c r="W16" s="30">
        <f t="shared" si="14"/>
        <v>0.0122396341583427</v>
      </c>
      <c r="X16" s="30">
        <f t="shared" si="14"/>
        <v>0.0518384349956111</v>
      </c>
      <c r="Y16" s="30">
        <f t="shared" si="14"/>
        <v>0.051215452704305</v>
      </c>
      <c r="Z16" s="30">
        <f t="shared" si="14"/>
        <v>0.0615900750155602</v>
      </c>
      <c r="AA16" s="30">
        <f t="shared" si="14"/>
        <v>0.0271245828165085</v>
      </c>
      <c r="AB16" s="30">
        <f>SUM(T16:AA16)</f>
        <v>0.241593244914656</v>
      </c>
      <c r="AC16" s="30">
        <f>AB16/8</f>
        <v>0.030199155614332</v>
      </c>
      <c r="AD16" s="30">
        <f>SUM(T16:Z16)/7</f>
        <v>0.0306383802997354</v>
      </c>
      <c r="AE16" s="30">
        <f>AA16</f>
        <v>0.0271245828165085</v>
      </c>
      <c r="AF16">
        <f t="shared" si="3"/>
        <v>3.06383802997354</v>
      </c>
    </row>
    <row r="17" spans="1:32">
      <c r="A17" s="12" t="s">
        <v>48</v>
      </c>
      <c r="B17">
        <v>143.3</v>
      </c>
      <c r="C17">
        <v>139.975530257755</v>
      </c>
      <c r="D17">
        <v>138.795609682165</v>
      </c>
      <c r="E17">
        <v>135.739754838294</v>
      </c>
      <c r="F17">
        <v>131.77401093084</v>
      </c>
      <c r="G17">
        <v>127.349771056789</v>
      </c>
      <c r="H17">
        <v>122.706651788179</v>
      </c>
      <c r="I17">
        <v>117.984237194227</v>
      </c>
      <c r="J17">
        <v>113.268836114803</v>
      </c>
      <c r="K17">
        <v>108.615793143588</v>
      </c>
      <c r="L17">
        <v>104.061262075121</v>
      </c>
      <c r="M17">
        <v>99.6289171540404</v>
      </c>
      <c r="N17">
        <v>95.3340168727848</v>
      </c>
      <c r="O17">
        <v>91.1859861693758</v>
      </c>
      <c r="P17">
        <v>87.190122532546</v>
      </c>
      <c r="Q17">
        <v>83.3487599180353</v>
      </c>
      <c r="R17">
        <f t="shared" si="12"/>
        <v>59.9512400819647</v>
      </c>
      <c r="T17" s="30">
        <f t="shared" ref="T17:AA17" si="15">ABS(B17-B$14)/B16</f>
        <v>0</v>
      </c>
      <c r="U17" s="30">
        <f t="shared" si="15"/>
        <v>0.0108320152743781</v>
      </c>
      <c r="V17" s="30">
        <f t="shared" si="15"/>
        <v>0.0346389930747754</v>
      </c>
      <c r="W17" s="30">
        <f t="shared" si="15"/>
        <v>0.0165727374520845</v>
      </c>
      <c r="X17" s="30">
        <f t="shared" si="15"/>
        <v>0.0489015371361324</v>
      </c>
      <c r="Y17" s="30">
        <f t="shared" si="15"/>
        <v>0.0521726004843744</v>
      </c>
      <c r="Z17" s="30">
        <f t="shared" si="15"/>
        <v>0.0559479494147858</v>
      </c>
      <c r="AA17" s="30">
        <f t="shared" si="15"/>
        <v>0.0394880899857655</v>
      </c>
      <c r="AB17" s="30">
        <f>SUM(T17:AA17)</f>
        <v>0.258553922822296</v>
      </c>
      <c r="AC17" s="30">
        <f>AB17/8</f>
        <v>0.032319240352787</v>
      </c>
      <c r="AD17" s="30">
        <f>SUM(T17:Z17)/7</f>
        <v>0.0312951189766472</v>
      </c>
      <c r="AE17" s="30">
        <f>AA17</f>
        <v>0.0394880899857655</v>
      </c>
      <c r="AF17">
        <f t="shared" si="3"/>
        <v>3.12951189766472</v>
      </c>
    </row>
    <row r="18" s="11" customFormat="1" spans="1:32">
      <c r="A18" s="20" t="s">
        <v>18</v>
      </c>
      <c r="B18" s="11">
        <v>125.9</v>
      </c>
      <c r="C18" s="11">
        <v>125.6</v>
      </c>
      <c r="D18" s="11">
        <v>122.8</v>
      </c>
      <c r="E18" s="11">
        <v>119.9</v>
      </c>
      <c r="F18" s="11">
        <v>121.8</v>
      </c>
      <c r="G18" s="11">
        <v>123.5</v>
      </c>
      <c r="H18" s="11">
        <v>115</v>
      </c>
      <c r="I18" s="11">
        <v>135.5</v>
      </c>
      <c r="T18" s="30" t="s">
        <v>43</v>
      </c>
      <c r="U18" s="30"/>
      <c r="V18" s="30"/>
      <c r="W18" s="30"/>
      <c r="X18" s="30"/>
      <c r="Y18" s="30"/>
      <c r="Z18" s="30"/>
      <c r="AA18" s="30"/>
      <c r="AB18" s="30" t="s">
        <v>44</v>
      </c>
      <c r="AC18" s="30" t="s">
        <v>45</v>
      </c>
      <c r="AD18" s="30"/>
      <c r="AE18" s="30"/>
      <c r="AF18">
        <f t="shared" si="3"/>
        <v>0</v>
      </c>
    </row>
    <row r="19" spans="1:32">
      <c r="A19" s="12" t="s">
        <v>46</v>
      </c>
      <c r="B19">
        <v>125.9</v>
      </c>
      <c r="C19">
        <v>124.143464146697</v>
      </c>
      <c r="D19">
        <v>123.206537825381</v>
      </c>
      <c r="E19">
        <v>121.873972134566</v>
      </c>
      <c r="F19">
        <v>120.369841759237</v>
      </c>
      <c r="G19">
        <v>118.876243485651</v>
      </c>
      <c r="H19">
        <v>117.479288235684</v>
      </c>
      <c r="I19">
        <v>116.207680876866</v>
      </c>
      <c r="J19">
        <v>115.062267197764</v>
      </c>
      <c r="K19">
        <v>114.032363837063</v>
      </c>
      <c r="L19">
        <v>113.103791746417</v>
      </c>
      <c r="M19">
        <v>112.262468249782</v>
      </c>
      <c r="N19">
        <v>111.495795172448</v>
      </c>
      <c r="O19">
        <v>110.793022173624</v>
      </c>
      <c r="P19">
        <v>110.145173970538</v>
      </c>
      <c r="Q19">
        <v>109.544821667104</v>
      </c>
      <c r="R19">
        <f t="shared" ref="R19:R21" si="16">B19-Q19</f>
        <v>16.355178332896</v>
      </c>
      <c r="S19">
        <f>MIN(B18:Q21)</f>
        <v>102.632879898108</v>
      </c>
      <c r="T19" s="30">
        <f>ABS(B19-B$18)/B18</f>
        <v>0</v>
      </c>
      <c r="U19" s="30">
        <f t="shared" ref="U19:AA19" si="17">ABS(C19-C$18)/C18</f>
        <v>0.0115966230358519</v>
      </c>
      <c r="V19" s="30">
        <f t="shared" si="17"/>
        <v>0.00331056861059453</v>
      </c>
      <c r="W19" s="30">
        <f t="shared" si="17"/>
        <v>0.0164634873608507</v>
      </c>
      <c r="X19" s="30">
        <f t="shared" si="17"/>
        <v>0.0117418574775287</v>
      </c>
      <c r="Y19" s="30">
        <f t="shared" si="17"/>
        <v>0.0374393240028259</v>
      </c>
      <c r="Z19" s="30">
        <f t="shared" si="17"/>
        <v>0.0215590281363826</v>
      </c>
      <c r="AA19" s="30">
        <f t="shared" si="17"/>
        <v>0.142378738916118</v>
      </c>
      <c r="AB19" s="30">
        <f>SUM(T19:AA19)</f>
        <v>0.244489627540152</v>
      </c>
      <c r="AC19" s="30">
        <f>AB19/8</f>
        <v>0.030561203442519</v>
      </c>
      <c r="AD19" s="30">
        <f>SUM(T19:Z19)/7</f>
        <v>0.0145872698034335</v>
      </c>
      <c r="AE19" s="30">
        <f>AA19</f>
        <v>0.142378738916118</v>
      </c>
      <c r="AF19">
        <f t="shared" si="3"/>
        <v>1.45872698034335</v>
      </c>
    </row>
    <row r="20" spans="1:32">
      <c r="A20" s="12" t="s">
        <v>47</v>
      </c>
      <c r="B20">
        <v>125.9</v>
      </c>
      <c r="C20">
        <v>124.947535248808</v>
      </c>
      <c r="D20">
        <v>123.519831342448</v>
      </c>
      <c r="E20">
        <v>122.108440990733</v>
      </c>
      <c r="F20">
        <v>120.713177788019</v>
      </c>
      <c r="G20">
        <v>119.33385745862</v>
      </c>
      <c r="H20">
        <v>117.970297832446</v>
      </c>
      <c r="I20">
        <v>116.622318820979</v>
      </c>
      <c r="J20">
        <v>115.289742393454</v>
      </c>
      <c r="K20">
        <v>113.972392553374</v>
      </c>
      <c r="L20">
        <v>112.670095315241</v>
      </c>
      <c r="M20">
        <v>111.382678681603</v>
      </c>
      <c r="N20">
        <v>110.109972620308</v>
      </c>
      <c r="O20">
        <v>108.85180904208</v>
      </c>
      <c r="P20">
        <v>107.608021778293</v>
      </c>
      <c r="Q20">
        <v>106.378446559042</v>
      </c>
      <c r="R20">
        <f t="shared" si="16"/>
        <v>19.521553440958</v>
      </c>
      <c r="T20" s="30">
        <f t="shared" ref="T20:AA20" si="18">ABS(B20-B$18)/B19</f>
        <v>0</v>
      </c>
      <c r="U20" s="30">
        <f t="shared" si="18"/>
        <v>0.00525573179125241</v>
      </c>
      <c r="V20" s="30">
        <f t="shared" si="18"/>
        <v>0.00584247682917777</v>
      </c>
      <c r="W20" s="30">
        <f t="shared" si="18"/>
        <v>0.0181206942881501</v>
      </c>
      <c r="X20" s="30">
        <f t="shared" si="18"/>
        <v>0.00902902418161234</v>
      </c>
      <c r="Y20" s="30">
        <f t="shared" si="18"/>
        <v>0.0350460480515005</v>
      </c>
      <c r="Z20" s="30">
        <f t="shared" si="18"/>
        <v>0.025283587235284</v>
      </c>
      <c r="AA20" s="30">
        <f t="shared" si="18"/>
        <v>0.162447792061386</v>
      </c>
      <c r="AB20" s="30">
        <f>SUM(T20:AA20)</f>
        <v>0.261025354438363</v>
      </c>
      <c r="AC20" s="30">
        <f>AB20/8</f>
        <v>0.0326281693047954</v>
      </c>
      <c r="AD20" s="30">
        <f>SUM(T20:Z20)/7</f>
        <v>0.0140825089109967</v>
      </c>
      <c r="AE20" s="30">
        <f>AA20</f>
        <v>0.162447792061386</v>
      </c>
      <c r="AF20">
        <f t="shared" si="3"/>
        <v>1.40825089109967</v>
      </c>
    </row>
    <row r="21" spans="1:32">
      <c r="A21" s="12" t="s">
        <v>48</v>
      </c>
      <c r="B21">
        <v>125.9</v>
      </c>
      <c r="C21">
        <v>124.591143121706</v>
      </c>
      <c r="D21">
        <v>123.680604884478</v>
      </c>
      <c r="E21">
        <v>122.382461544465</v>
      </c>
      <c r="F21">
        <v>120.900468406727</v>
      </c>
      <c r="G21">
        <v>119.318998287849</v>
      </c>
      <c r="H21">
        <v>117.680908307776</v>
      </c>
      <c r="I21">
        <v>116.010879520825</v>
      </c>
      <c r="J21">
        <v>114.324366303476</v>
      </c>
      <c r="K21">
        <v>112.631634347831</v>
      </c>
      <c r="L21">
        <v>110.939803852301</v>
      </c>
      <c r="M21">
        <v>109.253975370462</v>
      </c>
      <c r="N21">
        <v>107.577892534657</v>
      </c>
      <c r="O21">
        <v>105.914353287734</v>
      </c>
      <c r="P21">
        <v>104.265476302606</v>
      </c>
      <c r="Q21">
        <v>102.632879898108</v>
      </c>
      <c r="R21">
        <f t="shared" si="16"/>
        <v>23.267120101892</v>
      </c>
      <c r="T21" s="30">
        <f t="shared" ref="T21:AA21" si="19">ABS(B21-B$18)/B20</f>
        <v>0</v>
      </c>
      <c r="U21" s="30">
        <f t="shared" si="19"/>
        <v>0.0080742439319436</v>
      </c>
      <c r="V21" s="30">
        <f t="shared" si="19"/>
        <v>0.00712925912306829</v>
      </c>
      <c r="W21" s="30">
        <f t="shared" si="19"/>
        <v>0.0203299749331285</v>
      </c>
      <c r="X21" s="30">
        <f t="shared" si="19"/>
        <v>0.00745180940272021</v>
      </c>
      <c r="Y21" s="30">
        <f t="shared" si="19"/>
        <v>0.035036173314022</v>
      </c>
      <c r="Z21" s="30">
        <f t="shared" si="19"/>
        <v>0.0227252821857219</v>
      </c>
      <c r="AA21" s="30">
        <f t="shared" si="19"/>
        <v>0.167113127883281</v>
      </c>
      <c r="AB21" s="30">
        <f>SUM(T21:AA21)</f>
        <v>0.267859870773885</v>
      </c>
      <c r="AC21" s="30">
        <f>AB21/8</f>
        <v>0.0334824838467356</v>
      </c>
      <c r="AD21" s="30">
        <f>SUM(T21:Z21)/7</f>
        <v>0.0143923918415149</v>
      </c>
      <c r="AE21" s="30">
        <f>AA21</f>
        <v>0.167113127883281</v>
      </c>
      <c r="AF21">
        <f t="shared" si="3"/>
        <v>1.43923918415149</v>
      </c>
    </row>
    <row r="22" s="11" customFormat="1" spans="1:32">
      <c r="A22" s="20" t="s">
        <v>26</v>
      </c>
      <c r="B22" s="11">
        <v>54.3</v>
      </c>
      <c r="C22" s="11">
        <v>56.4</v>
      </c>
      <c r="D22" s="11">
        <v>58.9</v>
      </c>
      <c r="E22" s="11">
        <v>61.2</v>
      </c>
      <c r="F22" s="11">
        <v>61.7</v>
      </c>
      <c r="G22" s="11">
        <v>51.8</v>
      </c>
      <c r="H22" s="11">
        <v>62.1</v>
      </c>
      <c r="I22" s="11">
        <v>63.1</v>
      </c>
      <c r="T22" s="30" t="s">
        <v>43</v>
      </c>
      <c r="U22" s="30"/>
      <c r="V22" s="30"/>
      <c r="W22" s="30"/>
      <c r="X22" s="30"/>
      <c r="Y22" s="30"/>
      <c r="Z22" s="30"/>
      <c r="AA22" s="30"/>
      <c r="AB22" s="30" t="s">
        <v>44</v>
      </c>
      <c r="AC22" s="30" t="s">
        <v>45</v>
      </c>
      <c r="AD22" s="30"/>
      <c r="AE22" s="30"/>
      <c r="AF22">
        <f t="shared" si="3"/>
        <v>0</v>
      </c>
    </row>
    <row r="23" spans="1:32">
      <c r="A23" s="12" t="s">
        <v>46</v>
      </c>
      <c r="B23">
        <v>54.3</v>
      </c>
      <c r="C23">
        <v>56.5455544423015</v>
      </c>
      <c r="D23">
        <v>58.8233964478741</v>
      </c>
      <c r="E23">
        <v>59.6882212402448</v>
      </c>
      <c r="F23">
        <v>59.7297489064159</v>
      </c>
      <c r="G23">
        <v>59.2563532400496</v>
      </c>
      <c r="H23">
        <v>58.4442351175597</v>
      </c>
      <c r="I23">
        <v>57.4031299574576</v>
      </c>
      <c r="J23">
        <v>56.2058016186838</v>
      </c>
      <c r="K23">
        <v>54.9027359521191</v>
      </c>
      <c r="L23">
        <v>53.5301421334362</v>
      </c>
      <c r="M23">
        <v>52.1146307430037</v>
      </c>
      <c r="N23">
        <v>50.6761093325799</v>
      </c>
      <c r="O23">
        <v>49.229659763984</v>
      </c>
      <c r="P23">
        <v>47.7868028752511</v>
      </c>
      <c r="Q23">
        <v>46.3563781178272</v>
      </c>
      <c r="R23">
        <f t="shared" ref="R23:R25" si="20">B23-Q23</f>
        <v>7.9436218821728</v>
      </c>
      <c r="S23">
        <f>MIN(B22:Q25)</f>
        <v>43.2302055796028</v>
      </c>
      <c r="T23" s="30">
        <f>ABS(B23-B$22)/B22</f>
        <v>0</v>
      </c>
      <c r="U23" s="30">
        <f t="shared" ref="U23:AA23" si="21">ABS(C23-C$22)/C22</f>
        <v>0.00258075252307629</v>
      </c>
      <c r="V23" s="30">
        <f t="shared" si="21"/>
        <v>0.00130056964560094</v>
      </c>
      <c r="W23" s="30">
        <f t="shared" si="21"/>
        <v>0.0247022673162615</v>
      </c>
      <c r="X23" s="30">
        <f t="shared" si="21"/>
        <v>0.0319327567841832</v>
      </c>
      <c r="Y23" s="30">
        <f t="shared" si="21"/>
        <v>0.143945043244201</v>
      </c>
      <c r="Z23" s="30">
        <f t="shared" si="21"/>
        <v>0.0588689997172351</v>
      </c>
      <c r="AA23" s="30">
        <f t="shared" si="21"/>
        <v>0.0902832019420349</v>
      </c>
      <c r="AB23" s="30">
        <f>SUM(T23:AA23)</f>
        <v>0.353613591172593</v>
      </c>
      <c r="AC23" s="30">
        <f>AB23/8</f>
        <v>0.0442016988965741</v>
      </c>
      <c r="AD23" s="30">
        <f>SUM(T23:Z23)/7</f>
        <v>0.0376186270329368</v>
      </c>
      <c r="AE23" s="30">
        <f>AA23</f>
        <v>0.0902832019420349</v>
      </c>
      <c r="AF23">
        <f t="shared" si="3"/>
        <v>3.76186270329368</v>
      </c>
    </row>
    <row r="24" spans="1:32">
      <c r="A24" s="12" t="s">
        <v>47</v>
      </c>
      <c r="B24">
        <v>54.3</v>
      </c>
      <c r="C24">
        <v>56.3999999999997</v>
      </c>
      <c r="D24">
        <v>58.8487645962983</v>
      </c>
      <c r="E24">
        <v>59.7887733844974</v>
      </c>
      <c r="F24">
        <v>59.8275365776057</v>
      </c>
      <c r="G24">
        <v>59.2990152138786</v>
      </c>
      <c r="H24">
        <v>58.3980517466091</v>
      </c>
      <c r="I24">
        <v>57.2473780108715</v>
      </c>
      <c r="J24">
        <v>55.9288707659858</v>
      </c>
      <c r="K24">
        <v>54.4994694125665</v>
      </c>
      <c r="L24">
        <v>52.9999799330789</v>
      </c>
      <c r="M24">
        <v>51.4602852134668</v>
      </c>
      <c r="N24">
        <v>49.9026024426231</v>
      </c>
      <c r="O24">
        <v>48.3436128793136</v>
      </c>
      <c r="P24">
        <v>46.7959068181729</v>
      </c>
      <c r="Q24">
        <v>45.2689946703695</v>
      </c>
      <c r="R24">
        <f t="shared" si="20"/>
        <v>9.0310053296305</v>
      </c>
      <c r="T24" s="30">
        <f t="shared" ref="T24:AA24" si="22">ABS(B24-B$22)/B23</f>
        <v>0</v>
      </c>
      <c r="U24" s="30">
        <f t="shared" si="22"/>
        <v>5.27765536941998e-15</v>
      </c>
      <c r="V24" s="30">
        <f t="shared" si="22"/>
        <v>0.000871003831733825</v>
      </c>
      <c r="W24" s="30">
        <f t="shared" si="22"/>
        <v>0.0236433015790909</v>
      </c>
      <c r="X24" s="30">
        <f t="shared" si="22"/>
        <v>0.0313489250612465</v>
      </c>
      <c r="Y24" s="30">
        <f t="shared" si="22"/>
        <v>0.126552087731417</v>
      </c>
      <c r="Z24" s="30">
        <f t="shared" si="22"/>
        <v>0.0633415467914755</v>
      </c>
      <c r="AA24" s="30">
        <f t="shared" si="22"/>
        <v>0.101956495986647</v>
      </c>
      <c r="AB24" s="30">
        <f>SUM(T24:AA24)</f>
        <v>0.347713360981616</v>
      </c>
      <c r="AC24" s="30">
        <f>AB24/8</f>
        <v>0.043464170122702</v>
      </c>
      <c r="AD24" s="30">
        <f>SUM(T24:Z24)/7</f>
        <v>0.0351081235707099</v>
      </c>
      <c r="AE24" s="30">
        <f>AA24</f>
        <v>0.101956495986647</v>
      </c>
      <c r="AF24">
        <f t="shared" si="3"/>
        <v>3.51081235707099</v>
      </c>
    </row>
    <row r="25" spans="1:32">
      <c r="A25" s="12" t="s">
        <v>48</v>
      </c>
      <c r="B25">
        <v>54.3</v>
      </c>
      <c r="C25">
        <v>56.0829503949772</v>
      </c>
      <c r="D25">
        <v>58.8841372657704</v>
      </c>
      <c r="E25">
        <v>60.0039045581973</v>
      </c>
      <c r="F25">
        <v>60.0531696061137</v>
      </c>
      <c r="G25">
        <v>59.4174728614834</v>
      </c>
      <c r="H25">
        <v>58.3342545842373</v>
      </c>
      <c r="I25">
        <v>56.9572961386126</v>
      </c>
      <c r="J25">
        <v>55.3905571509857</v>
      </c>
      <c r="K25">
        <v>53.7065488070911</v>
      </c>
      <c r="L25">
        <v>51.9569545903831</v>
      </c>
      <c r="M25">
        <v>50.1791311447154</v>
      </c>
      <c r="N25">
        <v>48.4002832499338</v>
      </c>
      <c r="O25">
        <v>46.6402535646334</v>
      </c>
      <c r="P25">
        <v>44.9134487211047</v>
      </c>
      <c r="Q25">
        <v>43.2302055796028</v>
      </c>
      <c r="R25">
        <f t="shared" si="20"/>
        <v>11.0697944203972</v>
      </c>
      <c r="T25" s="30">
        <f t="shared" ref="T25:AA25" si="23">ABS(B25-B$22)/B24</f>
        <v>0</v>
      </c>
      <c r="U25" s="30">
        <f t="shared" si="23"/>
        <v>0.00562144689756732</v>
      </c>
      <c r="V25" s="30">
        <f t="shared" si="23"/>
        <v>0.00026955084509281</v>
      </c>
      <c r="W25" s="30">
        <f t="shared" si="23"/>
        <v>0.0200053517423865</v>
      </c>
      <c r="X25" s="30">
        <f t="shared" si="23"/>
        <v>0.0275262945474967</v>
      </c>
      <c r="Y25" s="30">
        <f t="shared" si="23"/>
        <v>0.128458673959573</v>
      </c>
      <c r="Z25" s="30">
        <f t="shared" si="23"/>
        <v>0.0644840932725356</v>
      </c>
      <c r="AA25" s="30">
        <f t="shared" si="23"/>
        <v>0.107301051590885</v>
      </c>
      <c r="AB25" s="30">
        <f>SUM(T25:AA25)</f>
        <v>0.353666462855537</v>
      </c>
      <c r="AC25" s="30">
        <f>AB25/8</f>
        <v>0.0442083078569421</v>
      </c>
      <c r="AD25" s="30">
        <f>SUM(T25:Z25)/7</f>
        <v>0.0351950587520931</v>
      </c>
      <c r="AE25" s="30">
        <f>AA25</f>
        <v>0.107301051590885</v>
      </c>
      <c r="AF25">
        <f t="shared" si="3"/>
        <v>3.51950587520931</v>
      </c>
    </row>
    <row r="26" s="11" customFormat="1" spans="1:32">
      <c r="A26" s="17" t="s">
        <v>53</v>
      </c>
      <c r="B26" s="11">
        <v>27.2</v>
      </c>
      <c r="C26" s="11">
        <v>26.9</v>
      </c>
      <c r="D26" s="11">
        <v>26.9</v>
      </c>
      <c r="E26" s="11">
        <v>27</v>
      </c>
      <c r="F26" s="11">
        <v>27.2</v>
      </c>
      <c r="G26" s="11">
        <v>27.4</v>
      </c>
      <c r="H26" s="11">
        <v>27.3</v>
      </c>
      <c r="I26" s="11">
        <v>27.1</v>
      </c>
      <c r="T26" s="30" t="s">
        <v>43</v>
      </c>
      <c r="U26" s="30"/>
      <c r="V26" s="30"/>
      <c r="W26" s="30"/>
      <c r="X26" s="30"/>
      <c r="Y26" s="30"/>
      <c r="Z26" s="30"/>
      <c r="AA26" s="30"/>
      <c r="AB26" s="30" t="s">
        <v>44</v>
      </c>
      <c r="AC26" s="30" t="s">
        <v>45</v>
      </c>
      <c r="AD26" s="30"/>
      <c r="AE26" s="30"/>
      <c r="AF26">
        <f t="shared" si="3"/>
        <v>0</v>
      </c>
    </row>
    <row r="27" spans="1:32">
      <c r="A27" s="12" t="s">
        <v>46</v>
      </c>
      <c r="B27">
        <v>27.2</v>
      </c>
      <c r="C27">
        <v>26.9106193465172</v>
      </c>
      <c r="D27">
        <v>26.9448043260177</v>
      </c>
      <c r="E27">
        <v>27.0411756137944</v>
      </c>
      <c r="F27">
        <v>27.1447232257717</v>
      </c>
      <c r="G27">
        <v>27.2387485061779</v>
      </c>
      <c r="H27">
        <v>27.3181392722416</v>
      </c>
      <c r="I27">
        <v>27.3820640830486</v>
      </c>
      <c r="J27">
        <v>27.4313890136633</v>
      </c>
      <c r="K27">
        <v>27.4676229729916</v>
      </c>
      <c r="L27">
        <v>27.4924519582286</v>
      </c>
      <c r="M27">
        <v>27.5075276386839</v>
      </c>
      <c r="N27">
        <v>27.5143743236105</v>
      </c>
      <c r="O27">
        <v>27.514353585472</v>
      </c>
      <c r="P27">
        <v>27.5086574701649</v>
      </c>
      <c r="Q27">
        <v>27.4983156782323</v>
      </c>
      <c r="R27">
        <f t="shared" ref="R27:R29" si="24">B27-Q27</f>
        <v>-0.298315678232299</v>
      </c>
      <c r="S27">
        <f>MIN(B26:Q29)</f>
        <v>26.8919425877224</v>
      </c>
      <c r="T27" s="30">
        <f>ABS(B27-B$26)/B26</f>
        <v>0</v>
      </c>
      <c r="U27" s="30">
        <f t="shared" ref="U27:AA27" si="25">ABS(C27-C$26)/C26</f>
        <v>0.000394771245992663</v>
      </c>
      <c r="V27" s="30">
        <f t="shared" si="25"/>
        <v>0.00166558832779557</v>
      </c>
      <c r="W27" s="30">
        <f t="shared" si="25"/>
        <v>0.00152502273312596</v>
      </c>
      <c r="X27" s="30">
        <f t="shared" si="25"/>
        <v>0.00203223434662869</v>
      </c>
      <c r="Y27" s="30">
        <f t="shared" si="25"/>
        <v>0.0058850910154051</v>
      </c>
      <c r="Z27" s="30">
        <f t="shared" si="25"/>
        <v>0.000664442206651935</v>
      </c>
      <c r="AA27" s="30">
        <f t="shared" si="25"/>
        <v>0.0104082687471808</v>
      </c>
      <c r="AB27" s="30">
        <f>SUM(T27:AA27)</f>
        <v>0.0225754186227807</v>
      </c>
      <c r="AC27" s="30">
        <f>AB27/8</f>
        <v>0.00282192732784759</v>
      </c>
      <c r="AD27" s="30">
        <f>SUM(T27:Z27)/7</f>
        <v>0.00173816426794285</v>
      </c>
      <c r="AE27" s="30">
        <f>AA27</f>
        <v>0.0104082687471808</v>
      </c>
      <c r="AF27">
        <f t="shared" si="3"/>
        <v>0.173816426794285</v>
      </c>
    </row>
    <row r="28" spans="1:32">
      <c r="A28" s="12" t="s">
        <v>47</v>
      </c>
      <c r="B28">
        <v>27.2</v>
      </c>
      <c r="C28">
        <v>26.8999999999964</v>
      </c>
      <c r="D28">
        <v>26.9426566395994</v>
      </c>
      <c r="E28">
        <v>27.0456731808001</v>
      </c>
      <c r="F28">
        <v>27.1514877142857</v>
      </c>
      <c r="G28">
        <v>27.243671385182</v>
      </c>
      <c r="H28">
        <v>27.317947566816</v>
      </c>
      <c r="I28">
        <v>27.3743511197403</v>
      </c>
      <c r="J28">
        <v>27.4145019241619</v>
      </c>
      <c r="K28">
        <v>27.4405211873326</v>
      </c>
      <c r="L28">
        <v>27.4545732971539</v>
      </c>
      <c r="M28">
        <v>27.4586729937554</v>
      </c>
      <c r="N28">
        <v>27.454612710396</v>
      </c>
      <c r="O28">
        <v>27.4439460316226</v>
      </c>
      <c r="P28">
        <v>27.4279971518988</v>
      </c>
      <c r="Q28">
        <v>27.4078815795472</v>
      </c>
      <c r="R28">
        <f t="shared" si="24"/>
        <v>-0.207881579547202</v>
      </c>
      <c r="T28" s="30">
        <f t="shared" ref="T28:AA28" si="26">ABS(B28-B$26)/B27</f>
        <v>0</v>
      </c>
      <c r="U28" s="30">
        <f t="shared" si="26"/>
        <v>1.33735270462687e-13</v>
      </c>
      <c r="V28" s="30">
        <f t="shared" si="26"/>
        <v>0.00158311187133807</v>
      </c>
      <c r="W28" s="30">
        <f t="shared" si="26"/>
        <v>0.00168902348967409</v>
      </c>
      <c r="X28" s="30">
        <f t="shared" si="26"/>
        <v>0.00178717186802039</v>
      </c>
      <c r="Y28" s="30">
        <f t="shared" si="26"/>
        <v>0.00573919961053062</v>
      </c>
      <c r="Z28" s="30">
        <f t="shared" si="26"/>
        <v>0.000656983502322022</v>
      </c>
      <c r="AA28" s="30">
        <f t="shared" si="26"/>
        <v>0.0100193732257803</v>
      </c>
      <c r="AB28" s="30">
        <f>SUM(T28:AA28)</f>
        <v>0.0214748635677993</v>
      </c>
      <c r="AC28" s="30">
        <f>AB28/8</f>
        <v>0.00268435794597491</v>
      </c>
      <c r="AD28" s="30">
        <f>SUM(T28:Z28)/7</f>
        <v>0.00163649862028842</v>
      </c>
      <c r="AE28" s="30">
        <f>AA28</f>
        <v>0.0100193732257803</v>
      </c>
      <c r="AF28">
        <f t="shared" si="3"/>
        <v>0.163649862028842</v>
      </c>
    </row>
    <row r="29" spans="1:32">
      <c r="A29" s="12" t="s">
        <v>48</v>
      </c>
      <c r="B29">
        <v>27.2</v>
      </c>
      <c r="C29">
        <v>26.8919425877224</v>
      </c>
      <c r="D29">
        <v>26.9414182842208</v>
      </c>
      <c r="E29">
        <v>27.049528800476</v>
      </c>
      <c r="F29">
        <v>27.1568589759305</v>
      </c>
      <c r="G29">
        <v>27.2473149805069</v>
      </c>
      <c r="H29">
        <v>27.3173541074156</v>
      </c>
      <c r="I29">
        <v>27.3677334370824</v>
      </c>
      <c r="J29">
        <v>27.4006816842968</v>
      </c>
      <c r="K29">
        <v>27.4188013544288</v>
      </c>
      <c r="L29">
        <v>27.4246229091905</v>
      </c>
      <c r="M29">
        <v>27.4204310209152</v>
      </c>
      <c r="N29">
        <v>27.4082109887604</v>
      </c>
      <c r="O29">
        <v>27.3896490272677</v>
      </c>
      <c r="P29">
        <v>27.366155775845</v>
      </c>
      <c r="Q29">
        <v>27.3388983822872</v>
      </c>
      <c r="R29">
        <f t="shared" si="24"/>
        <v>-0.138898382287202</v>
      </c>
      <c r="T29" s="30">
        <f t="shared" ref="T29:AA29" si="27">ABS(B29-B$26)/B28</f>
        <v>0</v>
      </c>
      <c r="U29" s="30">
        <f t="shared" si="27"/>
        <v>0.000299532054929327</v>
      </c>
      <c r="V29" s="30">
        <f t="shared" si="27"/>
        <v>0.0015372754355606</v>
      </c>
      <c r="W29" s="30">
        <f t="shared" si="27"/>
        <v>0.00183130218815043</v>
      </c>
      <c r="X29" s="30">
        <f t="shared" si="27"/>
        <v>0.0015889009296091</v>
      </c>
      <c r="Y29" s="30">
        <f t="shared" si="27"/>
        <v>0.00560442156765057</v>
      </c>
      <c r="Z29" s="30">
        <f t="shared" si="27"/>
        <v>0.00063526395506666</v>
      </c>
      <c r="AA29" s="30">
        <f t="shared" si="27"/>
        <v>0.00978044870949761</v>
      </c>
      <c r="AB29" s="30">
        <f>SUM(T29:AA29)</f>
        <v>0.0212771448404643</v>
      </c>
      <c r="AC29" s="30">
        <f>AB29/8</f>
        <v>0.00265964310505804</v>
      </c>
      <c r="AD29" s="30">
        <f>SUM(T29:Z29)/7</f>
        <v>0.00164238516156667</v>
      </c>
      <c r="AE29" s="30">
        <f>AA29</f>
        <v>0.00978044870949761</v>
      </c>
      <c r="AF29">
        <f t="shared" si="3"/>
        <v>0.164238516156667</v>
      </c>
    </row>
    <row r="30" s="11" customFormat="1" spans="1:32">
      <c r="A30" s="20" t="s">
        <v>30</v>
      </c>
      <c r="B30" s="11">
        <v>96.2</v>
      </c>
      <c r="C30" s="11">
        <v>94.7</v>
      </c>
      <c r="D30" s="11">
        <v>92.3</v>
      </c>
      <c r="E30" s="11">
        <v>89.2</v>
      </c>
      <c r="F30" s="11">
        <v>86.5</v>
      </c>
      <c r="G30" s="11">
        <v>83.7</v>
      </c>
      <c r="H30" s="11">
        <v>82.6</v>
      </c>
      <c r="I30" s="11">
        <v>82.3</v>
      </c>
      <c r="T30" s="30" t="s">
        <v>43</v>
      </c>
      <c r="U30" s="30"/>
      <c r="V30" s="30"/>
      <c r="W30" s="30"/>
      <c r="X30" s="30"/>
      <c r="Y30" s="30"/>
      <c r="Z30" s="30"/>
      <c r="AA30" s="30"/>
      <c r="AB30" s="30" t="s">
        <v>44</v>
      </c>
      <c r="AC30" s="30" t="s">
        <v>45</v>
      </c>
      <c r="AD30" s="30"/>
      <c r="AE30" s="30"/>
      <c r="AF30">
        <f t="shared" si="3"/>
        <v>0</v>
      </c>
    </row>
    <row r="31" spans="1:32">
      <c r="A31" s="12" t="s">
        <v>46</v>
      </c>
      <c r="B31">
        <v>96.2</v>
      </c>
      <c r="C31">
        <v>94.1402342111357</v>
      </c>
      <c r="D31">
        <v>91.242913634473</v>
      </c>
      <c r="E31">
        <v>88.5752877664921</v>
      </c>
      <c r="F31">
        <v>86.3935234021953</v>
      </c>
      <c r="G31">
        <v>84.6307317668823</v>
      </c>
      <c r="H31">
        <v>83.181249123707</v>
      </c>
      <c r="I31">
        <v>81.9614870342297</v>
      </c>
      <c r="J31">
        <v>80.9130014607679</v>
      </c>
      <c r="K31">
        <v>79.9956498243989</v>
      </c>
      <c r="L31">
        <v>79.181407730681</v>
      </c>
      <c r="M31">
        <v>78.4501782007132</v>
      </c>
      <c r="N31">
        <v>77.7871380482282</v>
      </c>
      <c r="O31">
        <v>77.1810670903576</v>
      </c>
      <c r="P31">
        <v>76.6232772419588</v>
      </c>
      <c r="Q31">
        <v>76.1069078477456</v>
      </c>
      <c r="R31">
        <f t="shared" ref="R31:R33" si="28">B31-Q31</f>
        <v>20.0930921522544</v>
      </c>
      <c r="S31">
        <f>MIN(B30:Q33)</f>
        <v>69.210075566247</v>
      </c>
      <c r="T31" s="30">
        <f>ABS(B31-B$30)/B30</f>
        <v>0</v>
      </c>
      <c r="U31" s="30">
        <f t="shared" ref="U31:AA31" si="29">ABS(C31-C$30)/C30</f>
        <v>0.0059109375804044</v>
      </c>
      <c r="V31" s="30">
        <f t="shared" si="29"/>
        <v>0.0114527233534886</v>
      </c>
      <c r="W31" s="30">
        <f t="shared" si="29"/>
        <v>0.00700350037564918</v>
      </c>
      <c r="X31" s="30">
        <f t="shared" si="29"/>
        <v>0.00123094332722197</v>
      </c>
      <c r="Y31" s="30">
        <f t="shared" si="29"/>
        <v>0.0111198538456667</v>
      </c>
      <c r="Z31" s="30">
        <f t="shared" si="29"/>
        <v>0.00703691433059335</v>
      </c>
      <c r="AA31" s="30">
        <f t="shared" si="29"/>
        <v>0.00411315875784073</v>
      </c>
      <c r="AB31" s="30">
        <f>SUM(T31:AA31)</f>
        <v>0.047868031570865</v>
      </c>
      <c r="AC31" s="30">
        <f>AB31/8</f>
        <v>0.00598350394635812</v>
      </c>
      <c r="AD31" s="30">
        <f>SUM(T31:Z31)/7</f>
        <v>0.00625069611614632</v>
      </c>
      <c r="AE31" s="30">
        <f>AA31</f>
        <v>0.00411315875784073</v>
      </c>
      <c r="AF31">
        <f t="shared" si="3"/>
        <v>0.625069611614632</v>
      </c>
    </row>
    <row r="32" spans="1:32">
      <c r="A32" s="12" t="s">
        <v>47</v>
      </c>
      <c r="B32">
        <v>96.2</v>
      </c>
      <c r="C32">
        <v>94.2381917609276</v>
      </c>
      <c r="D32">
        <v>91.9002178405106</v>
      </c>
      <c r="E32">
        <v>89.1351292201325</v>
      </c>
      <c r="F32">
        <v>86.5000000000029</v>
      </c>
      <c r="G32">
        <v>84.1796244177124</v>
      </c>
      <c r="H32">
        <v>82.1869635987591</v>
      </c>
      <c r="I32">
        <v>80.4794848920095</v>
      </c>
      <c r="J32">
        <v>79.0053937123375</v>
      </c>
      <c r="K32">
        <v>77.7187408558216</v>
      </c>
      <c r="L32">
        <v>76.5826341966389</v>
      </c>
      <c r="M32">
        <v>75.5685079426642</v>
      </c>
      <c r="N32">
        <v>74.6544482388059</v>
      </c>
      <c r="O32">
        <v>73.8235810695817</v>
      </c>
      <c r="P32">
        <v>73.0627808556769</v>
      </c>
      <c r="Q32">
        <v>72.3617049154787</v>
      </c>
      <c r="R32">
        <f t="shared" si="28"/>
        <v>23.8382950845213</v>
      </c>
      <c r="T32" s="30">
        <f t="shared" ref="T32:AA32" si="30">ABS(B32-B$30)/B31</f>
        <v>0</v>
      </c>
      <c r="U32" s="30">
        <f t="shared" si="30"/>
        <v>0.00490553526812631</v>
      </c>
      <c r="V32" s="30">
        <f t="shared" si="30"/>
        <v>0.00438151461373705</v>
      </c>
      <c r="W32" s="30">
        <f t="shared" si="30"/>
        <v>0.000732380119819891</v>
      </c>
      <c r="X32" s="30">
        <f t="shared" si="30"/>
        <v>3.35559223392843e-14</v>
      </c>
      <c r="Y32" s="30">
        <f t="shared" si="30"/>
        <v>0.00566726067114177</v>
      </c>
      <c r="Z32" s="30">
        <f t="shared" si="30"/>
        <v>0.00496549890260268</v>
      </c>
      <c r="AA32" s="30">
        <f t="shared" si="30"/>
        <v>0.0222118359959745</v>
      </c>
      <c r="AB32" s="30">
        <f>SUM(T32:AA32)</f>
        <v>0.0428640255714358</v>
      </c>
      <c r="AC32" s="30">
        <f>AB32/8</f>
        <v>0.00535800319642947</v>
      </c>
      <c r="AD32" s="30">
        <f>SUM(T32:Z32)/7</f>
        <v>0.00295031279649447</v>
      </c>
      <c r="AE32" s="30">
        <f>AA32</f>
        <v>0.0222118359959745</v>
      </c>
      <c r="AF32">
        <f t="shared" si="3"/>
        <v>0.295031279649447</v>
      </c>
    </row>
    <row r="33" spans="1:32">
      <c r="A33" s="12" t="s">
        <v>48</v>
      </c>
      <c r="B33">
        <v>96.2</v>
      </c>
      <c r="C33">
        <v>93.971885053098</v>
      </c>
      <c r="D33">
        <v>92.1821077316388</v>
      </c>
      <c r="E33">
        <v>89.5859540810209</v>
      </c>
      <c r="F33">
        <v>86.7840323318354</v>
      </c>
      <c r="G33">
        <v>84.1126903315642</v>
      </c>
      <c r="H33">
        <v>81.6982588361567</v>
      </c>
      <c r="I33">
        <v>79.5635096816909</v>
      </c>
      <c r="J33">
        <v>77.6882430923778</v>
      </c>
      <c r="K33">
        <v>76.0384649729973</v>
      </c>
      <c r="L33">
        <v>74.5791024481026</v>
      </c>
      <c r="M33">
        <v>73.2788203644964</v>
      </c>
      <c r="N33">
        <v>72.1112905435839</v>
      </c>
      <c r="O33">
        <v>71.0550059649237</v>
      </c>
      <c r="P33">
        <v>70.092598932671</v>
      </c>
      <c r="Q33">
        <v>69.210075566247</v>
      </c>
      <c r="R33">
        <f t="shared" si="28"/>
        <v>26.989924433753</v>
      </c>
      <c r="T33" s="30">
        <f t="shared" ref="T33:AA33" si="31">ABS(B33-B$30)/B32</f>
        <v>0</v>
      </c>
      <c r="U33" s="30">
        <f t="shared" si="31"/>
        <v>0.00772632552998415</v>
      </c>
      <c r="V33" s="30">
        <f t="shared" si="31"/>
        <v>0.00128282904144798</v>
      </c>
      <c r="W33" s="30">
        <f t="shared" si="31"/>
        <v>0.00432998846131391</v>
      </c>
      <c r="X33" s="30">
        <f t="shared" si="31"/>
        <v>0.00328361077266353</v>
      </c>
      <c r="Y33" s="30">
        <f t="shared" si="31"/>
        <v>0.00490249670771111</v>
      </c>
      <c r="Z33" s="30">
        <f t="shared" si="31"/>
        <v>0.0109718272139319</v>
      </c>
      <c r="AA33" s="30">
        <f t="shared" si="31"/>
        <v>0.0340023339113194</v>
      </c>
      <c r="AB33" s="30">
        <f>SUM(T33:AA33)</f>
        <v>0.066499411638372</v>
      </c>
      <c r="AC33" s="30">
        <f>AB33/8</f>
        <v>0.0083124264547965</v>
      </c>
      <c r="AD33" s="30">
        <f>SUM(T33:Z33)/7</f>
        <v>0.00464243967529323</v>
      </c>
      <c r="AE33" s="30">
        <f>AA33</f>
        <v>0.0340023339113194</v>
      </c>
      <c r="AF33">
        <f t="shared" si="3"/>
        <v>0.464243967529323</v>
      </c>
    </row>
    <row r="34" spans="1:1">
      <c r="A34" s="18"/>
    </row>
    <row r="35" spans="1:1">
      <c r="A35" s="18"/>
    </row>
    <row r="36" spans="1:1">
      <c r="A36" s="18"/>
    </row>
    <row r="37" spans="1:1">
      <c r="A37" s="18"/>
    </row>
    <row r="38" spans="1:1">
      <c r="A38" s="18"/>
    </row>
    <row r="39" spans="1:1">
      <c r="A39" s="18"/>
    </row>
    <row r="40" spans="1:1">
      <c r="A40" s="18"/>
    </row>
    <row r="41" spans="1:1">
      <c r="A41" s="18"/>
    </row>
    <row r="76" spans="1:1">
      <c r="A76" t="s">
        <v>42</v>
      </c>
    </row>
    <row r="77" spans="1:8">
      <c r="A77" s="18"/>
      <c r="B77" s="9"/>
      <c r="C77" s="9"/>
      <c r="D77" s="9"/>
      <c r="E77" s="9"/>
      <c r="F77" s="9"/>
      <c r="G77" s="9"/>
      <c r="H77" s="9"/>
    </row>
    <row r="78" spans="1:17">
      <c r="A78" s="1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</row>
    <row r="79" spans="1:1">
      <c r="A79" s="12"/>
    </row>
    <row r="80" spans="1:1">
      <c r="A80" s="12"/>
    </row>
    <row r="81" spans="1:1">
      <c r="A81" s="12"/>
    </row>
    <row r="82" spans="1:17">
      <c r="A82" s="2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</row>
    <row r="83" spans="1:17">
      <c r="A83" s="12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1:17">
      <c r="A84" s="12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spans="1:17">
      <c r="A85" s="12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2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</row>
    <row r="87" spans="1:1">
      <c r="A87" s="12"/>
    </row>
    <row r="88" spans="1:1">
      <c r="A88" s="12"/>
    </row>
    <row r="89" spans="1:1">
      <c r="A89" s="12"/>
    </row>
    <row r="90" spans="1:17">
      <c r="A90" s="2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">
      <c r="A91" s="12"/>
    </row>
    <row r="92" spans="1:1">
      <c r="A92" s="12"/>
    </row>
    <row r="93" spans="1:1">
      <c r="A93" s="12"/>
    </row>
    <row r="94" spans="1:17">
      <c r="A94" s="2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">
      <c r="A95" s="12"/>
    </row>
    <row r="96" spans="1:1">
      <c r="A96" s="12"/>
    </row>
    <row r="97" spans="1:1">
      <c r="A97" s="12"/>
    </row>
    <row r="98" spans="1:17">
      <c r="A98" s="2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">
      <c r="A99" s="12"/>
    </row>
    <row r="100" spans="1:1">
      <c r="A100" s="12"/>
    </row>
    <row r="101" spans="1:1">
      <c r="A101" s="12"/>
    </row>
    <row r="102" spans="1:17">
      <c r="A102" s="17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">
      <c r="A103" s="12"/>
    </row>
    <row r="104" spans="1:1">
      <c r="A104" s="12"/>
    </row>
    <row r="105" spans="1:1">
      <c r="A105" s="12"/>
    </row>
    <row r="106" spans="1:17">
      <c r="A106" s="2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">
      <c r="A107" s="12"/>
    </row>
    <row r="108" spans="1:1">
      <c r="A108" s="36" t="s">
        <v>60</v>
      </c>
    </row>
    <row r="109" spans="1:1">
      <c r="A109" s="1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8"/>
  <sheetViews>
    <sheetView zoomScale="77" zoomScaleNormal="77" topLeftCell="A14" workbookViewId="0">
      <selection activeCell="U32" sqref="U32"/>
    </sheetView>
  </sheetViews>
  <sheetFormatPr defaultColWidth="9.23076923076923" defaultRowHeight="16.8"/>
  <cols>
    <col min="3" max="14" width="12.9230769230769"/>
    <col min="15" max="18" width="14.0769230769231"/>
    <col min="22" max="23" width="12.9230769230769"/>
    <col min="25" max="25" width="12.9230769230769"/>
    <col min="26" max="26" width="14.0769230769231"/>
    <col min="27" max="27" width="12.9230769230769"/>
    <col min="32" max="32" width="12.9230769230769"/>
  </cols>
  <sheetData>
    <row r="1" spans="1:17">
      <c r="A1" s="18" t="s">
        <v>33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31">
      <c r="A2" s="19" t="s">
        <v>4</v>
      </c>
      <c r="B2" s="11">
        <v>45.8</v>
      </c>
      <c r="C2" s="11">
        <v>51</v>
      </c>
      <c r="D2" s="11">
        <v>49.8</v>
      </c>
      <c r="E2" s="11">
        <v>55.5</v>
      </c>
      <c r="F2" s="11">
        <v>48.7</v>
      </c>
      <c r="G2" s="11">
        <v>51.6</v>
      </c>
      <c r="H2" s="11">
        <v>57.7</v>
      </c>
      <c r="I2" s="11">
        <v>53.7</v>
      </c>
      <c r="R2" s="11" t="s">
        <v>37</v>
      </c>
      <c r="S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0"/>
      <c r="AE2" s="30"/>
    </row>
    <row r="3" spans="1:32">
      <c r="A3" s="12" t="s">
        <v>39</v>
      </c>
      <c r="B3">
        <v>45.8</v>
      </c>
      <c r="C3">
        <v>48.5969741391141</v>
      </c>
      <c r="D3">
        <v>53.3309287331604</v>
      </c>
      <c r="E3">
        <v>52.6564659560206</v>
      </c>
      <c r="F3">
        <v>50.855121633979</v>
      </c>
      <c r="G3">
        <v>53.4129474583675</v>
      </c>
      <c r="H3">
        <v>55.6047094414841</v>
      </c>
      <c r="I3">
        <v>56.3264817696276</v>
      </c>
      <c r="J3">
        <v>55.8686715714358</v>
      </c>
      <c r="K3">
        <v>51.9614194486856</v>
      </c>
      <c r="L3">
        <v>50.1963305630556</v>
      </c>
      <c r="M3">
        <v>48.4808685584625</v>
      </c>
      <c r="N3">
        <v>46.6557611552337</v>
      </c>
      <c r="O3">
        <v>44.6743666380245</v>
      </c>
      <c r="P3">
        <v>42.5140333261369</v>
      </c>
      <c r="Q3">
        <v>40.1585951816983</v>
      </c>
      <c r="R3" s="21">
        <f t="shared" ref="R3:R9" si="0">B3-Q3</f>
        <v>5.64140481830169</v>
      </c>
      <c r="S3">
        <f>MIN(B2:Q5)</f>
        <v>37.1694929783695</v>
      </c>
      <c r="T3" s="30">
        <f t="shared" ref="T3:AA3" si="1">ABS(B3-B2)/B2</f>
        <v>0</v>
      </c>
      <c r="U3" s="30">
        <f t="shared" si="1"/>
        <v>0.0471181541350176</v>
      </c>
      <c r="V3" s="30">
        <f t="shared" si="1"/>
        <v>0.0709021833967952</v>
      </c>
      <c r="W3" s="30">
        <f t="shared" si="1"/>
        <v>0.0512348476392685</v>
      </c>
      <c r="X3" s="30">
        <f t="shared" si="1"/>
        <v>0.0442530109646612</v>
      </c>
      <c r="Y3" s="30">
        <f t="shared" si="1"/>
        <v>0.0351346406660367</v>
      </c>
      <c r="Z3" s="30">
        <f t="shared" si="1"/>
        <v>0.0363135278772254</v>
      </c>
      <c r="AA3" s="30">
        <f t="shared" si="1"/>
        <v>0.04891027503962</v>
      </c>
      <c r="AB3" s="30">
        <f>SUM(T3:AA3)</f>
        <v>0.333866639718625</v>
      </c>
      <c r="AC3" s="30">
        <f>AB3/8</f>
        <v>0.0417333299648281</v>
      </c>
      <c r="AD3" s="30">
        <f>SUM(T3:Z3)/7</f>
        <v>0.0407080520970007</v>
      </c>
      <c r="AE3" s="30">
        <f>AA3</f>
        <v>0.04891027503962</v>
      </c>
      <c r="AF3">
        <f>AD3*100</f>
        <v>4.07080520970007</v>
      </c>
    </row>
    <row r="4" spans="1:32">
      <c r="A4" s="12" t="s">
        <v>40</v>
      </c>
      <c r="B4">
        <v>45.8</v>
      </c>
      <c r="C4">
        <v>48.5969741391141</v>
      </c>
      <c r="D4">
        <v>53.3309287331604</v>
      </c>
      <c r="E4">
        <v>52.6564659560206</v>
      </c>
      <c r="F4">
        <v>50.855121633979</v>
      </c>
      <c r="G4">
        <v>53.4129474583675</v>
      </c>
      <c r="H4">
        <v>55.6047094414841</v>
      </c>
      <c r="I4">
        <v>56.3264817696276</v>
      </c>
      <c r="J4">
        <v>55.7708920467322</v>
      </c>
      <c r="K4">
        <v>51.5996437925758</v>
      </c>
      <c r="L4">
        <v>49.4738698178892</v>
      </c>
      <c r="M4">
        <v>47.350465933133</v>
      </c>
      <c r="N4">
        <v>45.08512512846</v>
      </c>
      <c r="O4">
        <v>42.6414855517598</v>
      </c>
      <c r="P4">
        <v>40.005597340285</v>
      </c>
      <c r="Q4">
        <v>37.1694929783695</v>
      </c>
      <c r="R4" s="21">
        <f t="shared" si="0"/>
        <v>8.6305070216305</v>
      </c>
      <c r="AF4">
        <f t="shared" ref="AF4:AF39" si="2">AD4*100</f>
        <v>0</v>
      </c>
    </row>
    <row r="5" spans="1:32">
      <c r="A5" s="12" t="s">
        <v>41</v>
      </c>
      <c r="B5">
        <v>45.8</v>
      </c>
      <c r="C5">
        <v>48.5969741391141</v>
      </c>
      <c r="D5">
        <v>53.3309287331604</v>
      </c>
      <c r="E5">
        <v>52.6564659560206</v>
      </c>
      <c r="F5">
        <v>50.855121633979</v>
      </c>
      <c r="G5">
        <v>53.4129474583675</v>
      </c>
      <c r="H5">
        <v>55.6047094414841</v>
      </c>
      <c r="I5">
        <v>56.3264817696276</v>
      </c>
      <c r="J5">
        <v>55.9127924418076</v>
      </c>
      <c r="K5">
        <v>52.1855186694071</v>
      </c>
      <c r="L5">
        <v>50.8056484548742</v>
      </c>
      <c r="M5">
        <v>49.7089532387738</v>
      </c>
      <c r="N5">
        <v>48.7460054787884</v>
      </c>
      <c r="O5">
        <v>47.8757672976141</v>
      </c>
      <c r="P5">
        <v>47.0802009688855</v>
      </c>
      <c r="Q5">
        <v>46.3483483525253</v>
      </c>
      <c r="R5" s="21">
        <f t="shared" si="0"/>
        <v>-0.548348352525302</v>
      </c>
      <c r="AF5">
        <f t="shared" si="2"/>
        <v>0</v>
      </c>
    </row>
    <row r="6" s="11" customFormat="1" spans="1:32">
      <c r="A6" s="19" t="s">
        <v>5</v>
      </c>
      <c r="B6" s="11">
        <v>71.4</v>
      </c>
      <c r="C6" s="11">
        <v>77.4</v>
      </c>
      <c r="D6" s="11">
        <v>60.5</v>
      </c>
      <c r="E6" s="11">
        <v>78.4</v>
      </c>
      <c r="F6" s="11">
        <v>57.9</v>
      </c>
      <c r="G6" s="11">
        <v>59.3</v>
      </c>
      <c r="H6" s="11">
        <v>77.9</v>
      </c>
      <c r="I6" s="11">
        <v>67</v>
      </c>
      <c r="R6" s="23"/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2"/>
        <v>0</v>
      </c>
    </row>
    <row r="7" spans="1:32">
      <c r="A7" s="12" t="s">
        <v>39</v>
      </c>
      <c r="B7">
        <v>71.4</v>
      </c>
      <c r="C7">
        <v>73.558524482012</v>
      </c>
      <c r="D7">
        <v>69.7885210272707</v>
      </c>
      <c r="E7">
        <v>63.8648328364955</v>
      </c>
      <c r="F7">
        <v>63.9235513146657</v>
      </c>
      <c r="G7">
        <v>65.8781110940068</v>
      </c>
      <c r="H7">
        <v>71.5675816694832</v>
      </c>
      <c r="I7">
        <v>66.3077657386074</v>
      </c>
      <c r="J7">
        <v>60.962638298671</v>
      </c>
      <c r="K7">
        <v>64.9162747872826</v>
      </c>
      <c r="L7">
        <v>63.1110262208439</v>
      </c>
      <c r="M7">
        <v>61.0672184030626</v>
      </c>
      <c r="N7">
        <v>58.9628597270588</v>
      </c>
      <c r="O7">
        <v>56.8511453376644</v>
      </c>
      <c r="P7">
        <v>54.7577953369396</v>
      </c>
      <c r="Q7">
        <v>52.6981635285838</v>
      </c>
      <c r="R7" s="21">
        <f t="shared" si="0"/>
        <v>18.7018364714162</v>
      </c>
      <c r="S7">
        <f>MIN(B6:Q9)</f>
        <v>52.6981635285838</v>
      </c>
      <c r="T7" s="30">
        <f t="shared" ref="T7:AA7" si="3">ABS(B7-B6)/B6</f>
        <v>0</v>
      </c>
      <c r="U7" s="30">
        <f t="shared" si="3"/>
        <v>0.0496314666406719</v>
      </c>
      <c r="V7" s="30">
        <f t="shared" si="3"/>
        <v>0.153529273178028</v>
      </c>
      <c r="W7" s="30">
        <f t="shared" si="3"/>
        <v>0.185397540350823</v>
      </c>
      <c r="X7" s="30">
        <f t="shared" si="3"/>
        <v>0.104033701462275</v>
      </c>
      <c r="Y7" s="30">
        <f t="shared" si="3"/>
        <v>0.110929360775831</v>
      </c>
      <c r="Z7" s="30">
        <f t="shared" si="3"/>
        <v>0.0812890671439898</v>
      </c>
      <c r="AA7" s="30">
        <f t="shared" si="3"/>
        <v>0.0103318546476507</v>
      </c>
      <c r="AB7" s="30">
        <f>SUM(T7:AA7)</f>
        <v>0.695142264199269</v>
      </c>
      <c r="AC7" s="30">
        <f>AB7/8</f>
        <v>0.0868927830249087</v>
      </c>
      <c r="AD7" s="30">
        <f>SUM(T7:Z7)/7</f>
        <v>0.0978300585073741</v>
      </c>
      <c r="AE7" s="30">
        <f>AA7</f>
        <v>0.0103318546476507</v>
      </c>
      <c r="AF7">
        <f t="shared" si="2"/>
        <v>9.78300585073741</v>
      </c>
    </row>
    <row r="8" spans="1:32">
      <c r="A8" s="12" t="s">
        <v>40</v>
      </c>
      <c r="B8">
        <v>71.4</v>
      </c>
      <c r="C8">
        <v>73.558524482012</v>
      </c>
      <c r="D8">
        <v>69.7885210272707</v>
      </c>
      <c r="E8">
        <v>63.8648328364955</v>
      </c>
      <c r="F8">
        <v>63.9235513146657</v>
      </c>
      <c r="G8">
        <v>65.8781110940068</v>
      </c>
      <c r="H8">
        <v>71.5675816694832</v>
      </c>
      <c r="I8">
        <v>66.3077657386074</v>
      </c>
      <c r="J8">
        <v>67.0275707975653</v>
      </c>
      <c r="K8">
        <v>77.5853666223467</v>
      </c>
      <c r="L8">
        <v>76.2838560815764</v>
      </c>
      <c r="M8">
        <v>73.8190381298401</v>
      </c>
      <c r="N8">
        <v>70.7080265534538</v>
      </c>
      <c r="O8">
        <v>67.2032242097706</v>
      </c>
      <c r="P8">
        <v>63.4818405239902</v>
      </c>
      <c r="Q8">
        <v>59.6778414636845</v>
      </c>
      <c r="R8" s="21">
        <f t="shared" si="0"/>
        <v>11.7221585363155</v>
      </c>
      <c r="AF8">
        <f t="shared" si="2"/>
        <v>0</v>
      </c>
    </row>
    <row r="9" spans="1:32">
      <c r="A9" s="12" t="s">
        <v>41</v>
      </c>
      <c r="B9">
        <v>71.4</v>
      </c>
      <c r="C9">
        <v>73.558524482012</v>
      </c>
      <c r="D9">
        <v>69.7885210272707</v>
      </c>
      <c r="E9">
        <v>63.8648328364955</v>
      </c>
      <c r="F9">
        <v>63.9235513146657</v>
      </c>
      <c r="G9">
        <v>65.8781110940068</v>
      </c>
      <c r="H9">
        <v>71.5675816694832</v>
      </c>
      <c r="I9">
        <v>66.3077657386074</v>
      </c>
      <c r="J9">
        <v>67.0421371667629</v>
      </c>
      <c r="K9">
        <v>77.7151689568611</v>
      </c>
      <c r="L9">
        <v>76.6338616823364</v>
      </c>
      <c r="M9">
        <v>74.4134269287671</v>
      </c>
      <c r="N9">
        <v>71.5475566302716</v>
      </c>
      <c r="O9">
        <v>68.271802321481</v>
      </c>
      <c r="P9">
        <v>64.7519598003635</v>
      </c>
      <c r="Q9">
        <v>61.1152330427461</v>
      </c>
      <c r="R9" s="21">
        <f t="shared" si="0"/>
        <v>10.2847669572539</v>
      </c>
      <c r="AF9">
        <f t="shared" si="2"/>
        <v>0</v>
      </c>
    </row>
    <row r="10" s="11" customFormat="1" spans="1:32">
      <c r="A10" s="20" t="s">
        <v>7</v>
      </c>
      <c r="B10" s="11">
        <v>73</v>
      </c>
      <c r="C10" s="11">
        <v>90.9</v>
      </c>
      <c r="D10" s="11">
        <v>74</v>
      </c>
      <c r="E10" s="11">
        <v>73</v>
      </c>
      <c r="F10" s="11">
        <v>72</v>
      </c>
      <c r="G10" s="11">
        <v>73.9</v>
      </c>
      <c r="H10" s="11">
        <v>76</v>
      </c>
      <c r="I10" s="11">
        <v>82.7</v>
      </c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2"/>
        <v>0</v>
      </c>
    </row>
    <row r="11" spans="1:32">
      <c r="A11" s="12" t="s">
        <v>39</v>
      </c>
      <c r="B11" s="21">
        <v>73</v>
      </c>
      <c r="C11" s="21">
        <v>79.6652070947948</v>
      </c>
      <c r="D11" s="21">
        <v>80.3022396797157</v>
      </c>
      <c r="E11" s="21">
        <v>77.7183475878723</v>
      </c>
      <c r="F11" s="21">
        <v>74.3121211257791</v>
      </c>
      <c r="G11" s="21">
        <v>70.8124736041673</v>
      </c>
      <c r="H11" s="21">
        <v>67.4430498150029</v>
      </c>
      <c r="I11" s="21">
        <v>64.9351375193195</v>
      </c>
      <c r="J11" s="21">
        <v>62.5387362212235</v>
      </c>
      <c r="K11" s="21">
        <v>59.6817097212713</v>
      </c>
      <c r="L11" s="21">
        <v>57.3741176232208</v>
      </c>
      <c r="M11" s="21">
        <v>55.4324967337761</v>
      </c>
      <c r="N11" s="21">
        <v>53.7625411771035</v>
      </c>
      <c r="O11" s="21">
        <v>52.3036919857736</v>
      </c>
      <c r="P11" s="21">
        <v>51.0137917719458</v>
      </c>
      <c r="Q11" s="21">
        <v>49.8620534505557</v>
      </c>
      <c r="R11" s="21">
        <f t="shared" ref="R11:R13" si="4">B11-Q11</f>
        <v>23.1379465494443</v>
      </c>
      <c r="S11">
        <f>MIN(B10:Q13)</f>
        <v>47.9627275088555</v>
      </c>
      <c r="T11" s="30">
        <f t="shared" ref="T11:AA11" si="5">ABS(B11-B10)/B10</f>
        <v>0</v>
      </c>
      <c r="U11" s="30">
        <f t="shared" si="5"/>
        <v>0.123595081465404</v>
      </c>
      <c r="V11" s="30">
        <f t="shared" si="5"/>
        <v>0.0851654010772391</v>
      </c>
      <c r="W11" s="30">
        <f t="shared" si="5"/>
        <v>0.0646348984640041</v>
      </c>
      <c r="X11" s="30">
        <f t="shared" si="5"/>
        <v>0.0321127934135986</v>
      </c>
      <c r="Y11" s="30">
        <f t="shared" si="5"/>
        <v>0.0417797888475333</v>
      </c>
      <c r="Z11" s="30">
        <f t="shared" si="5"/>
        <v>0.112591449802594</v>
      </c>
      <c r="AA11" s="30">
        <f t="shared" si="5"/>
        <v>0.214810912704722</v>
      </c>
      <c r="AB11" s="30">
        <f>SUM(T11:AA11)</f>
        <v>0.674690325775095</v>
      </c>
      <c r="AC11" s="30">
        <f>AB11/8</f>
        <v>0.0843362907218868</v>
      </c>
      <c r="AD11" s="30">
        <f>SUM(T11:Z11)/7</f>
        <v>0.0656970590100532</v>
      </c>
      <c r="AE11" s="30">
        <f>AA11</f>
        <v>0.214810912704722</v>
      </c>
      <c r="AF11">
        <f t="shared" si="2"/>
        <v>6.56970590100532</v>
      </c>
    </row>
    <row r="12" spans="1:32">
      <c r="A12" s="12" t="s">
        <v>40</v>
      </c>
      <c r="B12" s="21">
        <v>73</v>
      </c>
      <c r="C12" s="21">
        <v>79.6652070947948</v>
      </c>
      <c r="D12" s="21">
        <v>80.3022396797157</v>
      </c>
      <c r="E12" s="21">
        <v>77.7183475878723</v>
      </c>
      <c r="F12" s="21">
        <v>74.3121211257791</v>
      </c>
      <c r="G12" s="21">
        <v>70.8124736041673</v>
      </c>
      <c r="H12" s="21">
        <v>67.4430498150029</v>
      </c>
      <c r="I12" s="21">
        <v>64.9351375193195</v>
      </c>
      <c r="J12" s="21">
        <v>62.4614847003444</v>
      </c>
      <c r="K12" s="21">
        <v>59.4597486298893</v>
      </c>
      <c r="L12" s="21">
        <v>57.0221721526487</v>
      </c>
      <c r="M12" s="21">
        <v>54.9596140527314</v>
      </c>
      <c r="N12" s="21">
        <v>53.1768755209137</v>
      </c>
      <c r="O12" s="21">
        <v>51.6133424194087</v>
      </c>
      <c r="P12" s="21">
        <v>50.2268326077719</v>
      </c>
      <c r="Q12" s="21">
        <v>48.986372743361</v>
      </c>
      <c r="R12" s="21">
        <f t="shared" si="4"/>
        <v>24.013627256639</v>
      </c>
      <c r="AF12">
        <f t="shared" si="2"/>
        <v>0</v>
      </c>
    </row>
    <row r="13" spans="1:32">
      <c r="A13" s="12" t="s">
        <v>41</v>
      </c>
      <c r="B13" s="21">
        <v>73</v>
      </c>
      <c r="C13" s="21">
        <v>79.6652070947948</v>
      </c>
      <c r="D13" s="21">
        <v>80.3022396797157</v>
      </c>
      <c r="E13" s="21">
        <v>77.7183475878723</v>
      </c>
      <c r="F13" s="21">
        <v>74.3121211257791</v>
      </c>
      <c r="G13" s="21">
        <v>70.8124736041673</v>
      </c>
      <c r="H13" s="21">
        <v>67.4430498150029</v>
      </c>
      <c r="I13" s="21">
        <v>64.9351375193195</v>
      </c>
      <c r="J13" s="21">
        <v>62.3723201960531</v>
      </c>
      <c r="K13" s="21">
        <v>59.2030534764501</v>
      </c>
      <c r="L13" s="21">
        <v>56.6140900535246</v>
      </c>
      <c r="M13" s="21">
        <v>54.4100195992652</v>
      </c>
      <c r="N13" s="21">
        <v>52.4948499102762</v>
      </c>
      <c r="O13" s="21">
        <v>50.8081085587402</v>
      </c>
      <c r="P13" s="21">
        <v>49.3077538711041</v>
      </c>
      <c r="Q13" s="21">
        <v>47.9627275088555</v>
      </c>
      <c r="R13" s="21">
        <f t="shared" si="4"/>
        <v>25.0372724911445</v>
      </c>
      <c r="AF13">
        <f t="shared" si="2"/>
        <v>0</v>
      </c>
    </row>
    <row r="14" s="11" customFormat="1" spans="1:32">
      <c r="A14" s="20" t="s">
        <v>8</v>
      </c>
      <c r="B14" s="11">
        <v>64</v>
      </c>
      <c r="C14" s="11">
        <v>68</v>
      </c>
      <c r="D14" s="11">
        <v>59</v>
      </c>
      <c r="E14" s="11">
        <v>70</v>
      </c>
      <c r="F14" s="11">
        <v>63.8</v>
      </c>
      <c r="G14" s="11">
        <v>61</v>
      </c>
      <c r="H14" s="11">
        <v>57</v>
      </c>
      <c r="I14" s="11">
        <v>57.3</v>
      </c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2"/>
        <v>0</v>
      </c>
    </row>
    <row r="15" spans="1:32">
      <c r="A15" s="12" t="s">
        <v>39</v>
      </c>
      <c r="B15">
        <v>64</v>
      </c>
      <c r="C15">
        <v>66.6186146969656</v>
      </c>
      <c r="D15">
        <v>65.612031187126</v>
      </c>
      <c r="E15">
        <v>65.409324577902</v>
      </c>
      <c r="F15">
        <v>62.2218656368031</v>
      </c>
      <c r="G15">
        <v>58.815672675819</v>
      </c>
      <c r="H15">
        <v>59.2845597095737</v>
      </c>
      <c r="I15">
        <v>62.8108860034113</v>
      </c>
      <c r="J15">
        <v>62.9341489426196</v>
      </c>
      <c r="K15">
        <v>60.42020648394</v>
      </c>
      <c r="L15">
        <v>59.504575984293</v>
      </c>
      <c r="M15">
        <v>58.876646172328</v>
      </c>
      <c r="N15">
        <v>58.3727932193361</v>
      </c>
      <c r="O15">
        <v>57.9388422181789</v>
      </c>
      <c r="P15">
        <v>57.549902295451</v>
      </c>
      <c r="Q15">
        <v>57.1924384878755</v>
      </c>
      <c r="R15">
        <f t="shared" ref="R15:R17" si="6">B15-Q15</f>
        <v>6.8075615121245</v>
      </c>
      <c r="S15">
        <f>MIN(B14:Q17)</f>
        <v>51.0566551753265</v>
      </c>
      <c r="T15" s="30">
        <f t="shared" ref="T15:AA15" si="7">ABS(B15-B14)/B14</f>
        <v>0</v>
      </c>
      <c r="U15" s="30">
        <f t="shared" si="7"/>
        <v>0.020314489750506</v>
      </c>
      <c r="V15" s="30">
        <f t="shared" si="7"/>
        <v>0.112068325205525</v>
      </c>
      <c r="W15" s="30">
        <f t="shared" si="7"/>
        <v>0.0655810774585429</v>
      </c>
      <c r="X15" s="30">
        <f t="shared" si="7"/>
        <v>0.0247356483259701</v>
      </c>
      <c r="Y15" s="30">
        <f t="shared" si="7"/>
        <v>0.0358086446587049</v>
      </c>
      <c r="Z15" s="30">
        <f t="shared" si="7"/>
        <v>0.0400799949048017</v>
      </c>
      <c r="AA15" s="30">
        <f t="shared" si="7"/>
        <v>0.0961760210019424</v>
      </c>
      <c r="AB15" s="30">
        <f>SUM(T15:AA15)</f>
        <v>0.394764201305993</v>
      </c>
      <c r="AC15" s="30">
        <f>AB15/8</f>
        <v>0.0493455251632492</v>
      </c>
      <c r="AD15" s="30">
        <f>SUM(T15:Z15)/7</f>
        <v>0.0426554543291501</v>
      </c>
      <c r="AE15" s="30">
        <f>AA15</f>
        <v>0.0961760210019424</v>
      </c>
      <c r="AF15">
        <f t="shared" si="2"/>
        <v>4.26554543291501</v>
      </c>
    </row>
    <row r="16" spans="1:32">
      <c r="A16" s="12" t="s">
        <v>40</v>
      </c>
      <c r="B16">
        <v>64</v>
      </c>
      <c r="C16">
        <v>66.6186146969656</v>
      </c>
      <c r="D16">
        <v>65.612031187126</v>
      </c>
      <c r="E16">
        <v>65.409324577902</v>
      </c>
      <c r="F16">
        <v>62.2218656368031</v>
      </c>
      <c r="G16">
        <v>58.815672675819</v>
      </c>
      <c r="H16">
        <v>59.2845597095737</v>
      </c>
      <c r="I16">
        <v>62.8108860034113</v>
      </c>
      <c r="J16">
        <v>62.3659836717767</v>
      </c>
      <c r="K16">
        <v>58.87567407005</v>
      </c>
      <c r="L16">
        <v>57.1584796891799</v>
      </c>
      <c r="M16">
        <v>55.7496219312756</v>
      </c>
      <c r="N16">
        <v>54.4760315505372</v>
      </c>
      <c r="O16">
        <v>53.2836145931835</v>
      </c>
      <c r="P16">
        <v>52.1482438987096</v>
      </c>
      <c r="Q16">
        <v>51.0566551753265</v>
      </c>
      <c r="R16">
        <f t="shared" si="6"/>
        <v>12.9433448246735</v>
      </c>
      <c r="AF16">
        <f t="shared" si="2"/>
        <v>0</v>
      </c>
    </row>
    <row r="17" spans="1:32">
      <c r="A17" s="12" t="s">
        <v>41</v>
      </c>
      <c r="B17">
        <v>64</v>
      </c>
      <c r="C17">
        <v>66.6186146969656</v>
      </c>
      <c r="D17">
        <v>65.612031187126</v>
      </c>
      <c r="E17">
        <v>65.409324577902</v>
      </c>
      <c r="F17">
        <v>62.2218656368031</v>
      </c>
      <c r="G17">
        <v>58.815672675819</v>
      </c>
      <c r="H17">
        <v>59.2845597095737</v>
      </c>
      <c r="I17">
        <v>62.8108860034113</v>
      </c>
      <c r="J17">
        <v>64.4520691885261</v>
      </c>
      <c r="K17">
        <v>64.3612264658939</v>
      </c>
      <c r="L17">
        <v>65.1749965189538</v>
      </c>
      <c r="M17">
        <v>66.1685963456933</v>
      </c>
      <c r="N17">
        <v>67.2445199010218</v>
      </c>
      <c r="O17">
        <v>68.3628586795511</v>
      </c>
      <c r="P17">
        <v>69.5000907293017</v>
      </c>
      <c r="Q17">
        <v>70.6401258880773</v>
      </c>
      <c r="R17">
        <f t="shared" si="6"/>
        <v>-6.64012588807731</v>
      </c>
      <c r="AF17">
        <f t="shared" si="2"/>
        <v>0</v>
      </c>
    </row>
    <row r="18" s="11" customFormat="1" spans="1:32">
      <c r="A18" s="20" t="s">
        <v>11</v>
      </c>
      <c r="B18" s="11">
        <v>37</v>
      </c>
      <c r="C18" s="11">
        <v>42.8</v>
      </c>
      <c r="D18" s="11">
        <v>41.9</v>
      </c>
      <c r="E18" s="11">
        <v>45.5</v>
      </c>
      <c r="F18" s="11">
        <v>46</v>
      </c>
      <c r="G18" s="11">
        <v>47.1</v>
      </c>
      <c r="H18" s="11">
        <v>43.7</v>
      </c>
      <c r="I18" s="11">
        <v>49.9</v>
      </c>
      <c r="L18" s="22"/>
      <c r="T18" s="30" t="s">
        <v>43</v>
      </c>
      <c r="U18" s="30"/>
      <c r="V18" s="30"/>
      <c r="W18" s="30"/>
      <c r="X18" s="30"/>
      <c r="Y18" s="30"/>
      <c r="Z18" s="30"/>
      <c r="AA18" s="30"/>
      <c r="AB18" s="30" t="s">
        <v>44</v>
      </c>
      <c r="AC18" s="30" t="s">
        <v>45</v>
      </c>
      <c r="AD18" s="30"/>
      <c r="AE18" s="30"/>
      <c r="AF18">
        <f t="shared" si="2"/>
        <v>0</v>
      </c>
    </row>
    <row r="19" spans="1:32">
      <c r="A19" s="12" t="s">
        <v>39</v>
      </c>
      <c r="B19">
        <v>37</v>
      </c>
      <c r="C19">
        <v>41.7404274924552</v>
      </c>
      <c r="D19">
        <v>43.7091383184375</v>
      </c>
      <c r="E19">
        <v>45.4241693979689</v>
      </c>
      <c r="F19">
        <v>45.9380599491608</v>
      </c>
      <c r="G19">
        <v>45.4433663455946</v>
      </c>
      <c r="H19">
        <v>44.7419728544912</v>
      </c>
      <c r="I19">
        <v>46.4656173997859</v>
      </c>
      <c r="J19">
        <v>46.3543789745144</v>
      </c>
      <c r="K19">
        <v>44.6251785650092</v>
      </c>
      <c r="L19">
        <v>44.3223863172695</v>
      </c>
      <c r="M19">
        <v>44.00921853775</v>
      </c>
      <c r="N19">
        <v>43.6955803844978</v>
      </c>
      <c r="O19">
        <v>43.3886114857071</v>
      </c>
      <c r="P19">
        <v>43.0934567297508</v>
      </c>
      <c r="Q19">
        <v>42.8137955302391</v>
      </c>
      <c r="R19">
        <f t="shared" ref="R19:R21" si="8">B19-Q19</f>
        <v>-5.8137955302391</v>
      </c>
      <c r="S19">
        <f>MIN(B18:Q21)</f>
        <v>37</v>
      </c>
      <c r="T19" s="30">
        <f t="shared" ref="T19:AA19" si="9">ABS(B19-B18)/B18</f>
        <v>0</v>
      </c>
      <c r="U19" s="30">
        <f t="shared" si="9"/>
        <v>0.0247563669987103</v>
      </c>
      <c r="V19" s="30">
        <f t="shared" si="9"/>
        <v>0.0431775254997018</v>
      </c>
      <c r="W19" s="30">
        <f t="shared" si="9"/>
        <v>0.00166660663804608</v>
      </c>
      <c r="X19" s="30">
        <f t="shared" si="9"/>
        <v>0.00134652284433038</v>
      </c>
      <c r="Y19" s="30">
        <f t="shared" si="9"/>
        <v>0.0351726890531933</v>
      </c>
      <c r="Z19" s="30">
        <f t="shared" si="9"/>
        <v>0.0238437724139862</v>
      </c>
      <c r="AA19" s="30">
        <f t="shared" si="9"/>
        <v>0.068825302609501</v>
      </c>
      <c r="AB19" s="30">
        <f>SUM(T19:AA19)</f>
        <v>0.198788786057469</v>
      </c>
      <c r="AC19" s="30">
        <f>AB19/8</f>
        <v>0.0248485982571836</v>
      </c>
      <c r="AD19" s="30">
        <f>SUM(T19:Z19)/7</f>
        <v>0.0185662119211383</v>
      </c>
      <c r="AE19" s="30">
        <f>AA19</f>
        <v>0.068825302609501</v>
      </c>
      <c r="AF19">
        <f t="shared" si="2"/>
        <v>1.85662119211383</v>
      </c>
    </row>
    <row r="20" spans="1:32">
      <c r="A20" s="12" t="s">
        <v>40</v>
      </c>
      <c r="B20">
        <v>37</v>
      </c>
      <c r="C20">
        <v>41.7404274924552</v>
      </c>
      <c r="D20">
        <v>43.7091383184375</v>
      </c>
      <c r="E20">
        <v>45.4241693979689</v>
      </c>
      <c r="F20">
        <v>45.9380599491608</v>
      </c>
      <c r="G20">
        <v>45.4433663455946</v>
      </c>
      <c r="H20">
        <v>44.7419728544912</v>
      </c>
      <c r="I20">
        <v>46.4656173997859</v>
      </c>
      <c r="J20">
        <v>46.1583273714292</v>
      </c>
      <c r="K20">
        <v>44.1727203800061</v>
      </c>
      <c r="L20">
        <v>43.7602043202315</v>
      </c>
      <c r="M20">
        <v>43.3607240053391</v>
      </c>
      <c r="N20">
        <v>42.9859618148482</v>
      </c>
      <c r="O20">
        <v>42.6430191619883</v>
      </c>
      <c r="P20">
        <v>42.33584468841</v>
      </c>
      <c r="Q20">
        <v>42.0662240963861</v>
      </c>
      <c r="R20">
        <f t="shared" si="8"/>
        <v>-5.0662240963861</v>
      </c>
      <c r="AF20">
        <f t="shared" si="2"/>
        <v>0</v>
      </c>
    </row>
    <row r="21" spans="1:32">
      <c r="A21" s="12" t="s">
        <v>41</v>
      </c>
      <c r="B21">
        <v>37</v>
      </c>
      <c r="C21">
        <v>41.7404274924552</v>
      </c>
      <c r="D21">
        <v>43.7091383184375</v>
      </c>
      <c r="E21">
        <v>45.4241693979689</v>
      </c>
      <c r="F21">
        <v>45.9380599491608</v>
      </c>
      <c r="G21">
        <v>45.4433663455946</v>
      </c>
      <c r="H21">
        <v>44.7419728544912</v>
      </c>
      <c r="I21">
        <v>46.4656173997859</v>
      </c>
      <c r="J21">
        <v>46.1701288728067</v>
      </c>
      <c r="K21">
        <v>44.1946893126832</v>
      </c>
      <c r="L21">
        <v>43.7748009790698</v>
      </c>
      <c r="M21">
        <v>43.359842332633</v>
      </c>
      <c r="N21">
        <v>42.9619444038658</v>
      </c>
      <c r="O21">
        <v>42.5890338386988</v>
      </c>
      <c r="P21">
        <v>42.246073230662</v>
      </c>
      <c r="Q21">
        <v>41.9359250464406</v>
      </c>
      <c r="R21">
        <f t="shared" si="8"/>
        <v>-4.9359250464406</v>
      </c>
      <c r="AF21">
        <f t="shared" si="2"/>
        <v>0</v>
      </c>
    </row>
    <row r="22" s="11" customFormat="1" spans="1:32">
      <c r="A22" s="17" t="s">
        <v>16</v>
      </c>
      <c r="B22" s="11">
        <v>40</v>
      </c>
      <c r="C22" s="11">
        <v>47</v>
      </c>
      <c r="D22" s="11">
        <v>41</v>
      </c>
      <c r="E22" s="11">
        <v>45</v>
      </c>
      <c r="F22" s="11">
        <v>40</v>
      </c>
      <c r="G22" s="11">
        <v>44</v>
      </c>
      <c r="H22" s="11">
        <v>44</v>
      </c>
      <c r="I22" s="11">
        <v>46</v>
      </c>
      <c r="T22" s="30" t="s">
        <v>43</v>
      </c>
      <c r="U22" s="30"/>
      <c r="V22" s="30"/>
      <c r="W22" s="30"/>
      <c r="X22" s="30"/>
      <c r="Y22" s="30"/>
      <c r="Z22" s="30"/>
      <c r="AA22" s="30"/>
      <c r="AB22" s="30" t="s">
        <v>44</v>
      </c>
      <c r="AC22" s="30" t="s">
        <v>45</v>
      </c>
      <c r="AD22" s="30"/>
      <c r="AE22" s="30"/>
      <c r="AF22">
        <f t="shared" si="2"/>
        <v>0</v>
      </c>
    </row>
    <row r="23" spans="1:32">
      <c r="A23" s="12" t="s">
        <v>39</v>
      </c>
      <c r="B23">
        <v>40</v>
      </c>
      <c r="C23">
        <v>46.1761873945101</v>
      </c>
      <c r="D23">
        <v>43.5165406056077</v>
      </c>
      <c r="E23">
        <v>42.000510270453</v>
      </c>
      <c r="F23">
        <v>41.4456522160933</v>
      </c>
      <c r="G23">
        <v>43.0989274054401</v>
      </c>
      <c r="H23">
        <v>44.2572876239489</v>
      </c>
      <c r="I23">
        <v>36.3804704521181</v>
      </c>
      <c r="J23">
        <v>35.8431179405607</v>
      </c>
      <c r="K23">
        <v>43.8758935437835</v>
      </c>
      <c r="L23">
        <v>45.6384998086111</v>
      </c>
      <c r="M23">
        <v>47.3843624693471</v>
      </c>
      <c r="N23">
        <v>49.291183092766</v>
      </c>
      <c r="O23">
        <v>51.4149619998449</v>
      </c>
      <c r="P23">
        <v>53.7914678272847</v>
      </c>
      <c r="Q23">
        <v>56.4530649123196</v>
      </c>
      <c r="R23">
        <f t="shared" ref="R23:R25" si="10">B23-Q23</f>
        <v>-16.4530649123196</v>
      </c>
      <c r="S23">
        <f>MIN(B22:Q25)</f>
        <v>35.8431179405607</v>
      </c>
      <c r="T23" s="30">
        <f t="shared" ref="T23:AA23" si="11">ABS(B23-B22)/B22</f>
        <v>0</v>
      </c>
      <c r="U23" s="30">
        <f t="shared" si="11"/>
        <v>0.0175279277763808</v>
      </c>
      <c r="V23" s="30">
        <f t="shared" si="11"/>
        <v>0.0613790391611635</v>
      </c>
      <c r="W23" s="30">
        <f t="shared" si="11"/>
        <v>0.0666553273232667</v>
      </c>
      <c r="X23" s="30">
        <f t="shared" si="11"/>
        <v>0.0361413054023325</v>
      </c>
      <c r="Y23" s="30">
        <f t="shared" si="11"/>
        <v>0.0204789226036341</v>
      </c>
      <c r="Z23" s="30">
        <f t="shared" si="11"/>
        <v>0.00584744599883858</v>
      </c>
      <c r="AA23" s="30">
        <f t="shared" si="11"/>
        <v>0.20912020756265</v>
      </c>
      <c r="AB23" s="30">
        <f>SUM(T23:AA23)</f>
        <v>0.417150175828266</v>
      </c>
      <c r="AC23" s="30">
        <f>AB23/8</f>
        <v>0.0521437719785333</v>
      </c>
      <c r="AD23" s="30">
        <f>SUM(T23:Z23)/7</f>
        <v>0.029718566895088</v>
      </c>
      <c r="AE23" s="30">
        <f>AA23</f>
        <v>0.20912020756265</v>
      </c>
      <c r="AF23">
        <f t="shared" si="2"/>
        <v>2.9718566895088</v>
      </c>
    </row>
    <row r="24" spans="1:32">
      <c r="A24" s="12" t="s">
        <v>40</v>
      </c>
      <c r="B24">
        <v>40</v>
      </c>
      <c r="C24">
        <v>46.1761873945101</v>
      </c>
      <c r="D24">
        <v>43.5165406056077</v>
      </c>
      <c r="E24">
        <v>42.000510270453</v>
      </c>
      <c r="F24">
        <v>41.4456522160933</v>
      </c>
      <c r="G24">
        <v>43.0989274054401</v>
      </c>
      <c r="H24">
        <v>44.2572876239489</v>
      </c>
      <c r="I24">
        <v>36.3804704521181</v>
      </c>
      <c r="J24">
        <v>36.2554530232779</v>
      </c>
      <c r="K24">
        <v>45.0787879244975</v>
      </c>
      <c r="L24">
        <v>47.7122802357953</v>
      </c>
      <c r="M24">
        <v>50.5731051685842</v>
      </c>
      <c r="N24">
        <v>53.8682025324667</v>
      </c>
      <c r="O24">
        <v>57.682724284309</v>
      </c>
      <c r="P24">
        <v>62.0842951784335</v>
      </c>
      <c r="Q24">
        <v>67.1407228684416</v>
      </c>
      <c r="R24">
        <f t="shared" si="10"/>
        <v>-27.1407228684416</v>
      </c>
      <c r="AF24">
        <f t="shared" si="2"/>
        <v>0</v>
      </c>
    </row>
    <row r="25" spans="1:32">
      <c r="A25" s="12" t="s">
        <v>41</v>
      </c>
      <c r="B25">
        <v>40</v>
      </c>
      <c r="C25">
        <v>46.1761873945101</v>
      </c>
      <c r="D25">
        <v>43.5165406056077</v>
      </c>
      <c r="E25">
        <v>42.000510270453</v>
      </c>
      <c r="F25">
        <v>41.4456522160933</v>
      </c>
      <c r="G25">
        <v>43.0989274054401</v>
      </c>
      <c r="H25">
        <v>44.2572876239489</v>
      </c>
      <c r="I25">
        <v>36.3804704521181</v>
      </c>
      <c r="J25">
        <v>36.7107818872334</v>
      </c>
      <c r="K25">
        <v>46.347607648637</v>
      </c>
      <c r="L25">
        <v>49.775163417677</v>
      </c>
      <c r="M25">
        <v>53.5917441699401</v>
      </c>
      <c r="N25">
        <v>58.0146717107727</v>
      </c>
      <c r="O25">
        <v>63.1380727282691</v>
      </c>
      <c r="P25">
        <v>69.0403199952461</v>
      </c>
      <c r="Q25">
        <v>75.8024422138644</v>
      </c>
      <c r="R25">
        <f t="shared" si="10"/>
        <v>-35.8024422138644</v>
      </c>
      <c r="AF25">
        <f t="shared" si="2"/>
        <v>0</v>
      </c>
    </row>
    <row r="26" s="11" customFormat="1" spans="1:32">
      <c r="A26" s="20" t="s">
        <v>22</v>
      </c>
      <c r="B26" s="11">
        <v>37</v>
      </c>
      <c r="C26" s="11">
        <v>39</v>
      </c>
      <c r="D26" s="11">
        <v>38</v>
      </c>
      <c r="E26" s="11">
        <v>40</v>
      </c>
      <c r="F26" s="11">
        <v>38</v>
      </c>
      <c r="G26" s="11">
        <v>41</v>
      </c>
      <c r="H26" s="11">
        <v>41</v>
      </c>
      <c r="I26" s="11">
        <v>38</v>
      </c>
      <c r="T26" s="30" t="s">
        <v>43</v>
      </c>
      <c r="U26" s="30"/>
      <c r="V26" s="30"/>
      <c r="W26" s="30"/>
      <c r="X26" s="30"/>
      <c r="Y26" s="30"/>
      <c r="Z26" s="30"/>
      <c r="AA26" s="30"/>
      <c r="AB26" s="30" t="s">
        <v>44</v>
      </c>
      <c r="AC26" s="30" t="s">
        <v>45</v>
      </c>
      <c r="AD26" s="30"/>
      <c r="AE26" s="30"/>
      <c r="AF26">
        <f t="shared" si="2"/>
        <v>0</v>
      </c>
    </row>
    <row r="27" spans="1:32">
      <c r="A27" s="12" t="s">
        <v>39</v>
      </c>
      <c r="B27">
        <v>37</v>
      </c>
      <c r="C27">
        <v>38.8895758839237</v>
      </c>
      <c r="D27">
        <v>38.652502763421</v>
      </c>
      <c r="E27">
        <v>38.5968570899548</v>
      </c>
      <c r="F27">
        <v>39.2621418652013</v>
      </c>
      <c r="G27">
        <v>40.594468188016</v>
      </c>
      <c r="H27">
        <v>40.9999999926816</v>
      </c>
      <c r="I27">
        <v>40.9537496847296</v>
      </c>
      <c r="J27">
        <v>41.5283312247609</v>
      </c>
      <c r="K27">
        <v>42.3280825613238</v>
      </c>
      <c r="L27">
        <v>42.9392379996713</v>
      </c>
      <c r="M27">
        <v>43.5398521134695</v>
      </c>
      <c r="N27">
        <v>44.1375085245599</v>
      </c>
      <c r="O27">
        <v>44.7347459123252</v>
      </c>
      <c r="P27">
        <v>45.3332281490341</v>
      </c>
      <c r="Q27">
        <v>45.9343439178537</v>
      </c>
      <c r="R27">
        <f t="shared" ref="R27:R29" si="12">B27-Q27</f>
        <v>-8.9343439178537</v>
      </c>
      <c r="S27">
        <f>MIN(B26:Q29)</f>
        <v>37</v>
      </c>
      <c r="T27" s="30">
        <f t="shared" ref="T27:AA27" si="13">ABS(B27-B26)/B26</f>
        <v>0</v>
      </c>
      <c r="U27" s="30">
        <f t="shared" si="13"/>
        <v>0.00283138759170006</v>
      </c>
      <c r="V27" s="30">
        <f t="shared" si="13"/>
        <v>0.0171711253531841</v>
      </c>
      <c r="W27" s="30">
        <f t="shared" si="13"/>
        <v>0.0350785727511299</v>
      </c>
      <c r="X27" s="30">
        <f t="shared" si="13"/>
        <v>0.0332142596105605</v>
      </c>
      <c r="Y27" s="30">
        <f t="shared" si="13"/>
        <v>0.00989101980448776</v>
      </c>
      <c r="Z27" s="30">
        <f t="shared" si="13"/>
        <v>1.7849752028757e-10</v>
      </c>
      <c r="AA27" s="30">
        <f t="shared" si="13"/>
        <v>0.0777302548613053</v>
      </c>
      <c r="AB27" s="30">
        <f>SUM(T27:AA27)</f>
        <v>0.175916620150865</v>
      </c>
      <c r="AC27" s="30">
        <f>AB27/8</f>
        <v>0.0219895775188582</v>
      </c>
      <c r="AD27" s="30">
        <f>SUM(T27:Z27)/7</f>
        <v>0.0140266236127943</v>
      </c>
      <c r="AE27" s="30">
        <f>AA27</f>
        <v>0.0777302548613053</v>
      </c>
      <c r="AF27">
        <f t="shared" si="2"/>
        <v>1.40266236127943</v>
      </c>
    </row>
    <row r="28" spans="1:32">
      <c r="A28" s="12" t="s">
        <v>40</v>
      </c>
      <c r="B28">
        <v>37</v>
      </c>
      <c r="C28">
        <v>38.8895758839237</v>
      </c>
      <c r="D28">
        <v>38.652502763421</v>
      </c>
      <c r="E28">
        <v>38.5968570899548</v>
      </c>
      <c r="F28">
        <v>39.2621418652013</v>
      </c>
      <c r="G28">
        <v>40.594468188016</v>
      </c>
      <c r="H28">
        <v>40.9999999926816</v>
      </c>
      <c r="I28">
        <v>40.9537496847296</v>
      </c>
      <c r="J28">
        <v>41.5366197976286</v>
      </c>
      <c r="K28">
        <v>42.3567470461721</v>
      </c>
      <c r="L28">
        <v>42.9944515551967</v>
      </c>
      <c r="M28">
        <v>43.6257157403424</v>
      </c>
      <c r="N28">
        <v>44.2569743215526</v>
      </c>
      <c r="O28">
        <v>44.8898653187457</v>
      </c>
      <c r="P28">
        <v>45.5253361466747</v>
      </c>
      <c r="Q28">
        <v>46.1642106434043</v>
      </c>
      <c r="R28">
        <f t="shared" si="12"/>
        <v>-9.1642106434043</v>
      </c>
      <c r="AF28">
        <f t="shared" si="2"/>
        <v>0</v>
      </c>
    </row>
    <row r="29" spans="1:32">
      <c r="A29" s="12" t="s">
        <v>41</v>
      </c>
      <c r="B29">
        <v>37</v>
      </c>
      <c r="C29">
        <v>38.8895758839237</v>
      </c>
      <c r="D29">
        <v>38.652502763421</v>
      </c>
      <c r="E29">
        <v>38.5968570899548</v>
      </c>
      <c r="F29">
        <v>39.2621418652013</v>
      </c>
      <c r="G29">
        <v>40.594468188016</v>
      </c>
      <c r="H29">
        <v>40.9999999926816</v>
      </c>
      <c r="I29">
        <v>40.9537496847296</v>
      </c>
      <c r="J29">
        <v>41.5354844292431</v>
      </c>
      <c r="K29">
        <v>42.365768984879</v>
      </c>
      <c r="L29">
        <v>43.0303405166712</v>
      </c>
      <c r="M29">
        <v>43.6960490580516</v>
      </c>
      <c r="N29">
        <v>44.3676778388101</v>
      </c>
      <c r="O29">
        <v>45.0456548679043</v>
      </c>
      <c r="P29">
        <v>45.7299222224489</v>
      </c>
      <c r="Q29">
        <v>46.4204522175135</v>
      </c>
      <c r="R29">
        <f t="shared" si="12"/>
        <v>-9.4204522175135</v>
      </c>
      <c r="AF29">
        <f t="shared" si="2"/>
        <v>0</v>
      </c>
    </row>
    <row r="30" s="11" customFormat="1" spans="1:32">
      <c r="A30" s="17" t="s">
        <v>23</v>
      </c>
      <c r="B30" s="11">
        <v>31</v>
      </c>
      <c r="C30" s="11">
        <v>34</v>
      </c>
      <c r="D30" s="11">
        <v>31</v>
      </c>
      <c r="E30" s="11">
        <v>30</v>
      </c>
      <c r="F30" s="11">
        <v>31</v>
      </c>
      <c r="G30" s="11">
        <v>32</v>
      </c>
      <c r="H30" s="11">
        <v>35</v>
      </c>
      <c r="I30" s="11">
        <v>29</v>
      </c>
      <c r="T30" s="30" t="s">
        <v>43</v>
      </c>
      <c r="U30" s="30"/>
      <c r="V30" s="30"/>
      <c r="W30" s="30"/>
      <c r="X30" s="30"/>
      <c r="Y30" s="30"/>
      <c r="Z30" s="30"/>
      <c r="AA30" s="30"/>
      <c r="AB30" s="30" t="s">
        <v>44</v>
      </c>
      <c r="AC30" s="30" t="s">
        <v>45</v>
      </c>
      <c r="AD30" s="30"/>
      <c r="AE30" s="30"/>
      <c r="AF30">
        <f t="shared" si="2"/>
        <v>0</v>
      </c>
    </row>
    <row r="31" spans="1:32">
      <c r="A31" s="12" t="s">
        <v>39</v>
      </c>
      <c r="B31">
        <v>31</v>
      </c>
      <c r="C31">
        <v>33.2070891079105</v>
      </c>
      <c r="D31">
        <v>31.1732169622984</v>
      </c>
      <c r="E31">
        <v>29.7441276047842</v>
      </c>
      <c r="F31">
        <v>31.9230363234545</v>
      </c>
      <c r="G31">
        <v>33.9305766531907</v>
      </c>
      <c r="H31">
        <v>33.1424066669171</v>
      </c>
      <c r="I31">
        <v>34.0542300236336</v>
      </c>
      <c r="J31">
        <v>34.6587694964972</v>
      </c>
      <c r="K31">
        <v>35.9215583476489</v>
      </c>
      <c r="L31">
        <v>36.2183499422369</v>
      </c>
      <c r="M31">
        <v>36.284734536822</v>
      </c>
      <c r="N31">
        <v>36.1621394259076</v>
      </c>
      <c r="O31">
        <v>35.8761897226891</v>
      </c>
      <c r="P31">
        <v>35.4488159545433</v>
      </c>
      <c r="Q31">
        <v>34.8999061471078</v>
      </c>
      <c r="R31">
        <f t="shared" ref="R31:R33" si="14">B31-Q31</f>
        <v>-3.8999061471078</v>
      </c>
      <c r="S31">
        <f>MIN(B30:Q33)</f>
        <v>29</v>
      </c>
      <c r="T31" s="30">
        <f t="shared" ref="T31:AA31" si="15">ABS(B31-B30)/B30</f>
        <v>0</v>
      </c>
      <c r="U31" s="30">
        <f t="shared" si="15"/>
        <v>0.0233209085908677</v>
      </c>
      <c r="V31" s="30">
        <f t="shared" si="15"/>
        <v>0.00558764394510971</v>
      </c>
      <c r="W31" s="30">
        <f t="shared" si="15"/>
        <v>0.00852907984052666</v>
      </c>
      <c r="X31" s="30">
        <f t="shared" si="15"/>
        <v>0.0297753652727258</v>
      </c>
      <c r="Y31" s="30">
        <f t="shared" si="15"/>
        <v>0.0603305204122093</v>
      </c>
      <c r="Z31" s="30">
        <f t="shared" si="15"/>
        <v>0.0530740952309401</v>
      </c>
      <c r="AA31" s="30">
        <f t="shared" si="15"/>
        <v>0.1742837939184</v>
      </c>
      <c r="AB31" s="30">
        <f>SUM(T31:AA31)</f>
        <v>0.354901407210779</v>
      </c>
      <c r="AC31" s="30">
        <f>AB31/8</f>
        <v>0.0443626759013474</v>
      </c>
      <c r="AD31" s="30">
        <f>SUM(T31:Z31)/7</f>
        <v>0.0258025161846256</v>
      </c>
      <c r="AE31" s="30">
        <f>AA31</f>
        <v>0.1742837939184</v>
      </c>
      <c r="AF31">
        <f t="shared" si="2"/>
        <v>2.58025161846256</v>
      </c>
    </row>
    <row r="32" spans="1:32">
      <c r="A32" s="12" t="s">
        <v>40</v>
      </c>
      <c r="B32">
        <v>31</v>
      </c>
      <c r="C32">
        <v>33.2070891079105</v>
      </c>
      <c r="D32">
        <v>31.1732169622984</v>
      </c>
      <c r="E32">
        <v>29.7441276047842</v>
      </c>
      <c r="F32">
        <v>31.9230363234545</v>
      </c>
      <c r="G32">
        <v>33.9305766531907</v>
      </c>
      <c r="H32">
        <v>33.1424066669171</v>
      </c>
      <c r="I32">
        <v>34.0542300236336</v>
      </c>
      <c r="J32">
        <v>34.5726261049069</v>
      </c>
      <c r="K32">
        <v>35.6954798620328</v>
      </c>
      <c r="L32">
        <v>35.8818660686073</v>
      </c>
      <c r="M32">
        <v>35.8331523511052</v>
      </c>
      <c r="N32">
        <v>35.5930694613149</v>
      </c>
      <c r="O32">
        <v>35.1897751710933</v>
      </c>
      <c r="P32">
        <v>34.6473324054345</v>
      </c>
      <c r="Q32">
        <v>33.9873192496033</v>
      </c>
      <c r="R32">
        <f t="shared" si="14"/>
        <v>-2.9873192496033</v>
      </c>
      <c r="AF32">
        <f t="shared" si="2"/>
        <v>0</v>
      </c>
    </row>
    <row r="33" spans="1:32">
      <c r="A33" s="12" t="s">
        <v>41</v>
      </c>
      <c r="B33">
        <v>31</v>
      </c>
      <c r="C33">
        <v>33.2070891079105</v>
      </c>
      <c r="D33">
        <v>31.1732169622984</v>
      </c>
      <c r="E33">
        <v>29.7441276047842</v>
      </c>
      <c r="F33">
        <v>31.9230363234545</v>
      </c>
      <c r="G33">
        <v>33.9305766531907</v>
      </c>
      <c r="H33">
        <v>33.1424066669171</v>
      </c>
      <c r="I33">
        <v>34.0542300236336</v>
      </c>
      <c r="J33">
        <v>34.4958360420552</v>
      </c>
      <c r="K33">
        <v>35.4949799172566</v>
      </c>
      <c r="L33">
        <v>35.5855245505672</v>
      </c>
      <c r="M33">
        <v>35.4377639752416</v>
      </c>
      <c r="N33">
        <v>35.0973793567362</v>
      </c>
      <c r="O33">
        <v>34.5946711243931</v>
      </c>
      <c r="P33">
        <v>33.9554764205292</v>
      </c>
      <c r="Q33">
        <v>33.2027483176731</v>
      </c>
      <c r="R33">
        <f t="shared" si="14"/>
        <v>-2.2027483176731</v>
      </c>
      <c r="AF33">
        <f t="shared" si="2"/>
        <v>0</v>
      </c>
    </row>
    <row r="34" s="11" customFormat="1" ht="16" customHeight="1" spans="1:32">
      <c r="A34" s="20" t="s">
        <v>25</v>
      </c>
      <c r="B34" s="11">
        <v>59</v>
      </c>
      <c r="C34" s="11">
        <v>61</v>
      </c>
      <c r="D34" s="11">
        <v>60</v>
      </c>
      <c r="E34" s="11">
        <v>58</v>
      </c>
      <c r="F34" s="11">
        <v>58</v>
      </c>
      <c r="G34" s="11">
        <v>59</v>
      </c>
      <c r="H34" s="11">
        <v>62</v>
      </c>
      <c r="I34" s="11">
        <v>68</v>
      </c>
      <c r="T34" s="30" t="s">
        <v>43</v>
      </c>
      <c r="U34" s="30"/>
      <c r="V34" s="30"/>
      <c r="W34" s="30"/>
      <c r="X34" s="30"/>
      <c r="Y34" s="30"/>
      <c r="Z34" s="30"/>
      <c r="AA34" s="30"/>
      <c r="AB34" s="30" t="s">
        <v>44</v>
      </c>
      <c r="AC34" s="30" t="s">
        <v>45</v>
      </c>
      <c r="AD34" s="30"/>
      <c r="AE34" s="30"/>
      <c r="AF34">
        <f t="shared" si="2"/>
        <v>0</v>
      </c>
    </row>
    <row r="35" ht="16" customHeight="1" spans="1:32">
      <c r="A35" s="12" t="s">
        <v>39</v>
      </c>
      <c r="B35">
        <v>59</v>
      </c>
      <c r="C35">
        <v>60.5539663813832</v>
      </c>
      <c r="D35">
        <v>58.8518019783909</v>
      </c>
      <c r="E35">
        <v>58.2800388981587</v>
      </c>
      <c r="F35">
        <v>59.8662906169199</v>
      </c>
      <c r="G35">
        <v>60.8274620864878</v>
      </c>
      <c r="H35">
        <v>59.8054289700389</v>
      </c>
      <c r="I35">
        <v>56.4886721938619</v>
      </c>
      <c r="J35">
        <v>56.2071871188336</v>
      </c>
      <c r="K35">
        <v>58.0756816153432</v>
      </c>
      <c r="L35">
        <v>58.3181824515565</v>
      </c>
      <c r="M35">
        <v>58.5111586265048</v>
      </c>
      <c r="N35">
        <v>58.7130757990375</v>
      </c>
      <c r="O35">
        <v>58.9325390089636</v>
      </c>
      <c r="P35">
        <v>59.1691522548909</v>
      </c>
      <c r="Q35">
        <v>59.4204593498006</v>
      </c>
      <c r="R35">
        <f t="shared" ref="R35:R37" si="16">B35-Q35</f>
        <v>-0.420459349800602</v>
      </c>
      <c r="S35">
        <f>MIN(B34:Q37)</f>
        <v>56.2071871188336</v>
      </c>
      <c r="T35" s="30">
        <f t="shared" ref="T35:AA35" si="17">ABS(B35-B34)/B34</f>
        <v>0</v>
      </c>
      <c r="U35" s="30">
        <f t="shared" si="17"/>
        <v>0.00731202653470167</v>
      </c>
      <c r="V35" s="30">
        <f t="shared" si="17"/>
        <v>0.019136633693485</v>
      </c>
      <c r="W35" s="30">
        <f t="shared" si="17"/>
        <v>0.00482825686480518</v>
      </c>
      <c r="X35" s="30">
        <f t="shared" si="17"/>
        <v>0.0321774244296534</v>
      </c>
      <c r="Y35" s="30">
        <f t="shared" si="17"/>
        <v>0.0309739336692847</v>
      </c>
      <c r="Z35" s="30">
        <f t="shared" si="17"/>
        <v>0.0353963069348564</v>
      </c>
      <c r="AA35" s="30">
        <f t="shared" si="17"/>
        <v>0.169284232443207</v>
      </c>
      <c r="AB35" s="30">
        <f>SUM(T35:AA35)</f>
        <v>0.299108814569994</v>
      </c>
      <c r="AC35" s="30">
        <f>AB35/8</f>
        <v>0.0373886018212492</v>
      </c>
      <c r="AD35" s="30">
        <f>SUM(T35:Z35)/7</f>
        <v>0.0185463688752552</v>
      </c>
      <c r="AE35" s="30">
        <f>AA35</f>
        <v>0.169284232443207</v>
      </c>
      <c r="AF35">
        <f t="shared" si="2"/>
        <v>1.85463688752552</v>
      </c>
    </row>
    <row r="36" ht="16" customHeight="1" spans="1:32">
      <c r="A36" s="12" t="s">
        <v>40</v>
      </c>
      <c r="B36">
        <v>59</v>
      </c>
      <c r="C36">
        <v>60.5539663813832</v>
      </c>
      <c r="D36">
        <v>58.8518019783909</v>
      </c>
      <c r="E36">
        <v>58.2800388981587</v>
      </c>
      <c r="F36">
        <v>59.8662906169199</v>
      </c>
      <c r="G36">
        <v>60.8274620864878</v>
      </c>
      <c r="H36">
        <v>59.8054289700389</v>
      </c>
      <c r="I36">
        <v>56.4886721938619</v>
      </c>
      <c r="J36">
        <v>56.9032573764354</v>
      </c>
      <c r="K36">
        <v>59.6184789018532</v>
      </c>
      <c r="L36">
        <v>60.1100039042989</v>
      </c>
      <c r="M36">
        <v>60.4739110438583</v>
      </c>
      <c r="N36">
        <v>60.8045867704182</v>
      </c>
      <c r="O36">
        <v>61.1253478939122</v>
      </c>
      <c r="P36">
        <v>61.4446026422415</v>
      </c>
      <c r="Q36">
        <v>61.7659647767583</v>
      </c>
      <c r="R36">
        <f t="shared" si="16"/>
        <v>-2.7659647767583</v>
      </c>
      <c r="AF36">
        <f t="shared" si="2"/>
        <v>0</v>
      </c>
    </row>
    <row r="37" ht="16" customHeight="1" spans="1:32">
      <c r="A37" s="12" t="s">
        <v>41</v>
      </c>
      <c r="B37">
        <v>59</v>
      </c>
      <c r="C37">
        <v>60.5539663813832</v>
      </c>
      <c r="D37">
        <v>58.8518019783909</v>
      </c>
      <c r="E37">
        <v>58.2800388981587</v>
      </c>
      <c r="F37">
        <v>59.8662906169199</v>
      </c>
      <c r="G37">
        <v>60.8274620864878</v>
      </c>
      <c r="H37">
        <v>59.8054289700389</v>
      </c>
      <c r="I37">
        <v>56.4886721938619</v>
      </c>
      <c r="J37">
        <v>57.2652024438789</v>
      </c>
      <c r="K37">
        <v>60.5506239300069</v>
      </c>
      <c r="L37">
        <v>61.4683994361617</v>
      </c>
      <c r="M37">
        <v>62.281967549404</v>
      </c>
      <c r="N37">
        <v>63.0890577737723</v>
      </c>
      <c r="O37">
        <v>63.9112252083896</v>
      </c>
      <c r="P37">
        <v>64.7545233298725</v>
      </c>
      <c r="Q37">
        <v>65.6203209577106</v>
      </c>
      <c r="R37">
        <f t="shared" si="16"/>
        <v>-6.6203209577106</v>
      </c>
      <c r="AF37">
        <f t="shared" si="2"/>
        <v>0</v>
      </c>
    </row>
    <row r="38" s="11" customFormat="1" spans="1:32">
      <c r="A38" s="20" t="s">
        <v>29</v>
      </c>
      <c r="B38" s="11">
        <v>64</v>
      </c>
      <c r="C38" s="11">
        <v>69</v>
      </c>
      <c r="D38" s="11">
        <v>62</v>
      </c>
      <c r="E38" s="11">
        <v>61</v>
      </c>
      <c r="F38" s="11">
        <v>59</v>
      </c>
      <c r="G38" s="11">
        <v>56</v>
      </c>
      <c r="H38" s="11">
        <v>64</v>
      </c>
      <c r="I38" s="11">
        <v>62</v>
      </c>
      <c r="T38" s="30" t="s">
        <v>43</v>
      </c>
      <c r="U38" s="30"/>
      <c r="V38" s="30"/>
      <c r="W38" s="30"/>
      <c r="X38" s="30"/>
      <c r="Y38" s="30"/>
      <c r="Z38" s="30"/>
      <c r="AA38" s="30"/>
      <c r="AB38" s="30" t="s">
        <v>44</v>
      </c>
      <c r="AC38" s="30" t="s">
        <v>45</v>
      </c>
      <c r="AD38" s="30"/>
      <c r="AE38" s="30"/>
      <c r="AF38">
        <f t="shared" si="2"/>
        <v>0</v>
      </c>
    </row>
    <row r="39" spans="1:32">
      <c r="A39" s="12" t="s">
        <v>39</v>
      </c>
      <c r="B39">
        <v>64</v>
      </c>
      <c r="C39">
        <v>68.0575110483818</v>
      </c>
      <c r="D39">
        <v>62.3104320475933</v>
      </c>
      <c r="E39">
        <v>59.1452658365803</v>
      </c>
      <c r="F39">
        <v>60.8908274307348</v>
      </c>
      <c r="G39">
        <v>61.0459638630721</v>
      </c>
      <c r="H39">
        <v>59.832690018297</v>
      </c>
      <c r="I39">
        <v>54.8003723639416</v>
      </c>
      <c r="J39">
        <v>54.5502662544672</v>
      </c>
      <c r="K39">
        <v>60.3159447089451</v>
      </c>
      <c r="L39">
        <v>61.037440308862</v>
      </c>
      <c r="M39">
        <v>61.3442650900723</v>
      </c>
      <c r="N39">
        <v>61.4526749086235</v>
      </c>
      <c r="O39">
        <v>61.4263799373734</v>
      </c>
      <c r="P39">
        <v>61.2965967575075</v>
      </c>
      <c r="Q39">
        <v>61.0830999170254</v>
      </c>
      <c r="R39">
        <f t="shared" ref="R39:R41" si="18">B39-Q39</f>
        <v>2.9169000829746</v>
      </c>
      <c r="S39">
        <f>MIN(B38:Q41)</f>
        <v>54.5502662544672</v>
      </c>
      <c r="T39" s="30">
        <f t="shared" ref="T39:AA39" si="19">ABS(B39-B38)/B38</f>
        <v>0</v>
      </c>
      <c r="U39" s="30">
        <f t="shared" si="19"/>
        <v>0.0136592601683797</v>
      </c>
      <c r="V39" s="30">
        <f t="shared" si="19"/>
        <v>0.00500696850956939</v>
      </c>
      <c r="W39" s="30">
        <f t="shared" si="19"/>
        <v>0.0304054780888475</v>
      </c>
      <c r="X39" s="30">
        <f t="shared" si="19"/>
        <v>0.0320479225548272</v>
      </c>
      <c r="Y39" s="30">
        <f t="shared" si="19"/>
        <v>0.090106497554859</v>
      </c>
      <c r="Z39" s="30">
        <f t="shared" si="19"/>
        <v>0.0651142184641094</v>
      </c>
      <c r="AA39" s="30">
        <f t="shared" si="19"/>
        <v>0.116123026388039</v>
      </c>
      <c r="AB39" s="30">
        <f>SUM(T39:AA39)</f>
        <v>0.352463371728631</v>
      </c>
      <c r="AC39" s="30">
        <f>AB39/8</f>
        <v>0.0440579214660789</v>
      </c>
      <c r="AD39" s="30">
        <f>SUM(T39:Z39)/7</f>
        <v>0.0337629064772275</v>
      </c>
      <c r="AE39" s="30">
        <f>AA39</f>
        <v>0.116123026388039</v>
      </c>
      <c r="AF39">
        <f t="shared" si="2"/>
        <v>3.37629064772275</v>
      </c>
    </row>
    <row r="40" spans="1:18">
      <c r="A40" s="12" t="s">
        <v>40</v>
      </c>
      <c r="B40">
        <v>64</v>
      </c>
      <c r="C40">
        <v>68.0575110483818</v>
      </c>
      <c r="D40">
        <v>62.3104320475933</v>
      </c>
      <c r="E40">
        <v>59.1452658365803</v>
      </c>
      <c r="F40">
        <v>60.8908274307348</v>
      </c>
      <c r="G40">
        <v>61.0459638630721</v>
      </c>
      <c r="H40">
        <v>59.832690018297</v>
      </c>
      <c r="I40">
        <v>54.8003723639416</v>
      </c>
      <c r="J40">
        <v>55.2777245810312</v>
      </c>
      <c r="K40">
        <v>62.0916467370775</v>
      </c>
      <c r="L40">
        <v>63.418656383651</v>
      </c>
      <c r="M40">
        <v>64.2700602462517</v>
      </c>
      <c r="N40">
        <v>64.8754358765747</v>
      </c>
      <c r="O40">
        <v>65.3019998972274</v>
      </c>
      <c r="P40">
        <v>65.583796234509</v>
      </c>
      <c r="Q40">
        <v>65.7436312930833</v>
      </c>
      <c r="R40">
        <f t="shared" si="18"/>
        <v>-1.7436312930833</v>
      </c>
    </row>
    <row r="41" spans="1:18">
      <c r="A41" s="12" t="s">
        <v>41</v>
      </c>
      <c r="B41">
        <v>64</v>
      </c>
      <c r="C41">
        <v>68.0575110483818</v>
      </c>
      <c r="D41">
        <v>62.3104320475933</v>
      </c>
      <c r="E41">
        <v>59.1452658365803</v>
      </c>
      <c r="F41">
        <v>60.8908274307348</v>
      </c>
      <c r="G41">
        <v>61.0459638630721</v>
      </c>
      <c r="H41">
        <v>59.832690018297</v>
      </c>
      <c r="I41">
        <v>54.8003723639416</v>
      </c>
      <c r="J41">
        <v>56.1049969012197</v>
      </c>
      <c r="K41">
        <v>64.1398992521786</v>
      </c>
      <c r="L41">
        <v>66.2195516821199</v>
      </c>
      <c r="M41">
        <v>67.7629444384059</v>
      </c>
      <c r="N41">
        <v>69.0086428341991</v>
      </c>
      <c r="O41">
        <v>70.0240116256601</v>
      </c>
      <c r="P41">
        <v>70.8439140155413</v>
      </c>
      <c r="Q41">
        <v>71.4932330631487</v>
      </c>
      <c r="R41">
        <f t="shared" si="18"/>
        <v>-7.49323306314869</v>
      </c>
    </row>
    <row r="83" spans="1:11">
      <c r="A83" t="s">
        <v>49</v>
      </c>
      <c r="B83" s="18" t="s">
        <v>50</v>
      </c>
      <c r="C83">
        <v>2022</v>
      </c>
      <c r="D83">
        <v>2023</v>
      </c>
      <c r="E83">
        <v>2024</v>
      </c>
      <c r="F83">
        <v>2025</v>
      </c>
      <c r="G83">
        <v>2026</v>
      </c>
      <c r="H83">
        <v>2027</v>
      </c>
      <c r="I83">
        <v>2028</v>
      </c>
      <c r="J83">
        <v>2029</v>
      </c>
      <c r="K83">
        <v>2030</v>
      </c>
    </row>
    <row r="84" spans="2:11">
      <c r="B84" s="12" t="s">
        <v>46</v>
      </c>
      <c r="C84" s="31"/>
      <c r="D84" s="31">
        <v>55.8686715714358</v>
      </c>
      <c r="E84" s="31">
        <v>51.9614194486856</v>
      </c>
      <c r="F84" s="31">
        <v>50.1963305630556</v>
      </c>
      <c r="G84" s="31">
        <v>48.4808685584625</v>
      </c>
      <c r="H84" s="31">
        <v>46.6557611552337</v>
      </c>
      <c r="I84" s="31">
        <v>44.6743666380245</v>
      </c>
      <c r="J84" s="31">
        <v>42.5140333261369</v>
      </c>
      <c r="K84" s="31">
        <v>40.1585951816983</v>
      </c>
    </row>
    <row r="85" spans="1:11">
      <c r="A85" s="19" t="s">
        <v>4</v>
      </c>
      <c r="B85" s="12" t="s">
        <v>47</v>
      </c>
      <c r="C85" s="35">
        <v>53.7</v>
      </c>
      <c r="D85" s="31">
        <v>55.7708920467322</v>
      </c>
      <c r="E85" s="31">
        <v>51.5996437925758</v>
      </c>
      <c r="F85" s="31">
        <v>49.4738698178892</v>
      </c>
      <c r="G85" s="31">
        <v>47.350465933133</v>
      </c>
      <c r="H85" s="31">
        <v>45.08512512846</v>
      </c>
      <c r="I85" s="31">
        <v>42.6414855517598</v>
      </c>
      <c r="J85" s="31">
        <v>40.005597340285</v>
      </c>
      <c r="K85" s="31">
        <v>37.1694929783695</v>
      </c>
    </row>
    <row r="86" spans="2:11">
      <c r="B86" s="12" t="s">
        <v>48</v>
      </c>
      <c r="C86" s="31"/>
      <c r="D86" s="31">
        <v>55.9127924418076</v>
      </c>
      <c r="E86" s="31">
        <v>52.1855186694071</v>
      </c>
      <c r="F86" s="31">
        <v>50.8056484548742</v>
      </c>
      <c r="G86" s="31">
        <v>49.7089532387738</v>
      </c>
      <c r="H86" s="31">
        <v>48.7460054787884</v>
      </c>
      <c r="I86" s="31">
        <v>47.8757672976141</v>
      </c>
      <c r="J86" s="31">
        <v>47.0802009688855</v>
      </c>
      <c r="K86" s="31">
        <v>46.3483483525253</v>
      </c>
    </row>
    <row r="87" spans="2:11">
      <c r="B87" s="12" t="s">
        <v>46</v>
      </c>
      <c r="C87" s="31"/>
      <c r="D87" s="31">
        <v>60.962638298671</v>
      </c>
      <c r="E87" s="31">
        <v>64.9162747872826</v>
      </c>
      <c r="F87" s="31">
        <v>63.1110262208439</v>
      </c>
      <c r="G87" s="31">
        <v>61.0672184030626</v>
      </c>
      <c r="H87" s="31">
        <v>58.9628597270588</v>
      </c>
      <c r="I87" s="31">
        <v>56.8511453376644</v>
      </c>
      <c r="J87" s="31">
        <v>54.7577953369396</v>
      </c>
      <c r="K87" s="31">
        <v>52.6981635285838</v>
      </c>
    </row>
    <row r="88" spans="1:11">
      <c r="A88" s="19" t="s">
        <v>5</v>
      </c>
      <c r="B88" s="12" t="s">
        <v>47</v>
      </c>
      <c r="C88" s="35">
        <v>67</v>
      </c>
      <c r="D88" s="31">
        <v>67.0275707975653</v>
      </c>
      <c r="E88" s="31">
        <v>77.5853666223467</v>
      </c>
      <c r="F88" s="31">
        <v>76.2838560815764</v>
      </c>
      <c r="G88" s="31">
        <v>73.8190381298401</v>
      </c>
      <c r="H88" s="31">
        <v>70.7080265534538</v>
      </c>
      <c r="I88" s="31">
        <v>67.2032242097706</v>
      </c>
      <c r="J88" s="31">
        <v>63.4818405239902</v>
      </c>
      <c r="K88" s="31">
        <v>59.6778414636845</v>
      </c>
    </row>
    <row r="89" spans="2:11">
      <c r="B89" s="12" t="s">
        <v>48</v>
      </c>
      <c r="C89" s="31"/>
      <c r="D89" s="31">
        <v>67.0421371667629</v>
      </c>
      <c r="E89" s="31">
        <v>77.7151689568611</v>
      </c>
      <c r="F89" s="31">
        <v>76.6338616823364</v>
      </c>
      <c r="G89" s="31">
        <v>74.4134269287671</v>
      </c>
      <c r="H89" s="31">
        <v>71.5475566302716</v>
      </c>
      <c r="I89" s="31">
        <v>68.271802321481</v>
      </c>
      <c r="J89" s="31">
        <v>64.7519598003635</v>
      </c>
      <c r="K89" s="31">
        <v>61.1152330427461</v>
      </c>
    </row>
    <row r="90" spans="2:11">
      <c r="B90" s="12" t="s">
        <v>46</v>
      </c>
      <c r="C90" s="31"/>
      <c r="D90" s="31">
        <v>62.5387362212235</v>
      </c>
      <c r="E90" s="31">
        <v>59.6817097212713</v>
      </c>
      <c r="F90" s="31">
        <v>57.3741176232208</v>
      </c>
      <c r="G90" s="31">
        <v>55.4324967337761</v>
      </c>
      <c r="H90" s="31">
        <v>53.7625411771035</v>
      </c>
      <c r="I90" s="31">
        <v>52.3036919857736</v>
      </c>
      <c r="J90" s="31">
        <v>51.0137917719458</v>
      </c>
      <c r="K90" s="31">
        <v>49.8620534505557</v>
      </c>
    </row>
    <row r="91" spans="1:11">
      <c r="A91" s="20" t="s">
        <v>7</v>
      </c>
      <c r="B91" s="12" t="s">
        <v>47</v>
      </c>
      <c r="C91" s="35">
        <v>82.7</v>
      </c>
      <c r="D91" s="31">
        <v>62.4614847003444</v>
      </c>
      <c r="E91" s="31">
        <v>59.4597486298893</v>
      </c>
      <c r="F91" s="31">
        <v>57.0221721526487</v>
      </c>
      <c r="G91" s="31">
        <v>54.9596140527314</v>
      </c>
      <c r="H91" s="31">
        <v>53.1768755209137</v>
      </c>
      <c r="I91" s="31">
        <v>51.6133424194087</v>
      </c>
      <c r="J91" s="31">
        <v>50.2268326077719</v>
      </c>
      <c r="K91" s="31">
        <v>48.986372743361</v>
      </c>
    </row>
    <row r="92" spans="2:11">
      <c r="B92" s="12" t="s">
        <v>48</v>
      </c>
      <c r="C92" s="31"/>
      <c r="D92" s="31">
        <v>62.3723201960531</v>
      </c>
      <c r="E92" s="31">
        <v>59.2030534764501</v>
      </c>
      <c r="F92" s="31">
        <v>56.6140900535246</v>
      </c>
      <c r="G92" s="31">
        <v>54.4100195992652</v>
      </c>
      <c r="H92" s="31">
        <v>52.4948499102762</v>
      </c>
      <c r="I92" s="31">
        <v>50.8081085587402</v>
      </c>
      <c r="J92" s="31">
        <v>49.3077538711041</v>
      </c>
      <c r="K92" s="31">
        <v>47.9627275088555</v>
      </c>
    </row>
    <row r="93" spans="2:11">
      <c r="B93" s="12" t="s">
        <v>46</v>
      </c>
      <c r="C93" s="31"/>
      <c r="D93" s="31">
        <v>62.9341489426196</v>
      </c>
      <c r="E93" s="31">
        <v>60.42020648394</v>
      </c>
      <c r="F93" s="31">
        <v>59.504575984293</v>
      </c>
      <c r="G93" s="31">
        <v>58.876646172328</v>
      </c>
      <c r="H93" s="31">
        <v>58.3727932193361</v>
      </c>
      <c r="I93" s="31">
        <v>57.9388422181789</v>
      </c>
      <c r="J93" s="31">
        <v>57.549902295451</v>
      </c>
      <c r="K93" s="31">
        <v>57.1924384878755</v>
      </c>
    </row>
    <row r="94" spans="1:11">
      <c r="A94" s="20" t="s">
        <v>8</v>
      </c>
      <c r="B94" s="12" t="s">
        <v>47</v>
      </c>
      <c r="C94" s="35">
        <v>57.3</v>
      </c>
      <c r="D94" s="31">
        <v>62.3659836717767</v>
      </c>
      <c r="E94" s="31">
        <v>58.87567407005</v>
      </c>
      <c r="F94" s="31">
        <v>57.1584796891799</v>
      </c>
      <c r="G94" s="31">
        <v>55.7496219312756</v>
      </c>
      <c r="H94" s="31">
        <v>54.4760315505372</v>
      </c>
      <c r="I94" s="31">
        <v>53.2836145931835</v>
      </c>
      <c r="J94" s="31">
        <v>52.1482438987096</v>
      </c>
      <c r="K94" s="31">
        <v>51.0566551753265</v>
      </c>
    </row>
    <row r="95" spans="2:11">
      <c r="B95" s="12" t="s">
        <v>48</v>
      </c>
      <c r="C95" s="31"/>
      <c r="D95" s="31">
        <v>64.4520691885261</v>
      </c>
      <c r="E95" s="31">
        <v>64.3612264658939</v>
      </c>
      <c r="F95" s="31">
        <v>65.1749965189538</v>
      </c>
      <c r="G95" s="31">
        <v>66.1685963456933</v>
      </c>
      <c r="H95" s="31">
        <v>67.2445199010218</v>
      </c>
      <c r="I95" s="31">
        <v>68.3628586795511</v>
      </c>
      <c r="J95" s="31">
        <v>69.5000907293017</v>
      </c>
      <c r="K95" s="31">
        <v>70.6401258880773</v>
      </c>
    </row>
    <row r="96" spans="2:11">
      <c r="B96" s="12" t="s">
        <v>46</v>
      </c>
      <c r="C96" s="31"/>
      <c r="D96" s="31">
        <v>46.3543789745144</v>
      </c>
      <c r="E96" s="31">
        <v>44.6251785650092</v>
      </c>
      <c r="F96" s="31">
        <v>44.3223863172695</v>
      </c>
      <c r="G96" s="31">
        <v>44.00921853775</v>
      </c>
      <c r="H96" s="31">
        <v>43.6955803844978</v>
      </c>
      <c r="I96" s="31">
        <v>43.3886114857071</v>
      </c>
      <c r="J96" s="31">
        <v>43.0934567297508</v>
      </c>
      <c r="K96" s="31">
        <v>42.8137955302391</v>
      </c>
    </row>
    <row r="97" spans="1:11">
      <c r="A97" s="20" t="s">
        <v>11</v>
      </c>
      <c r="B97" s="12" t="s">
        <v>47</v>
      </c>
      <c r="C97" s="35">
        <v>49.9</v>
      </c>
      <c r="D97" s="31">
        <v>46.1583273714292</v>
      </c>
      <c r="E97" s="31">
        <v>44.1727203800061</v>
      </c>
      <c r="F97" s="31">
        <v>43.7602043202315</v>
      </c>
      <c r="G97" s="31">
        <v>43.3607240053391</v>
      </c>
      <c r="H97" s="31">
        <v>42.9859618148482</v>
      </c>
      <c r="I97" s="31">
        <v>42.6430191619883</v>
      </c>
      <c r="J97" s="31">
        <v>42.33584468841</v>
      </c>
      <c r="K97" s="31">
        <v>42.0662240963861</v>
      </c>
    </row>
    <row r="98" spans="2:11">
      <c r="B98" s="12" t="s">
        <v>48</v>
      </c>
      <c r="C98" s="31"/>
      <c r="D98" s="31">
        <v>46.1701288728067</v>
      </c>
      <c r="E98" s="31">
        <v>44.1946893126832</v>
      </c>
      <c r="F98" s="31">
        <v>43.7748009790698</v>
      </c>
      <c r="G98" s="31">
        <v>43.359842332633</v>
      </c>
      <c r="H98" s="31">
        <v>42.9619444038658</v>
      </c>
      <c r="I98" s="31">
        <v>42.5890338386988</v>
      </c>
      <c r="J98" s="31">
        <v>42.246073230662</v>
      </c>
      <c r="K98" s="31">
        <v>41.9359250464406</v>
      </c>
    </row>
    <row r="99" spans="2:11">
      <c r="B99" s="12" t="s">
        <v>46</v>
      </c>
      <c r="C99" s="31"/>
      <c r="D99" s="31">
        <v>35.8431179405607</v>
      </c>
      <c r="E99" s="31">
        <v>43.8758935437835</v>
      </c>
      <c r="F99" s="31">
        <v>45.6384998086111</v>
      </c>
      <c r="G99" s="31">
        <v>47.3843624693471</v>
      </c>
      <c r="H99" s="31">
        <v>49.291183092766</v>
      </c>
      <c r="I99" s="31">
        <v>51.4149619998449</v>
      </c>
      <c r="J99" s="31">
        <v>53.7914678272847</v>
      </c>
      <c r="K99" s="31">
        <v>56.4530649123196</v>
      </c>
    </row>
    <row r="100" spans="1:11">
      <c r="A100" s="17" t="s">
        <v>16</v>
      </c>
      <c r="B100" s="12" t="s">
        <v>47</v>
      </c>
      <c r="C100" s="35">
        <v>46</v>
      </c>
      <c r="D100" s="31">
        <v>36.2554530232779</v>
      </c>
      <c r="E100" s="31">
        <v>45.0787879244975</v>
      </c>
      <c r="F100" s="31">
        <v>47.7122802357953</v>
      </c>
      <c r="G100" s="31">
        <v>50.5731051685842</v>
      </c>
      <c r="H100" s="31">
        <v>53.8682025324667</v>
      </c>
      <c r="I100" s="31">
        <v>57.682724284309</v>
      </c>
      <c r="J100" s="31">
        <v>62.0842951784335</v>
      </c>
      <c r="K100" s="31">
        <v>67.1407228684416</v>
      </c>
    </row>
    <row r="101" spans="2:11">
      <c r="B101" s="12" t="s">
        <v>48</v>
      </c>
      <c r="C101" s="31"/>
      <c r="D101" s="31">
        <v>36.7107818872334</v>
      </c>
      <c r="E101" s="31">
        <v>46.347607648637</v>
      </c>
      <c r="F101" s="31">
        <v>49.775163417677</v>
      </c>
      <c r="G101" s="31">
        <v>53.5917441699401</v>
      </c>
      <c r="H101" s="31">
        <v>58.0146717107727</v>
      </c>
      <c r="I101" s="31">
        <v>63.1380727282691</v>
      </c>
      <c r="J101" s="31">
        <v>69.0403199952461</v>
      </c>
      <c r="K101" s="31">
        <v>75.8024422138644</v>
      </c>
    </row>
    <row r="102" spans="2:11">
      <c r="B102" s="12" t="s">
        <v>46</v>
      </c>
      <c r="C102" s="31"/>
      <c r="D102" s="31">
        <v>41.5283312247609</v>
      </c>
      <c r="E102" s="31">
        <v>42.3280825613238</v>
      </c>
      <c r="F102" s="31">
        <v>42.9392379996713</v>
      </c>
      <c r="G102" s="31">
        <v>43.5398521134695</v>
      </c>
      <c r="H102" s="31">
        <v>44.1375085245599</v>
      </c>
      <c r="I102" s="31">
        <v>44.7347459123252</v>
      </c>
      <c r="J102" s="31">
        <v>45.3332281490341</v>
      </c>
      <c r="K102" s="31">
        <v>45.9343439178537</v>
      </c>
    </row>
    <row r="103" spans="1:11">
      <c r="A103" s="20" t="s">
        <v>22</v>
      </c>
      <c r="B103" s="12" t="s">
        <v>47</v>
      </c>
      <c r="C103" s="35">
        <v>38</v>
      </c>
      <c r="D103" s="31">
        <v>41.5366197976286</v>
      </c>
      <c r="E103" s="31">
        <v>42.3567470461721</v>
      </c>
      <c r="F103" s="31">
        <v>42.9944515551967</v>
      </c>
      <c r="G103" s="31">
        <v>43.6257157403424</v>
      </c>
      <c r="H103" s="31">
        <v>44.2569743215526</v>
      </c>
      <c r="I103" s="31">
        <v>44.8898653187457</v>
      </c>
      <c r="J103" s="31">
        <v>45.5253361466747</v>
      </c>
      <c r="K103" s="31">
        <v>46.1642106434043</v>
      </c>
    </row>
    <row r="104" spans="2:11">
      <c r="B104" s="12" t="s">
        <v>48</v>
      </c>
      <c r="C104" s="31"/>
      <c r="D104" s="31">
        <v>41.5354844292431</v>
      </c>
      <c r="E104" s="31">
        <v>42.365768984879</v>
      </c>
      <c r="F104" s="31">
        <v>43.0303405166712</v>
      </c>
      <c r="G104" s="31">
        <v>43.6960490580516</v>
      </c>
      <c r="H104" s="31">
        <v>44.3676778388101</v>
      </c>
      <c r="I104" s="31">
        <v>45.0456548679043</v>
      </c>
      <c r="J104" s="31">
        <v>45.7299222224489</v>
      </c>
      <c r="K104" s="31">
        <v>46.4204522175135</v>
      </c>
    </row>
    <row r="105" spans="1:11">
      <c r="A105" s="17" t="s">
        <v>23</v>
      </c>
      <c r="B105" s="12" t="s">
        <v>46</v>
      </c>
      <c r="C105" s="31"/>
      <c r="D105" s="31">
        <v>34.6587694964972</v>
      </c>
      <c r="E105" s="31">
        <v>35.9215583476489</v>
      </c>
      <c r="F105" s="31">
        <v>36.2183499422369</v>
      </c>
      <c r="G105" s="31">
        <v>36.284734536822</v>
      </c>
      <c r="H105" s="31">
        <v>36.1621394259076</v>
      </c>
      <c r="I105" s="31">
        <v>35.8761897226891</v>
      </c>
      <c r="J105" s="31">
        <v>35.4488159545433</v>
      </c>
      <c r="K105" s="31">
        <v>34.8999061471078</v>
      </c>
    </row>
    <row r="106" spans="2:11">
      <c r="B106" s="12" t="s">
        <v>47</v>
      </c>
      <c r="C106" s="35">
        <v>29</v>
      </c>
      <c r="D106" s="31">
        <v>34.5726261049069</v>
      </c>
      <c r="E106" s="31">
        <v>35.6954798620328</v>
      </c>
      <c r="F106" s="31">
        <v>35.8818660686073</v>
      </c>
      <c r="G106" s="31">
        <v>35.8331523511052</v>
      </c>
      <c r="H106" s="31">
        <v>35.5930694613149</v>
      </c>
      <c r="I106" s="31">
        <v>35.1897751710933</v>
      </c>
      <c r="J106" s="31">
        <v>34.6473324054345</v>
      </c>
      <c r="K106" s="31">
        <v>33.9873192496033</v>
      </c>
    </row>
    <row r="107" spans="2:11">
      <c r="B107" s="12" t="s">
        <v>48</v>
      </c>
      <c r="C107" s="31"/>
      <c r="D107" s="31">
        <v>34.4958360420552</v>
      </c>
      <c r="E107" s="31">
        <v>35.4949799172566</v>
      </c>
      <c r="F107" s="31">
        <v>35.5855245505672</v>
      </c>
      <c r="G107" s="31">
        <v>35.4377639752416</v>
      </c>
      <c r="H107" s="31">
        <v>35.0973793567362</v>
      </c>
      <c r="I107" s="31">
        <v>34.5946711243931</v>
      </c>
      <c r="J107" s="31">
        <v>33.9554764205292</v>
      </c>
      <c r="K107" s="31">
        <v>33.2027483176731</v>
      </c>
    </row>
    <row r="108" spans="2:11">
      <c r="B108" s="12" t="s">
        <v>46</v>
      </c>
      <c r="C108" s="31"/>
      <c r="D108" s="31">
        <v>56.2071871188336</v>
      </c>
      <c r="E108" s="31">
        <v>58.0756816153432</v>
      </c>
      <c r="F108" s="31">
        <v>58.3181824515565</v>
      </c>
      <c r="G108" s="31">
        <v>58.5111586265048</v>
      </c>
      <c r="H108" s="31">
        <v>58.7130757990375</v>
      </c>
      <c r="I108" s="31">
        <v>58.9325390089636</v>
      </c>
      <c r="J108" s="31">
        <v>59.1691522548909</v>
      </c>
      <c r="K108" s="31">
        <v>59.4204593498006</v>
      </c>
    </row>
    <row r="109" spans="1:11">
      <c r="A109" s="20" t="s">
        <v>25</v>
      </c>
      <c r="B109" s="12" t="s">
        <v>47</v>
      </c>
      <c r="C109" s="35">
        <v>68</v>
      </c>
      <c r="D109" s="31">
        <v>56.9032573764354</v>
      </c>
      <c r="E109" s="31">
        <v>59.6184789018532</v>
      </c>
      <c r="F109" s="31">
        <v>60.1100039042989</v>
      </c>
      <c r="G109" s="31">
        <v>60.4739110438583</v>
      </c>
      <c r="H109" s="31">
        <v>60.8045867704182</v>
      </c>
      <c r="I109" s="31">
        <v>61.1253478939122</v>
      </c>
      <c r="J109" s="31">
        <v>61.4446026422415</v>
      </c>
      <c r="K109" s="31">
        <v>61.7659647767583</v>
      </c>
    </row>
    <row r="110" spans="2:11">
      <c r="B110" s="12" t="s">
        <v>48</v>
      </c>
      <c r="C110" s="31"/>
      <c r="D110" s="31">
        <v>57.2652024438789</v>
      </c>
      <c r="E110" s="31">
        <v>60.5506239300069</v>
      </c>
      <c r="F110" s="31">
        <v>61.4683994361617</v>
      </c>
      <c r="G110" s="31">
        <v>62.281967549404</v>
      </c>
      <c r="H110" s="31">
        <v>63.0890577737723</v>
      </c>
      <c r="I110" s="31">
        <v>63.9112252083896</v>
      </c>
      <c r="J110" s="31">
        <v>64.7545233298725</v>
      </c>
      <c r="K110" s="31">
        <v>65.6203209577106</v>
      </c>
    </row>
    <row r="111" spans="2:11">
      <c r="B111" s="12" t="s">
        <v>46</v>
      </c>
      <c r="C111" s="31"/>
      <c r="D111" s="31">
        <v>54.5502662544672</v>
      </c>
      <c r="E111" s="31">
        <v>60.3159447089451</v>
      </c>
      <c r="F111" s="31">
        <v>61.037440308862</v>
      </c>
      <c r="G111" s="31">
        <v>61.3442650900723</v>
      </c>
      <c r="H111" s="31">
        <v>61.4526749086235</v>
      </c>
      <c r="I111" s="31">
        <v>61.4263799373734</v>
      </c>
      <c r="J111" s="31">
        <v>61.2965967575075</v>
      </c>
      <c r="K111" s="31">
        <v>61.0830999170254</v>
      </c>
    </row>
    <row r="112" spans="1:11">
      <c r="A112" s="20" t="s">
        <v>29</v>
      </c>
      <c r="B112" s="12" t="s">
        <v>47</v>
      </c>
      <c r="C112" s="35">
        <v>62</v>
      </c>
      <c r="D112" s="31">
        <v>55.2777245810312</v>
      </c>
      <c r="E112" s="31">
        <v>62.0916467370775</v>
      </c>
      <c r="F112" s="31">
        <v>63.418656383651</v>
      </c>
      <c r="G112" s="31">
        <v>64.2700602462517</v>
      </c>
      <c r="H112" s="31">
        <v>64.8754358765747</v>
      </c>
      <c r="I112" s="31">
        <v>65.3019998972274</v>
      </c>
      <c r="J112" s="31">
        <v>65.583796234509</v>
      </c>
      <c r="K112" s="31">
        <v>65.7436312930833</v>
      </c>
    </row>
    <row r="113" spans="2:11">
      <c r="B113" s="12" t="s">
        <v>48</v>
      </c>
      <c r="C113" s="31"/>
      <c r="D113" s="31">
        <v>56.1049969012197</v>
      </c>
      <c r="E113" s="31">
        <v>64.1398992521786</v>
      </c>
      <c r="F113" s="31">
        <v>66.2195516821199</v>
      </c>
      <c r="G113" s="31">
        <v>67.7629444384059</v>
      </c>
      <c r="H113" s="31">
        <v>69.0086428341991</v>
      </c>
      <c r="I113" s="31">
        <v>70.0240116256601</v>
      </c>
      <c r="J113" s="31">
        <v>70.8439140155413</v>
      </c>
      <c r="K113" s="31">
        <v>71.4932330631487</v>
      </c>
    </row>
    <row r="118" spans="1:1">
      <c r="A118" s="33" t="s">
        <v>61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9"/>
  <sheetViews>
    <sheetView zoomScale="89" zoomScaleNormal="89" workbookViewId="0">
      <selection activeCell="V31" sqref="V31"/>
    </sheetView>
  </sheetViews>
  <sheetFormatPr defaultColWidth="9.23076923076923" defaultRowHeight="16.8"/>
  <cols>
    <col min="1" max="1" width="12.8076923076923" customWidth="1"/>
    <col min="2" max="14" width="12.9230769230769"/>
    <col min="15" max="18" width="14.0769230769231"/>
    <col min="20" max="25" width="12.9230769230769"/>
    <col min="26" max="26" width="14.0769230769231"/>
    <col min="27" max="29" width="12.9230769230769"/>
    <col min="32" max="32" width="12.9230769230769"/>
  </cols>
  <sheetData>
    <row r="1" spans="1:17">
      <c r="A1" s="18" t="s">
        <v>42</v>
      </c>
      <c r="B1" s="9">
        <v>2015</v>
      </c>
      <c r="C1" s="9">
        <v>2016</v>
      </c>
      <c r="D1" s="9">
        <v>2017</v>
      </c>
      <c r="E1" s="9">
        <v>2018</v>
      </c>
      <c r="F1" s="9">
        <v>2019</v>
      </c>
      <c r="G1" s="9">
        <v>2020</v>
      </c>
      <c r="H1" s="9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</row>
    <row r="2" s="11" customFormat="1" spans="1:31">
      <c r="A2" s="19" t="s">
        <v>4</v>
      </c>
      <c r="B2">
        <v>12.5</v>
      </c>
      <c r="C2">
        <v>12</v>
      </c>
      <c r="D2">
        <v>10.7</v>
      </c>
      <c r="E2">
        <v>10</v>
      </c>
      <c r="F2">
        <v>9.2</v>
      </c>
      <c r="G2">
        <v>10.3</v>
      </c>
      <c r="H2">
        <v>9.3</v>
      </c>
      <c r="I2">
        <v>10</v>
      </c>
      <c r="R2" s="11" t="s">
        <v>37</v>
      </c>
      <c r="S2" s="11" t="s">
        <v>38</v>
      </c>
      <c r="T2" s="30" t="s">
        <v>43</v>
      </c>
      <c r="U2" s="30"/>
      <c r="V2" s="30"/>
      <c r="W2" s="30"/>
      <c r="X2" s="30"/>
      <c r="Y2" s="30"/>
      <c r="Z2" s="30"/>
      <c r="AA2" s="30"/>
      <c r="AB2" s="30" t="s">
        <v>44</v>
      </c>
      <c r="AC2" s="30" t="s">
        <v>45</v>
      </c>
      <c r="AD2" s="30"/>
      <c r="AE2" s="30"/>
    </row>
    <row r="3" spans="1:32">
      <c r="A3" s="12" t="s">
        <v>46</v>
      </c>
      <c r="B3">
        <v>12.5</v>
      </c>
      <c r="C3">
        <v>11.1820556436207</v>
      </c>
      <c r="D3">
        <v>10.5515831966587</v>
      </c>
      <c r="E3">
        <v>10.1235928988414</v>
      </c>
      <c r="F3">
        <v>9.78830407544097</v>
      </c>
      <c r="G3">
        <v>9.50350843232941</v>
      </c>
      <c r="H3">
        <v>9.24837396922297</v>
      </c>
      <c r="I3">
        <v>9.01088935195485</v>
      </c>
      <c r="J3">
        <v>8.78330358481865</v>
      </c>
      <c r="K3">
        <v>8.56014335761377</v>
      </c>
      <c r="L3">
        <v>8.33723589270822</v>
      </c>
      <c r="M3">
        <v>8.11117948328585</v>
      </c>
      <c r="N3">
        <v>7.8790337577776</v>
      </c>
      <c r="O3">
        <v>7.63812609170682</v>
      </c>
      <c r="P3">
        <v>7.38592302929594</v>
      </c>
      <c r="Q3">
        <v>7.11993970605273</v>
      </c>
      <c r="R3" s="21">
        <f t="shared" ref="R3:R9" si="0">B3-Q3</f>
        <v>5.38006029394727</v>
      </c>
      <c r="S3">
        <f>MIN(B2:Q5)</f>
        <v>6.75727691773696</v>
      </c>
      <c r="T3" s="30">
        <f t="shared" ref="T3:AA3" si="1">ABS(B3-B$2)/B2</f>
        <v>0</v>
      </c>
      <c r="U3" s="30">
        <f t="shared" si="1"/>
        <v>0.068162029698275</v>
      </c>
      <c r="V3" s="30">
        <f t="shared" si="1"/>
        <v>0.0138707292842335</v>
      </c>
      <c r="W3" s="30">
        <f t="shared" si="1"/>
        <v>0.01235928988414</v>
      </c>
      <c r="X3" s="30">
        <f t="shared" si="1"/>
        <v>0.0639460951566272</v>
      </c>
      <c r="Y3" s="30">
        <f t="shared" si="1"/>
        <v>0.0773292784146205</v>
      </c>
      <c r="Z3" s="30">
        <f t="shared" si="1"/>
        <v>0.00555118610505713</v>
      </c>
      <c r="AA3" s="30">
        <f t="shared" si="1"/>
        <v>0.098911064804515</v>
      </c>
      <c r="AB3" s="30">
        <f t="shared" ref="AB3:AB9" si="2">SUM(T3:AA3)</f>
        <v>0.340129673347468</v>
      </c>
      <c r="AC3" s="30">
        <f>AB3/8</f>
        <v>0.0425162091684335</v>
      </c>
      <c r="AD3" s="30">
        <f t="shared" ref="AD3:AD9" si="3">SUM(T3:Z3)/7</f>
        <v>0.0344598012204219</v>
      </c>
      <c r="AE3" s="30">
        <f t="shared" ref="AE3:AE9" si="4">AA3</f>
        <v>0.098911064804515</v>
      </c>
      <c r="AF3">
        <f>AD3*100</f>
        <v>3.44598012204219</v>
      </c>
    </row>
    <row r="4" spans="1:32">
      <c r="A4" s="12" t="s">
        <v>47</v>
      </c>
      <c r="B4">
        <v>12.5</v>
      </c>
      <c r="C4">
        <v>11.309115257873</v>
      </c>
      <c r="D4">
        <v>10.6999999999961</v>
      </c>
      <c r="E4">
        <v>10.2638698995781</v>
      </c>
      <c r="F4">
        <v>9.90653235409159</v>
      </c>
      <c r="G4">
        <v>9.59144314598027</v>
      </c>
      <c r="H4">
        <v>9.3004668814949</v>
      </c>
      <c r="I4">
        <v>9.02312311200746</v>
      </c>
      <c r="J4">
        <v>8.75265958816148</v>
      </c>
      <c r="K4">
        <v>8.48433945610066</v>
      </c>
      <c r="L4">
        <v>8.21459618421431</v>
      </c>
      <c r="M4">
        <v>7.94057655542984</v>
      </c>
      <c r="N4">
        <v>7.6598750365357</v>
      </c>
      <c r="O4">
        <v>7.3703699232931</v>
      </c>
      <c r="P4">
        <v>7.07011694625101</v>
      </c>
      <c r="Q4">
        <v>6.75727691773696</v>
      </c>
      <c r="R4" s="21">
        <f t="shared" si="0"/>
        <v>5.74272308226304</v>
      </c>
      <c r="T4" s="30">
        <f t="shared" ref="T4:AA4" si="5">ABS(B4-B$2)/B3</f>
        <v>0</v>
      </c>
      <c r="U4" s="30">
        <f t="shared" si="5"/>
        <v>0.0617851282578035</v>
      </c>
      <c r="V4" s="30">
        <f t="shared" si="5"/>
        <v>3.69527794058265e-13</v>
      </c>
      <c r="W4" s="30">
        <f t="shared" si="5"/>
        <v>0.0260648469584647</v>
      </c>
      <c r="X4" s="30">
        <f t="shared" si="5"/>
        <v>0.0721812837695034</v>
      </c>
      <c r="Y4" s="30">
        <f t="shared" si="5"/>
        <v>0.0745573973091174</v>
      </c>
      <c r="Z4" s="30">
        <f t="shared" si="5"/>
        <v>5.04825493057805e-5</v>
      </c>
      <c r="AA4" s="30">
        <f t="shared" si="5"/>
        <v>0.108410707293905</v>
      </c>
      <c r="AB4" s="30">
        <f t="shared" si="2"/>
        <v>0.343049846138469</v>
      </c>
      <c r="AC4" s="30">
        <f t="shared" ref="AC3:AC9" si="6">AB4/8</f>
        <v>0.0428812307673086</v>
      </c>
      <c r="AD4" s="30">
        <f t="shared" si="3"/>
        <v>0.0335198769777949</v>
      </c>
      <c r="AE4" s="30">
        <f t="shared" si="4"/>
        <v>0.108410707293905</v>
      </c>
      <c r="AF4">
        <f t="shared" ref="AF4:AF41" si="7">AD4*100</f>
        <v>3.35198769777949</v>
      </c>
    </row>
    <row r="5" spans="1:32">
      <c r="A5" s="12" t="s">
        <v>48</v>
      </c>
      <c r="B5">
        <v>12.5</v>
      </c>
      <c r="C5">
        <v>11.5904451640449</v>
      </c>
      <c r="D5">
        <v>10.922984011039</v>
      </c>
      <c r="E5">
        <v>10.3874209926306</v>
      </c>
      <c r="F5">
        <v>9.94665011460691</v>
      </c>
      <c r="G5">
        <v>9.57985035997776</v>
      </c>
      <c r="H5">
        <v>9.2727530892817</v>
      </c>
      <c r="I5">
        <v>9.0146503883019</v>
      </c>
      <c r="J5">
        <v>8.79713101758931</v>
      </c>
      <c r="K5">
        <v>8.61342037379764</v>
      </c>
      <c r="L5">
        <v>8.45798097246545</v>
      </c>
      <c r="M5">
        <v>8.32624454483475</v>
      </c>
      <c r="N5">
        <v>8.21441939799162</v>
      </c>
      <c r="O5">
        <v>8.11934520265746</v>
      </c>
      <c r="P5">
        <v>8.03837998190752</v>
      </c>
      <c r="Q5">
        <v>7.96931022123677</v>
      </c>
      <c r="R5" s="21">
        <f t="shared" si="0"/>
        <v>4.53068977876323</v>
      </c>
      <c r="T5" s="30">
        <f t="shared" ref="T5:AA5" si="8">ABS(B5-B$2)/B4</f>
        <v>0</v>
      </c>
      <c r="U5" s="30">
        <f t="shared" si="8"/>
        <v>0.0362145779414515</v>
      </c>
      <c r="V5" s="30">
        <f t="shared" si="8"/>
        <v>0.0208396271999142</v>
      </c>
      <c r="W5" s="30">
        <f t="shared" si="8"/>
        <v>0.0377460934736249</v>
      </c>
      <c r="X5" s="30">
        <f t="shared" si="8"/>
        <v>0.0753694721744416</v>
      </c>
      <c r="Y5" s="30">
        <f t="shared" si="8"/>
        <v>0.0750825114700338</v>
      </c>
      <c r="Z5" s="30">
        <f t="shared" si="8"/>
        <v>0.00292962827194339</v>
      </c>
      <c r="AA5" s="30">
        <f t="shared" si="8"/>
        <v>0.109202722767558</v>
      </c>
      <c r="AB5" s="30">
        <f t="shared" si="2"/>
        <v>0.357384633298968</v>
      </c>
      <c r="AC5" s="30">
        <f t="shared" si="6"/>
        <v>0.044673079162371</v>
      </c>
      <c r="AD5" s="30">
        <f t="shared" si="3"/>
        <v>0.0354545586473442</v>
      </c>
      <c r="AE5" s="30">
        <f t="shared" si="4"/>
        <v>0.109202722767558</v>
      </c>
      <c r="AF5">
        <f t="shared" si="7"/>
        <v>3.54545586473442</v>
      </c>
    </row>
    <row r="6" s="11" customFormat="1" spans="1:32">
      <c r="A6" s="19" t="s">
        <v>5</v>
      </c>
      <c r="B6" s="11">
        <v>135.3</v>
      </c>
      <c r="C6" s="11">
        <v>128</v>
      </c>
      <c r="D6" s="11">
        <v>126.1</v>
      </c>
      <c r="E6" s="11">
        <v>121.1</v>
      </c>
      <c r="F6" s="11">
        <v>114.3</v>
      </c>
      <c r="G6" s="11">
        <v>107.7</v>
      </c>
      <c r="H6" s="11">
        <v>97.1</v>
      </c>
      <c r="I6" s="11">
        <v>100.4</v>
      </c>
      <c r="R6" s="23"/>
      <c r="T6" s="30" t="s">
        <v>43</v>
      </c>
      <c r="U6" s="30"/>
      <c r="V6" s="30"/>
      <c r="W6" s="30"/>
      <c r="X6" s="30"/>
      <c r="Y6" s="30"/>
      <c r="Z6" s="30"/>
      <c r="AA6" s="30"/>
      <c r="AB6" s="30" t="s">
        <v>44</v>
      </c>
      <c r="AC6" s="30" t="s">
        <v>45</v>
      </c>
      <c r="AD6" s="30"/>
      <c r="AE6" s="30"/>
      <c r="AF6">
        <f t="shared" si="7"/>
        <v>0</v>
      </c>
    </row>
    <row r="7" spans="1:32">
      <c r="A7" s="12" t="s">
        <v>46</v>
      </c>
      <c r="B7">
        <v>135.3</v>
      </c>
      <c r="C7">
        <v>131.215213260998</v>
      </c>
      <c r="D7">
        <v>124.788834943172</v>
      </c>
      <c r="E7">
        <v>118.456953503164</v>
      </c>
      <c r="F7">
        <v>112.344384486271</v>
      </c>
      <c r="G7">
        <v>106.490384292172</v>
      </c>
      <c r="H7">
        <v>100.906337105507</v>
      </c>
      <c r="I7">
        <v>95.5920356710501</v>
      </c>
      <c r="J7">
        <v>90.5418096678186</v>
      </c>
      <c r="K7">
        <v>85.7472598820294</v>
      </c>
      <c r="L7">
        <v>81.1986238093527</v>
      </c>
      <c r="M7">
        <v>76.8855134110627</v>
      </c>
      <c r="N7">
        <v>72.7973361562849</v>
      </c>
      <c r="O7">
        <v>68.9235442688846</v>
      </c>
      <c r="P7">
        <v>65.2537853350825</v>
      </c>
      <c r="Q7">
        <v>61.777993663635</v>
      </c>
      <c r="R7" s="21">
        <f t="shared" si="0"/>
        <v>73.522006336365</v>
      </c>
      <c r="S7">
        <f>MIN(B6:Q9)</f>
        <v>50.7694251308074</v>
      </c>
      <c r="T7" s="30">
        <f t="shared" ref="T7:AA7" si="9">ABS(B7-B$6)/B6</f>
        <v>0</v>
      </c>
      <c r="U7" s="30">
        <f t="shared" si="9"/>
        <v>0.025118853601547</v>
      </c>
      <c r="V7" s="30">
        <f t="shared" si="9"/>
        <v>0.0103978196417763</v>
      </c>
      <c r="W7" s="30">
        <f t="shared" si="9"/>
        <v>0.0218253220217671</v>
      </c>
      <c r="X7" s="30">
        <f t="shared" si="9"/>
        <v>0.0171094970579965</v>
      </c>
      <c r="Y7" s="30">
        <f t="shared" si="9"/>
        <v>0.011231343619573</v>
      </c>
      <c r="Z7" s="30">
        <f t="shared" si="9"/>
        <v>0.0392001761638209</v>
      </c>
      <c r="AA7" s="30">
        <f t="shared" si="9"/>
        <v>0.0478880909257959</v>
      </c>
      <c r="AB7" s="30">
        <f t="shared" si="2"/>
        <v>0.172771103032277</v>
      </c>
      <c r="AC7" s="30">
        <f t="shared" si="6"/>
        <v>0.0215963878790346</v>
      </c>
      <c r="AD7" s="30">
        <f t="shared" si="3"/>
        <v>0.0178404303009258</v>
      </c>
      <c r="AE7" s="30">
        <f t="shared" si="4"/>
        <v>0.0478880909257959</v>
      </c>
      <c r="AF7">
        <f t="shared" si="7"/>
        <v>1.78404303009258</v>
      </c>
    </row>
    <row r="8" spans="1:32">
      <c r="A8" s="12" t="s">
        <v>47</v>
      </c>
      <c r="B8">
        <v>135.3</v>
      </c>
      <c r="C8">
        <v>128.194272527614</v>
      </c>
      <c r="D8">
        <v>125.967868263372</v>
      </c>
      <c r="E8">
        <v>120.548815646259</v>
      </c>
      <c r="F8">
        <v>113.568622857147</v>
      </c>
      <c r="G8">
        <v>106.044916996725</v>
      </c>
      <c r="H8">
        <v>98.538454416874</v>
      </c>
      <c r="I8">
        <v>91.349581364938</v>
      </c>
      <c r="J8">
        <v>84.6296850387967</v>
      </c>
      <c r="K8">
        <v>78.443610009209</v>
      </c>
      <c r="L8">
        <v>72.8057461425059</v>
      </c>
      <c r="M8">
        <v>67.7015139491136</v>
      </c>
      <c r="N8">
        <v>63.1004137870268</v>
      </c>
      <c r="O8">
        <v>58.9640289882781</v>
      </c>
      <c r="P8">
        <v>55.2509292079986</v>
      </c>
      <c r="Q8">
        <v>51.9196333910553</v>
      </c>
      <c r="R8" s="21">
        <f t="shared" si="0"/>
        <v>83.3803666089447</v>
      </c>
      <c r="T8" s="30">
        <f t="shared" ref="T8:AA8" si="10">ABS(B8-B$6)/B7</f>
        <v>0</v>
      </c>
      <c r="U8" s="30">
        <f t="shared" si="10"/>
        <v>0.0014805640503558</v>
      </c>
      <c r="V8" s="30">
        <f t="shared" si="10"/>
        <v>0.00105884261751597</v>
      </c>
      <c r="W8" s="30">
        <f t="shared" si="10"/>
        <v>0.00465303502614788</v>
      </c>
      <c r="X8" s="30">
        <f t="shared" si="10"/>
        <v>0.00651013529690369</v>
      </c>
      <c r="Y8" s="30">
        <f t="shared" si="10"/>
        <v>0.0155420887460979</v>
      </c>
      <c r="Z8" s="30">
        <f t="shared" si="10"/>
        <v>0.014255342708258</v>
      </c>
      <c r="AA8" s="30">
        <f t="shared" si="10"/>
        <v>0.0946775384740855</v>
      </c>
      <c r="AB8" s="30">
        <f t="shared" si="2"/>
        <v>0.138177546919365</v>
      </c>
      <c r="AC8" s="30">
        <f t="shared" si="6"/>
        <v>0.0172721933649206</v>
      </c>
      <c r="AD8" s="30">
        <f t="shared" si="3"/>
        <v>0.00621428692075418</v>
      </c>
      <c r="AE8" s="30">
        <f t="shared" si="4"/>
        <v>0.0946775384740855</v>
      </c>
      <c r="AF8">
        <f t="shared" si="7"/>
        <v>0.621428692075418</v>
      </c>
    </row>
    <row r="9" spans="1:32">
      <c r="A9" s="12" t="s">
        <v>48</v>
      </c>
      <c r="B9">
        <v>135.3</v>
      </c>
      <c r="C9">
        <v>128.317541530854</v>
      </c>
      <c r="D9">
        <v>125.974119185384</v>
      </c>
      <c r="E9">
        <v>120.514932700895</v>
      </c>
      <c r="F9">
        <v>113.565665623602</v>
      </c>
      <c r="G9">
        <v>106.086546572519</v>
      </c>
      <c r="H9">
        <v>98.6019618513016</v>
      </c>
      <c r="I9">
        <v>91.3957597168005</v>
      </c>
      <c r="J9">
        <v>84.6154856738236</v>
      </c>
      <c r="K9">
        <v>78.3291978239774</v>
      </c>
      <c r="L9">
        <v>72.5579252490588</v>
      </c>
      <c r="M9">
        <v>67.2949560838033</v>
      </c>
      <c r="N9">
        <v>62.5176269277206</v>
      </c>
      <c r="O9">
        <v>58.1946563301106</v>
      </c>
      <c r="P9">
        <v>54.2907406086958</v>
      </c>
      <c r="Q9">
        <v>50.7694251308074</v>
      </c>
      <c r="R9" s="21">
        <f t="shared" si="0"/>
        <v>84.5305748691926</v>
      </c>
      <c r="T9" s="30">
        <f t="shared" ref="T9:AA9" si="11">ABS(B9-B$6)/B8</f>
        <v>0</v>
      </c>
      <c r="U9" s="30">
        <f t="shared" si="11"/>
        <v>0.00247703368171605</v>
      </c>
      <c r="V9" s="30">
        <f t="shared" si="11"/>
        <v>0.000999308921802237</v>
      </c>
      <c r="W9" s="30">
        <f t="shared" si="11"/>
        <v>0.00485336414106154</v>
      </c>
      <c r="X9" s="30">
        <f t="shared" si="11"/>
        <v>0.00646599701505303</v>
      </c>
      <c r="Y9" s="30">
        <f t="shared" si="11"/>
        <v>0.0152148115456664</v>
      </c>
      <c r="Z9" s="30">
        <f t="shared" si="11"/>
        <v>0.0152423930351845</v>
      </c>
      <c r="AA9" s="30">
        <f t="shared" si="11"/>
        <v>0.0985690371938096</v>
      </c>
      <c r="AB9" s="30">
        <f t="shared" si="2"/>
        <v>0.143821945534293</v>
      </c>
      <c r="AC9" s="30">
        <f t="shared" si="6"/>
        <v>0.0179777431917867</v>
      </c>
      <c r="AD9" s="30">
        <f t="shared" si="3"/>
        <v>0.00646470119149767</v>
      </c>
      <c r="AE9" s="30">
        <f t="shared" si="4"/>
        <v>0.0985690371938096</v>
      </c>
      <c r="AF9">
        <f t="shared" si="7"/>
        <v>0.646470119149767</v>
      </c>
    </row>
    <row r="10" s="11" customFormat="1" spans="1:32">
      <c r="A10" s="20" t="s">
        <v>7</v>
      </c>
      <c r="B10" s="11">
        <v>140.1</v>
      </c>
      <c r="C10" s="11">
        <v>139.2</v>
      </c>
      <c r="D10" s="11">
        <v>138.1</v>
      </c>
      <c r="E10" s="11">
        <v>140.3</v>
      </c>
      <c r="F10" s="11">
        <v>139.6</v>
      </c>
      <c r="G10" s="11">
        <v>140</v>
      </c>
      <c r="H10" s="11">
        <v>137.5</v>
      </c>
      <c r="I10" s="11">
        <v>143.4</v>
      </c>
      <c r="T10" s="30" t="s">
        <v>43</v>
      </c>
      <c r="U10" s="30"/>
      <c r="V10" s="30"/>
      <c r="W10" s="30"/>
      <c r="X10" s="30"/>
      <c r="Y10" s="30"/>
      <c r="Z10" s="30"/>
      <c r="AA10" s="30"/>
      <c r="AB10" s="30" t="s">
        <v>44</v>
      </c>
      <c r="AC10" s="30" t="s">
        <v>45</v>
      </c>
      <c r="AD10" s="30"/>
      <c r="AE10" s="30"/>
      <c r="AF10">
        <f t="shared" si="7"/>
        <v>0</v>
      </c>
    </row>
    <row r="11" spans="1:32">
      <c r="A11" s="12" t="s">
        <v>46</v>
      </c>
      <c r="B11">
        <v>140.1</v>
      </c>
      <c r="C11">
        <v>138.554541293753</v>
      </c>
      <c r="D11">
        <v>139.328020689552</v>
      </c>
      <c r="E11">
        <v>139.639588143053</v>
      </c>
      <c r="F11">
        <v>139.383450767069</v>
      </c>
      <c r="G11">
        <v>138.724721440419</v>
      </c>
      <c r="H11">
        <v>137.823063284232</v>
      </c>
      <c r="I11">
        <v>136.795062328811</v>
      </c>
      <c r="J11">
        <v>135.7182129415</v>
      </c>
      <c r="K11">
        <v>134.64113837219</v>
      </c>
      <c r="L11">
        <v>133.592671718807</v>
      </c>
      <c r="M11">
        <v>132.588621597433</v>
      </c>
      <c r="N11">
        <v>131.636485983518</v>
      </c>
      <c r="O11">
        <v>130.738623491395</v>
      </c>
      <c r="P11">
        <v>129.89433747161</v>
      </c>
      <c r="Q11">
        <v>129.101218828523</v>
      </c>
      <c r="R11" s="21">
        <f t="shared" ref="R11:R13" si="12">B11-Q11</f>
        <v>10.998781171477</v>
      </c>
      <c r="S11">
        <f>MIN(B10:Q13)</f>
        <v>123.129509521755</v>
      </c>
      <c r="T11" s="30">
        <f t="shared" ref="T11:AA11" si="13">ABS(B11-B$10)/B10</f>
        <v>0</v>
      </c>
      <c r="U11" s="30">
        <f t="shared" si="13"/>
        <v>0.00463691599315362</v>
      </c>
      <c r="V11" s="30">
        <f t="shared" si="13"/>
        <v>0.00889225698444613</v>
      </c>
      <c r="W11" s="30">
        <f t="shared" si="13"/>
        <v>0.00470714081929442</v>
      </c>
      <c r="X11" s="30">
        <f t="shared" si="13"/>
        <v>0.00155121227027928</v>
      </c>
      <c r="Y11" s="30">
        <f t="shared" si="13"/>
        <v>0.00910913256843579</v>
      </c>
      <c r="Z11" s="30">
        <f t="shared" si="13"/>
        <v>0.00234955115805095</v>
      </c>
      <c r="AA11" s="30">
        <f t="shared" si="13"/>
        <v>0.0460595374559902</v>
      </c>
      <c r="AB11" s="30">
        <f t="shared" ref="AB11:AB13" si="14">SUM(T11:AA11)</f>
        <v>0.0773057472496504</v>
      </c>
      <c r="AC11" s="30">
        <f t="shared" ref="AC11:AC13" si="15">AB11/8</f>
        <v>0.0096632184062063</v>
      </c>
      <c r="AD11" s="30">
        <f t="shared" ref="AD11:AD13" si="16">SUM(T11:Z11)/7</f>
        <v>0.00446374425623717</v>
      </c>
      <c r="AE11" s="30">
        <f t="shared" ref="AE11:AE13" si="17">AA11</f>
        <v>0.0460595374559902</v>
      </c>
      <c r="AF11">
        <f t="shared" si="7"/>
        <v>0.446374425623717</v>
      </c>
    </row>
    <row r="12" spans="1:32">
      <c r="A12" s="12" t="s">
        <v>47</v>
      </c>
      <c r="B12">
        <v>140.1</v>
      </c>
      <c r="C12">
        <v>138.284858405634</v>
      </c>
      <c r="D12">
        <v>139.409525109696</v>
      </c>
      <c r="E12">
        <v>139.884757139333</v>
      </c>
      <c r="F12">
        <v>139.600000000001</v>
      </c>
      <c r="G12">
        <v>138.778484357724</v>
      </c>
      <c r="H12">
        <v>137.631173535168</v>
      </c>
      <c r="I12">
        <v>136.311826538868</v>
      </c>
      <c r="J12">
        <v>134.923109290169</v>
      </c>
      <c r="K12">
        <v>133.529981054485</v>
      </c>
      <c r="L12">
        <v>132.171436802636</v>
      </c>
      <c r="M12">
        <v>130.869253924009</v>
      </c>
      <c r="N12">
        <v>129.634114148601</v>
      </c>
      <c r="O12">
        <v>128.46975216012</v>
      </c>
      <c r="P12">
        <v>127.375707208694</v>
      </c>
      <c r="Q12">
        <v>126.349115474077</v>
      </c>
      <c r="R12" s="21">
        <f t="shared" si="12"/>
        <v>13.750884525923</v>
      </c>
      <c r="T12" s="30">
        <f t="shared" ref="T12:AA12" si="18">ABS(B12-B$10)/B11</f>
        <v>0</v>
      </c>
      <c r="U12" s="30">
        <f t="shared" si="18"/>
        <v>0.00660491951992953</v>
      </c>
      <c r="V12" s="30">
        <f t="shared" si="18"/>
        <v>0.00939886394147427</v>
      </c>
      <c r="W12" s="30">
        <f t="shared" si="18"/>
        <v>0.00297367577625346</v>
      </c>
      <c r="X12" s="30">
        <f t="shared" si="18"/>
        <v>7.13685752928112e-15</v>
      </c>
      <c r="Y12" s="30">
        <f t="shared" si="18"/>
        <v>0.00880532056285742</v>
      </c>
      <c r="Z12" s="30">
        <f t="shared" si="18"/>
        <v>0.000951753153951236</v>
      </c>
      <c r="AA12" s="30">
        <f t="shared" si="18"/>
        <v>0.0518160037391872</v>
      </c>
      <c r="AB12" s="30">
        <f t="shared" si="14"/>
        <v>0.0805505366936602</v>
      </c>
      <c r="AC12" s="30">
        <f t="shared" si="15"/>
        <v>0.0100688170867075</v>
      </c>
      <c r="AD12" s="30">
        <f t="shared" si="16"/>
        <v>0.00410493327921044</v>
      </c>
      <c r="AE12" s="30">
        <f t="shared" si="17"/>
        <v>0.0518160037391872</v>
      </c>
      <c r="AF12">
        <f t="shared" si="7"/>
        <v>0.410493327921044</v>
      </c>
    </row>
    <row r="13" spans="1:32">
      <c r="A13" s="12" t="s">
        <v>48</v>
      </c>
      <c r="B13">
        <v>140.1</v>
      </c>
      <c r="C13">
        <v>137.962717244785</v>
      </c>
      <c r="D13">
        <v>139.501746965594</v>
      </c>
      <c r="E13">
        <v>140.168514733235</v>
      </c>
      <c r="F13">
        <v>139.852947458767</v>
      </c>
      <c r="G13">
        <v>138.845344044452</v>
      </c>
      <c r="H13">
        <v>137.414877247087</v>
      </c>
      <c r="I13">
        <v>135.757653681279</v>
      </c>
      <c r="J13">
        <v>134.00539243328</v>
      </c>
      <c r="K13">
        <v>132.242270353979</v>
      </c>
      <c r="L13">
        <v>130.51953394</v>
      </c>
      <c r="M13">
        <v>128.866391995093</v>
      </c>
      <c r="N13">
        <v>127.297683290703</v>
      </c>
      <c r="O13">
        <v>125.819118107114</v>
      </c>
      <c r="P13">
        <v>124.430792922917</v>
      </c>
      <c r="Q13">
        <v>123.129509521755</v>
      </c>
      <c r="R13" s="21">
        <f t="shared" si="12"/>
        <v>16.970490478245</v>
      </c>
      <c r="T13" s="30">
        <f t="shared" ref="T13:AA13" si="19">ABS(B13-B$10)/B12</f>
        <v>0</v>
      </c>
      <c r="U13" s="30">
        <f t="shared" si="19"/>
        <v>0.00894734802841269</v>
      </c>
      <c r="V13" s="30">
        <f t="shared" si="19"/>
        <v>0.0100548865975337</v>
      </c>
      <c r="W13" s="30">
        <f t="shared" si="19"/>
        <v>0.000939954212695459</v>
      </c>
      <c r="X13" s="30">
        <f t="shared" si="19"/>
        <v>0.00181194454704161</v>
      </c>
      <c r="Y13" s="30">
        <f t="shared" si="19"/>
        <v>0.00832013666161461</v>
      </c>
      <c r="Z13" s="30">
        <f t="shared" si="19"/>
        <v>0.000618484538978792</v>
      </c>
      <c r="AA13" s="30">
        <f t="shared" si="19"/>
        <v>0.056065174334245</v>
      </c>
      <c r="AB13" s="30">
        <f t="shared" si="14"/>
        <v>0.0867579289205218</v>
      </c>
      <c r="AC13" s="30">
        <f t="shared" si="15"/>
        <v>0.0108447411150652</v>
      </c>
      <c r="AD13" s="30">
        <f t="shared" si="16"/>
        <v>0.00438467922661097</v>
      </c>
      <c r="AE13" s="30">
        <f t="shared" si="17"/>
        <v>0.056065174334245</v>
      </c>
      <c r="AF13">
        <f t="shared" si="7"/>
        <v>0.438467922661097</v>
      </c>
    </row>
    <row r="14" s="11" customFormat="1" spans="1:32">
      <c r="A14" s="20" t="s">
        <v>8</v>
      </c>
      <c r="B14" s="11">
        <v>88.8</v>
      </c>
      <c r="C14" s="11">
        <v>84.9</v>
      </c>
      <c r="D14" s="11">
        <v>81.6</v>
      </c>
      <c r="E14" s="11">
        <v>80.5</v>
      </c>
      <c r="F14" s="11">
        <v>80.7</v>
      </c>
      <c r="G14" s="11">
        <v>79.6</v>
      </c>
      <c r="H14" s="11">
        <v>77.2</v>
      </c>
      <c r="I14" s="11">
        <v>75.2</v>
      </c>
      <c r="T14" s="30" t="s">
        <v>43</v>
      </c>
      <c r="U14" s="30"/>
      <c r="V14" s="30"/>
      <c r="W14" s="30"/>
      <c r="X14" s="30"/>
      <c r="Y14" s="30"/>
      <c r="Z14" s="30"/>
      <c r="AA14" s="30"/>
      <c r="AB14" s="30" t="s">
        <v>44</v>
      </c>
      <c r="AC14" s="30" t="s">
        <v>45</v>
      </c>
      <c r="AD14" s="30"/>
      <c r="AE14" s="30"/>
      <c r="AF14">
        <f t="shared" si="7"/>
        <v>0</v>
      </c>
    </row>
    <row r="15" spans="1:32">
      <c r="A15" s="12" t="s">
        <v>46</v>
      </c>
      <c r="B15">
        <v>88.8</v>
      </c>
      <c r="C15">
        <v>84.2673532299701</v>
      </c>
      <c r="D15">
        <v>82.2401161326013</v>
      </c>
      <c r="E15">
        <v>80.828870655912</v>
      </c>
      <c r="F15">
        <v>79.6927714340256</v>
      </c>
      <c r="G15">
        <v>78.7280513641031</v>
      </c>
      <c r="H15">
        <v>77.8897836596415</v>
      </c>
      <c r="I15">
        <v>77.1520271430888</v>
      </c>
      <c r="J15">
        <v>76.4967040807874</v>
      </c>
      <c r="K15">
        <v>75.9099716435991</v>
      </c>
      <c r="L15">
        <v>75.3808012379824</v>
      </c>
      <c r="M15">
        <v>74.9002700621536</v>
      </c>
      <c r="N15">
        <v>74.4611126395198</v>
      </c>
      <c r="O15">
        <v>74.0573900280298</v>
      </c>
      <c r="P15">
        <v>73.6842291330208</v>
      </c>
      <c r="Q15">
        <v>73.3376133407315</v>
      </c>
      <c r="R15">
        <f t="shared" ref="R15:R17" si="20">B15-Q15</f>
        <v>15.4623866592685</v>
      </c>
      <c r="S15">
        <f>MIN(B14:Q17)</f>
        <v>71.1609792787659</v>
      </c>
      <c r="T15" s="30">
        <f t="shared" ref="T15:AA15" si="21">ABS(B15-B$14)/B14</f>
        <v>0</v>
      </c>
      <c r="U15" s="30">
        <f t="shared" si="21"/>
        <v>0.00745166984723095</v>
      </c>
      <c r="V15" s="30">
        <f t="shared" si="21"/>
        <v>0.00784456044854543</v>
      </c>
      <c r="W15" s="30">
        <f t="shared" si="21"/>
        <v>0.00408534976288197</v>
      </c>
      <c r="X15" s="30">
        <f t="shared" si="21"/>
        <v>0.0124811470380967</v>
      </c>
      <c r="Y15" s="30">
        <f t="shared" si="21"/>
        <v>0.0109541285916696</v>
      </c>
      <c r="Z15" s="30">
        <f t="shared" si="21"/>
        <v>0.00893502149794679</v>
      </c>
      <c r="AA15" s="30">
        <f t="shared" si="21"/>
        <v>0.0259578077538404</v>
      </c>
      <c r="AB15" s="30">
        <f t="shared" ref="AB15:AB17" si="22">SUM(T15:AA15)</f>
        <v>0.0777096849402118</v>
      </c>
      <c r="AC15" s="30">
        <f t="shared" ref="AC15:AC17" si="23">AB15/8</f>
        <v>0.00971371061752647</v>
      </c>
      <c r="AD15" s="30">
        <f t="shared" ref="AD15:AD17" si="24">SUM(T15:Z15)/7</f>
        <v>0.00739312531233877</v>
      </c>
      <c r="AE15" s="30">
        <f t="shared" ref="AE15:AE17" si="25">AA15</f>
        <v>0.0259578077538404</v>
      </c>
      <c r="AF15">
        <f t="shared" si="7"/>
        <v>0.739312531233877</v>
      </c>
    </row>
    <row r="16" spans="1:32">
      <c r="A16" s="12" t="s">
        <v>47</v>
      </c>
      <c r="B16">
        <v>88.8</v>
      </c>
      <c r="C16">
        <v>84.0334415561827</v>
      </c>
      <c r="D16">
        <v>81.8769428823818</v>
      </c>
      <c r="E16">
        <v>80.5000000000348</v>
      </c>
      <c r="F16">
        <v>79.4844684477322</v>
      </c>
      <c r="G16">
        <v>78.6742798539104</v>
      </c>
      <c r="H16">
        <v>77.996166666546</v>
      </c>
      <c r="I16">
        <v>77.4105579885495</v>
      </c>
      <c r="J16">
        <v>76.8938670730794</v>
      </c>
      <c r="K16">
        <v>76.4309325553762</v>
      </c>
      <c r="L16">
        <v>76.0114007353544</v>
      </c>
      <c r="M16">
        <v>75.6278417473747</v>
      </c>
      <c r="N16">
        <v>75.2747018848358</v>
      </c>
      <c r="O16">
        <v>74.9476885996097</v>
      </c>
      <c r="P16">
        <v>74.6433923765245</v>
      </c>
      <c r="Q16">
        <v>74.3590445057651</v>
      </c>
      <c r="R16">
        <f t="shared" si="20"/>
        <v>14.4409554942349</v>
      </c>
      <c r="T16" s="30">
        <f t="shared" ref="T16:AA16" si="26">ABS(B16-B$14)/B15</f>
        <v>0</v>
      </c>
      <c r="U16" s="30">
        <f t="shared" si="26"/>
        <v>0.0102834420520178</v>
      </c>
      <c r="V16" s="30">
        <f t="shared" si="26"/>
        <v>0.00336749138261514</v>
      </c>
      <c r="W16" s="30">
        <f t="shared" si="26"/>
        <v>4.30568717775153e-13</v>
      </c>
      <c r="X16" s="30">
        <f t="shared" si="26"/>
        <v>0.0152527202956431</v>
      </c>
      <c r="Y16" s="30">
        <f t="shared" si="26"/>
        <v>0.0117584536902647</v>
      </c>
      <c r="Z16" s="30">
        <f t="shared" si="26"/>
        <v>0.0102217085365784</v>
      </c>
      <c r="AA16" s="30">
        <f t="shared" si="26"/>
        <v>0.028651975462028</v>
      </c>
      <c r="AB16" s="30">
        <f t="shared" si="22"/>
        <v>0.0795357914195776</v>
      </c>
      <c r="AC16" s="30">
        <f t="shared" si="23"/>
        <v>0.0099419739274472</v>
      </c>
      <c r="AD16" s="30">
        <f t="shared" si="24"/>
        <v>0.00726911656536423</v>
      </c>
      <c r="AE16" s="30">
        <f t="shared" si="25"/>
        <v>0.028651975462028</v>
      </c>
      <c r="AF16">
        <f t="shared" si="7"/>
        <v>0.726911656536423</v>
      </c>
    </row>
    <row r="17" spans="1:32">
      <c r="A17" s="12" t="s">
        <v>48</v>
      </c>
      <c r="B17">
        <v>88.8</v>
      </c>
      <c r="C17">
        <v>85.0395200717726</v>
      </c>
      <c r="D17">
        <v>82.7692542598379</v>
      </c>
      <c r="E17">
        <v>81.0346964005116</v>
      </c>
      <c r="F17">
        <v>79.5980713568387</v>
      </c>
      <c r="G17">
        <v>78.361795517923</v>
      </c>
      <c r="H17">
        <v>77.2748656489047</v>
      </c>
      <c r="I17">
        <v>76.3063783976292</v>
      </c>
      <c r="J17">
        <v>75.4356365043929</v>
      </c>
      <c r="K17">
        <v>74.6477488789188</v>
      </c>
      <c r="L17">
        <v>73.9314208320214</v>
      </c>
      <c r="M17">
        <v>73.2777386278456</v>
      </c>
      <c r="N17">
        <v>72.6794515300274</v>
      </c>
      <c r="O17">
        <v>72.1305224077484</v>
      </c>
      <c r="P17">
        <v>71.6258324976033</v>
      </c>
      <c r="Q17">
        <v>71.1609792787659</v>
      </c>
      <c r="R17">
        <f t="shared" si="20"/>
        <v>17.6390207212341</v>
      </c>
      <c r="T17" s="30">
        <f t="shared" ref="T17:AA17" si="27">ABS(B17-B$14)/B16</f>
        <v>0</v>
      </c>
      <c r="U17" s="30">
        <f t="shared" si="27"/>
        <v>0.00166029225019083</v>
      </c>
      <c r="V17" s="30">
        <f t="shared" si="27"/>
        <v>0.0142806291817412</v>
      </c>
      <c r="W17" s="30">
        <f t="shared" si="27"/>
        <v>0.00664219131070031</v>
      </c>
      <c r="X17" s="30">
        <f t="shared" si="27"/>
        <v>0.0138634460880356</v>
      </c>
      <c r="Y17" s="30">
        <f t="shared" si="27"/>
        <v>0.0157383643596892</v>
      </c>
      <c r="Z17" s="30">
        <f t="shared" si="27"/>
        <v>0.000959863184363419</v>
      </c>
      <c r="AA17" s="30">
        <f t="shared" si="27"/>
        <v>0.0142923449510964</v>
      </c>
      <c r="AB17" s="30">
        <f t="shared" si="22"/>
        <v>0.0674371313258169</v>
      </c>
      <c r="AC17" s="30">
        <f t="shared" si="23"/>
        <v>0.00842964141572711</v>
      </c>
      <c r="AD17" s="30">
        <f t="shared" si="24"/>
        <v>0.00759211233924579</v>
      </c>
      <c r="AE17" s="30">
        <f t="shared" si="25"/>
        <v>0.0142923449510964</v>
      </c>
      <c r="AF17">
        <f t="shared" si="7"/>
        <v>0.759211233924579</v>
      </c>
    </row>
    <row r="18" s="11" customFormat="1" spans="1:32">
      <c r="A18" s="20" t="s">
        <v>11</v>
      </c>
      <c r="B18" s="11">
        <v>14.3</v>
      </c>
      <c r="C18" s="11">
        <v>14.5</v>
      </c>
      <c r="D18" s="11">
        <v>16.7</v>
      </c>
      <c r="E18" s="11">
        <v>16.5</v>
      </c>
      <c r="F18" s="11">
        <v>16.9</v>
      </c>
      <c r="G18" s="11">
        <v>15.2</v>
      </c>
      <c r="H18" s="11">
        <v>15.3</v>
      </c>
      <c r="I18" s="11">
        <v>17.2</v>
      </c>
      <c r="L18" s="22"/>
      <c r="T18" s="30" t="s">
        <v>43</v>
      </c>
      <c r="U18" s="30"/>
      <c r="V18" s="30"/>
      <c r="W18" s="30"/>
      <c r="X18" s="30"/>
      <c r="Y18" s="30"/>
      <c r="Z18" s="30"/>
      <c r="AA18" s="30"/>
      <c r="AB18" s="30" t="s">
        <v>44</v>
      </c>
      <c r="AC18" s="30" t="s">
        <v>45</v>
      </c>
      <c r="AD18" s="30"/>
      <c r="AE18" s="30"/>
      <c r="AF18">
        <f t="shared" si="7"/>
        <v>0</v>
      </c>
    </row>
    <row r="19" spans="1:32">
      <c r="A19" s="12" t="s">
        <v>46</v>
      </c>
      <c r="B19">
        <v>14.3</v>
      </c>
      <c r="C19">
        <v>15.3573295732133</v>
      </c>
      <c r="D19">
        <v>16.0177889175784</v>
      </c>
      <c r="E19">
        <v>16.1952746909524</v>
      </c>
      <c r="F19">
        <v>16.0978921902184</v>
      </c>
      <c r="G19">
        <v>15.8342124576891</v>
      </c>
      <c r="H19">
        <v>15.4665887675691</v>
      </c>
      <c r="I19">
        <v>15.0338077003073</v>
      </c>
      <c r="J19">
        <v>14.5613585136246</v>
      </c>
      <c r="K19">
        <v>14.0666272422629</v>
      </c>
      <c r="L19">
        <v>13.5617690738112</v>
      </c>
      <c r="M19">
        <v>13.0554120729086</v>
      </c>
      <c r="N19">
        <v>12.5537253046494</v>
      </c>
      <c r="O19">
        <v>12.0611188805721</v>
      </c>
      <c r="P19">
        <v>11.5807195879935</v>
      </c>
      <c r="Q19">
        <v>11.1147037115142</v>
      </c>
      <c r="R19">
        <f t="shared" ref="R19:R21" si="28">B19-Q19</f>
        <v>3.1852962884858</v>
      </c>
      <c r="S19">
        <f>MIN(B18:Q21)</f>
        <v>10.4850533972347</v>
      </c>
      <c r="T19" s="30">
        <f t="shared" ref="T19:AA19" si="29">ABS(B19-B$18)/B18</f>
        <v>0</v>
      </c>
      <c r="U19" s="30">
        <f t="shared" si="29"/>
        <v>0.0591261774629863</v>
      </c>
      <c r="V19" s="30">
        <f t="shared" si="29"/>
        <v>0.0408509630192574</v>
      </c>
      <c r="W19" s="30">
        <f t="shared" si="29"/>
        <v>0.0184682005483395</v>
      </c>
      <c r="X19" s="30">
        <f t="shared" si="29"/>
        <v>0.0474620005787929</v>
      </c>
      <c r="Y19" s="30">
        <f t="shared" si="29"/>
        <v>0.0417245037953356</v>
      </c>
      <c r="Z19" s="30">
        <f t="shared" si="29"/>
        <v>0.0108881547430784</v>
      </c>
      <c r="AA19" s="30">
        <f t="shared" si="29"/>
        <v>0.125941412772831</v>
      </c>
      <c r="AB19" s="30">
        <f t="shared" ref="AB19:AB21" si="30">SUM(T19:AA19)</f>
        <v>0.344461412920621</v>
      </c>
      <c r="AC19" s="30">
        <f t="shared" ref="AC19:AC21" si="31">AB19/8</f>
        <v>0.0430576766150777</v>
      </c>
      <c r="AD19" s="30">
        <f t="shared" ref="AD19:AD21" si="32">SUM(T19:Z19)/7</f>
        <v>0.0312171428782557</v>
      </c>
      <c r="AE19" s="30">
        <f t="shared" ref="AE19:AE21" si="33">AA19</f>
        <v>0.125941412772831</v>
      </c>
      <c r="AF19">
        <f t="shared" si="7"/>
        <v>3.12171428782557</v>
      </c>
    </row>
    <row r="20" spans="1:32">
      <c r="A20" s="12" t="s">
        <v>47</v>
      </c>
      <c r="B20">
        <v>14.3</v>
      </c>
      <c r="C20">
        <v>15.1853489041638</v>
      </c>
      <c r="D20">
        <v>16.0150004630981</v>
      </c>
      <c r="E20">
        <v>16.2768345035114</v>
      </c>
      <c r="F20">
        <v>16.1719186698703</v>
      </c>
      <c r="G20">
        <v>15.8424173047835</v>
      </c>
      <c r="H20">
        <v>15.379700615975</v>
      </c>
      <c r="I20">
        <v>14.8429719840902</v>
      </c>
      <c r="J20">
        <v>14.2710177691228</v>
      </c>
      <c r="K20">
        <v>13.6893258491515</v>
      </c>
      <c r="L20">
        <v>13.1145223090516</v>
      </c>
      <c r="M20">
        <v>12.5572305757662</v>
      </c>
      <c r="N20">
        <v>12.0239671571874</v>
      </c>
      <c r="O20">
        <v>11.5184270208018</v>
      </c>
      <c r="P20">
        <v>11.0423698924975</v>
      </c>
      <c r="Q20">
        <v>10.5962387844224</v>
      </c>
      <c r="R20">
        <f t="shared" si="28"/>
        <v>3.7037612155776</v>
      </c>
      <c r="T20" s="30">
        <f t="shared" ref="T20:AA20" si="34">ABS(B20-B$18)/B19</f>
        <v>0</v>
      </c>
      <c r="U20" s="30">
        <f t="shared" si="34"/>
        <v>0.0446268279193021</v>
      </c>
      <c r="V20" s="30">
        <f t="shared" si="34"/>
        <v>0.042764924698824</v>
      </c>
      <c r="W20" s="30">
        <f t="shared" si="34"/>
        <v>0.0137796672638887</v>
      </c>
      <c r="X20" s="30">
        <f t="shared" si="34"/>
        <v>0.045228364156402</v>
      </c>
      <c r="Y20" s="30">
        <f t="shared" si="34"/>
        <v>0.0405714718367028</v>
      </c>
      <c r="Z20" s="30">
        <f t="shared" si="34"/>
        <v>0.00515308302126186</v>
      </c>
      <c r="AA20" s="30">
        <f t="shared" si="34"/>
        <v>0.156781838832595</v>
      </c>
      <c r="AB20" s="30">
        <f t="shared" si="30"/>
        <v>0.348906177728976</v>
      </c>
      <c r="AC20" s="30">
        <f t="shared" si="31"/>
        <v>0.043613272216122</v>
      </c>
      <c r="AD20" s="30">
        <f t="shared" si="32"/>
        <v>0.0274463341280545</v>
      </c>
      <c r="AE20" s="30">
        <f t="shared" si="33"/>
        <v>0.156781838832595</v>
      </c>
      <c r="AF20">
        <f t="shared" si="7"/>
        <v>2.74463341280545</v>
      </c>
    </row>
    <row r="21" spans="1:32">
      <c r="A21" s="12" t="s">
        <v>48</v>
      </c>
      <c r="B21">
        <v>14.3</v>
      </c>
      <c r="C21">
        <v>15.2193599813262</v>
      </c>
      <c r="D21">
        <v>16.027249870591</v>
      </c>
      <c r="E21">
        <v>16.2714342224718</v>
      </c>
      <c r="F21">
        <v>16.1636231100666</v>
      </c>
      <c r="G21">
        <v>15.8403341376331</v>
      </c>
      <c r="H21">
        <v>15.3866691492358</v>
      </c>
      <c r="I21">
        <v>14.857357095802</v>
      </c>
      <c r="J21">
        <v>14.2884950895948</v>
      </c>
      <c r="K21">
        <v>13.7042374460698</v>
      </c>
      <c r="L21">
        <v>13.1208103882438</v>
      </c>
      <c r="M21">
        <v>12.5490394001742</v>
      </c>
      <c r="N21">
        <v>11.9960034771085</v>
      </c>
      <c r="O21">
        <v>11.4661517974925</v>
      </c>
      <c r="P21">
        <v>10.9620758638024</v>
      </c>
      <c r="Q21">
        <v>10.4850533972347</v>
      </c>
      <c r="R21">
        <f t="shared" si="28"/>
        <v>3.8149466027653</v>
      </c>
      <c r="T21" s="30">
        <f t="shared" ref="T21:AA21" si="35">ABS(B21-B$18)/B20</f>
        <v>0</v>
      </c>
      <c r="U21" s="30">
        <f t="shared" si="35"/>
        <v>0.0473719758344803</v>
      </c>
      <c r="V21" s="30">
        <f t="shared" si="35"/>
        <v>0.0420074998411119</v>
      </c>
      <c r="W21" s="30">
        <f t="shared" si="35"/>
        <v>0.0140423973395374</v>
      </c>
      <c r="X21" s="30">
        <f t="shared" si="35"/>
        <v>0.0455342934234102</v>
      </c>
      <c r="Y21" s="30">
        <f t="shared" si="35"/>
        <v>0.0404189667090613</v>
      </c>
      <c r="Z21" s="30">
        <f t="shared" si="35"/>
        <v>0.00563529495143589</v>
      </c>
      <c r="AA21" s="30">
        <f t="shared" si="35"/>
        <v>0.157828425918274</v>
      </c>
      <c r="AB21" s="30">
        <f t="shared" si="30"/>
        <v>0.352838854017311</v>
      </c>
      <c r="AC21" s="30">
        <f t="shared" si="31"/>
        <v>0.0441048567521639</v>
      </c>
      <c r="AD21" s="30">
        <f t="shared" si="32"/>
        <v>0.0278586325855767</v>
      </c>
      <c r="AE21" s="30">
        <f t="shared" si="33"/>
        <v>0.157828425918274</v>
      </c>
      <c r="AF21">
        <f t="shared" si="7"/>
        <v>2.78586325855767</v>
      </c>
    </row>
    <row r="22" s="11" customFormat="1" spans="1:32">
      <c r="A22" s="17" t="s">
        <v>16</v>
      </c>
      <c r="B22" s="11">
        <v>154.1</v>
      </c>
      <c r="C22" s="11">
        <v>154.2</v>
      </c>
      <c r="D22" s="11">
        <v>156.3</v>
      </c>
      <c r="E22" s="11">
        <v>160.7</v>
      </c>
      <c r="F22" s="11">
        <v>162.5</v>
      </c>
      <c r="G22" s="11">
        <v>161.9</v>
      </c>
      <c r="H22" s="11">
        <v>167.3</v>
      </c>
      <c r="I22" s="11">
        <v>194.5</v>
      </c>
      <c r="T22" s="30" t="s">
        <v>43</v>
      </c>
      <c r="U22" s="30"/>
      <c r="V22" s="30"/>
      <c r="W22" s="30"/>
      <c r="X22" s="30"/>
      <c r="Y22" s="30"/>
      <c r="Z22" s="30"/>
      <c r="AA22" s="30"/>
      <c r="AB22" s="30" t="s">
        <v>44</v>
      </c>
      <c r="AC22" s="30" t="s">
        <v>45</v>
      </c>
      <c r="AD22" s="30"/>
      <c r="AE22" s="30"/>
      <c r="AF22">
        <f t="shared" si="7"/>
        <v>0</v>
      </c>
    </row>
    <row r="23" spans="1:32">
      <c r="A23" s="12" t="s">
        <v>46</v>
      </c>
      <c r="B23">
        <v>154.1</v>
      </c>
      <c r="C23">
        <v>154.501927977269</v>
      </c>
      <c r="D23">
        <v>156.424943830973</v>
      </c>
      <c r="E23">
        <v>158.845948933022</v>
      </c>
      <c r="F23">
        <v>161.517169685255</v>
      </c>
      <c r="G23">
        <v>164.341648830429</v>
      </c>
      <c r="H23">
        <v>167.27182204486</v>
      </c>
      <c r="I23">
        <v>170.280992992893</v>
      </c>
      <c r="J23">
        <v>173.352768434771</v>
      </c>
      <c r="K23">
        <v>176.476412924423</v>
      </c>
      <c r="L23">
        <v>179.64454871374</v>
      </c>
      <c r="M23">
        <v>182.851912523643</v>
      </c>
      <c r="N23">
        <v>186.094636565553</v>
      </c>
      <c r="O23">
        <v>189.369809748234</v>
      </c>
      <c r="P23">
        <v>192.675197853081</v>
      </c>
      <c r="Q23">
        <v>196.009058438331</v>
      </c>
      <c r="R23">
        <f t="shared" ref="R23:R25" si="36">B23-Q23</f>
        <v>-41.909058438331</v>
      </c>
      <c r="S23">
        <f>MIN(B22:Q25)</f>
        <v>153.862902867984</v>
      </c>
      <c r="T23" s="30">
        <f t="shared" ref="T23:AA23" si="37">ABS(B23-B$22)/B22</f>
        <v>0</v>
      </c>
      <c r="U23" s="30">
        <f t="shared" si="37"/>
        <v>0.00195802838695851</v>
      </c>
      <c r="V23" s="30">
        <f t="shared" si="37"/>
        <v>0.000799384715118332</v>
      </c>
      <c r="W23" s="30">
        <f t="shared" si="37"/>
        <v>0.0115373432917113</v>
      </c>
      <c r="X23" s="30">
        <f t="shared" si="37"/>
        <v>0.00604818655227693</v>
      </c>
      <c r="Y23" s="30">
        <f t="shared" si="37"/>
        <v>0.015081215753113</v>
      </c>
      <c r="Z23" s="30">
        <f t="shared" si="37"/>
        <v>0.000168427705559016</v>
      </c>
      <c r="AA23" s="30">
        <f t="shared" si="37"/>
        <v>0.124519316231913</v>
      </c>
      <c r="AB23" s="30">
        <f t="shared" ref="AB23:AB25" si="38">SUM(T23:AA23)</f>
        <v>0.16011190263665</v>
      </c>
      <c r="AC23" s="30">
        <f t="shared" ref="AC23:AC25" si="39">AB23/8</f>
        <v>0.0200139878295812</v>
      </c>
      <c r="AD23" s="30">
        <f t="shared" ref="AD23:AD25" si="40">SUM(T23:Z23)/7</f>
        <v>0.00508465520067672</v>
      </c>
      <c r="AE23" s="30">
        <f t="shared" ref="AE23:AE25" si="41">AA23</f>
        <v>0.124519316231913</v>
      </c>
      <c r="AF23">
        <f t="shared" si="7"/>
        <v>0.508465520067672</v>
      </c>
    </row>
    <row r="24" spans="1:32">
      <c r="A24" s="12" t="s">
        <v>47</v>
      </c>
      <c r="B24">
        <v>154.1</v>
      </c>
      <c r="C24">
        <v>154.199999994332</v>
      </c>
      <c r="D24">
        <v>156.397709344689</v>
      </c>
      <c r="E24">
        <v>159.066750148187</v>
      </c>
      <c r="F24">
        <v>161.835132841262</v>
      </c>
      <c r="G24">
        <v>164.569252053303</v>
      </c>
      <c r="H24">
        <v>167.211808627321</v>
      </c>
      <c r="I24">
        <v>169.736803035574</v>
      </c>
      <c r="J24">
        <v>172.133072500369</v>
      </c>
      <c r="K24">
        <v>174.397152878806</v>
      </c>
      <c r="L24">
        <v>176.529803402912</v>
      </c>
      <c r="M24">
        <v>178.534167584951</v>
      </c>
      <c r="N24">
        <v>180.414737979418</v>
      </c>
      <c r="O24">
        <v>182.176745934003</v>
      </c>
      <c r="P24">
        <v>183.825789447113</v>
      </c>
      <c r="Q24">
        <v>185.367600807385</v>
      </c>
      <c r="R24">
        <f t="shared" si="36"/>
        <v>-31.267600807385</v>
      </c>
      <c r="T24" s="30">
        <f t="shared" ref="T24:AA24" si="42">ABS(B24-B$22)/B23</f>
        <v>0</v>
      </c>
      <c r="U24" s="30">
        <f t="shared" si="42"/>
        <v>3.66856224861622e-11</v>
      </c>
      <c r="V24" s="30">
        <f t="shared" si="42"/>
        <v>0.000624640433271056</v>
      </c>
      <c r="W24" s="30">
        <f t="shared" si="42"/>
        <v>0.0102819735900325</v>
      </c>
      <c r="X24" s="30">
        <f t="shared" si="42"/>
        <v>0.00411638688341062</v>
      </c>
      <c r="Y24" s="30">
        <f t="shared" si="42"/>
        <v>0.0162420912306726</v>
      </c>
      <c r="Z24" s="30">
        <f t="shared" si="42"/>
        <v>0.000527233885545614</v>
      </c>
      <c r="AA24" s="30">
        <f t="shared" si="42"/>
        <v>0.14542549070911</v>
      </c>
      <c r="AB24" s="30">
        <f t="shared" si="38"/>
        <v>0.177217816768728</v>
      </c>
      <c r="AC24" s="30">
        <f t="shared" si="39"/>
        <v>0.022152227096091</v>
      </c>
      <c r="AD24" s="30">
        <f t="shared" si="40"/>
        <v>0.00454176086565972</v>
      </c>
      <c r="AE24" s="30">
        <f t="shared" si="41"/>
        <v>0.14542549070911</v>
      </c>
      <c r="AF24">
        <f t="shared" si="7"/>
        <v>0.454176086565972</v>
      </c>
    </row>
    <row r="25" spans="1:32">
      <c r="A25" s="12" t="s">
        <v>48</v>
      </c>
      <c r="B25">
        <v>154.1</v>
      </c>
      <c r="C25">
        <v>153.862902867984</v>
      </c>
      <c r="D25">
        <v>156.424723960859</v>
      </c>
      <c r="E25">
        <v>159.362977476519</v>
      </c>
      <c r="F25">
        <v>162.188966560362</v>
      </c>
      <c r="G25">
        <v>164.763028028486</v>
      </c>
      <c r="H25">
        <v>167.049639714782</v>
      </c>
      <c r="I25">
        <v>169.051466801096</v>
      </c>
      <c r="J25">
        <v>170.786200047696</v>
      </c>
      <c r="K25">
        <v>172.277090567247</v>
      </c>
      <c r="L25">
        <v>173.548730214167</v>
      </c>
      <c r="M25">
        <v>174.625097185627</v>
      </c>
      <c r="N25">
        <v>175.528663724264</v>
      </c>
      <c r="O25">
        <v>176.280029772046</v>
      </c>
      <c r="P25">
        <v>176.897825237257</v>
      </c>
      <c r="Q25">
        <v>177.398750265679</v>
      </c>
      <c r="R25">
        <f t="shared" si="36"/>
        <v>-23.298750265679</v>
      </c>
      <c r="T25" s="30">
        <f t="shared" ref="T25:AA25" si="43">ABS(B25-B$22)/B24</f>
        <v>0</v>
      </c>
      <c r="U25" s="30">
        <f t="shared" si="43"/>
        <v>0.00218610332054727</v>
      </c>
      <c r="V25" s="30">
        <f t="shared" si="43"/>
        <v>0.000797479460419195</v>
      </c>
      <c r="W25" s="30">
        <f t="shared" si="43"/>
        <v>0.0084054179910975</v>
      </c>
      <c r="X25" s="30">
        <f t="shared" si="43"/>
        <v>0.00192191543441368</v>
      </c>
      <c r="Y25" s="30">
        <f t="shared" si="43"/>
        <v>0.0173971017839874</v>
      </c>
      <c r="Z25" s="30">
        <f t="shared" si="43"/>
        <v>0.00149726438146495</v>
      </c>
      <c r="AA25" s="30">
        <f t="shared" si="43"/>
        <v>0.14992937738771</v>
      </c>
      <c r="AB25" s="30">
        <f t="shared" si="38"/>
        <v>0.18213465975964</v>
      </c>
      <c r="AC25" s="30">
        <f t="shared" si="39"/>
        <v>0.022766832469955</v>
      </c>
      <c r="AD25" s="30">
        <f t="shared" si="40"/>
        <v>0.00460075462456142</v>
      </c>
      <c r="AE25" s="30">
        <f t="shared" si="41"/>
        <v>0.14992937738771</v>
      </c>
      <c r="AF25">
        <f t="shared" si="7"/>
        <v>0.460075462456142</v>
      </c>
    </row>
    <row r="26" s="11" customFormat="1" spans="1:32">
      <c r="A26" s="20" t="s">
        <v>22</v>
      </c>
      <c r="B26" s="11">
        <v>201.7</v>
      </c>
      <c r="C26" s="11">
        <v>198.3</v>
      </c>
      <c r="D26" s="11">
        <v>195.8</v>
      </c>
      <c r="E26" s="11">
        <v>196.4</v>
      </c>
      <c r="F26" s="11">
        <v>189.9</v>
      </c>
      <c r="G26" s="11">
        <v>186.9</v>
      </c>
      <c r="H26" s="11">
        <v>189.6</v>
      </c>
      <c r="I26" s="11">
        <v>190</v>
      </c>
      <c r="T26" s="30" t="s">
        <v>43</v>
      </c>
      <c r="U26" s="30"/>
      <c r="V26" s="30"/>
      <c r="W26" s="30"/>
      <c r="X26" s="30"/>
      <c r="Y26" s="30"/>
      <c r="Z26" s="30"/>
      <c r="AA26" s="30"/>
      <c r="AB26" s="30" t="s">
        <v>44</v>
      </c>
      <c r="AC26" s="30" t="s">
        <v>45</v>
      </c>
      <c r="AD26" s="30"/>
      <c r="AE26" s="30"/>
      <c r="AF26">
        <f t="shared" si="7"/>
        <v>0</v>
      </c>
    </row>
    <row r="27" spans="1:32">
      <c r="A27" s="12" t="s">
        <v>46</v>
      </c>
      <c r="B27">
        <v>201.7</v>
      </c>
      <c r="C27">
        <v>198.452120851213</v>
      </c>
      <c r="D27">
        <v>195.823426580662</v>
      </c>
      <c r="E27">
        <v>193.657411552263</v>
      </c>
      <c r="F27">
        <v>191.864185741086</v>
      </c>
      <c r="G27">
        <v>190.376565082649</v>
      </c>
      <c r="H27">
        <v>189.14105531283</v>
      </c>
      <c r="I27">
        <v>188.114132544357</v>
      </c>
      <c r="J27">
        <v>187.260058384812</v>
      </c>
      <c r="K27">
        <v>186.54935397334</v>
      </c>
      <c r="L27">
        <v>185.957642896602</v>
      </c>
      <c r="M27">
        <v>185.464737909865</v>
      </c>
      <c r="N27">
        <v>185.053905049024</v>
      </c>
      <c r="O27">
        <v>184.711263943326</v>
      </c>
      <c r="P27">
        <v>184.425295915564</v>
      </c>
      <c r="Q27">
        <v>184.186438886986</v>
      </c>
      <c r="R27">
        <f t="shared" ref="R27:R29" si="44">B27-Q27</f>
        <v>17.513561113014</v>
      </c>
      <c r="S27">
        <f>MIN(B26:Q29)</f>
        <v>182.559554718284</v>
      </c>
      <c r="T27" s="30">
        <f t="shared" ref="T27:AA27" si="45">ABS(B27-B$26)/B26</f>
        <v>0</v>
      </c>
      <c r="U27" s="30">
        <f t="shared" si="45"/>
        <v>0.000767124817009575</v>
      </c>
      <c r="V27" s="30">
        <f t="shared" si="45"/>
        <v>0.000119645457926333</v>
      </c>
      <c r="W27" s="30">
        <f t="shared" si="45"/>
        <v>0.0139642996320621</v>
      </c>
      <c r="X27" s="30">
        <f t="shared" si="45"/>
        <v>0.0103432635128278</v>
      </c>
      <c r="Y27" s="30">
        <f t="shared" si="45"/>
        <v>0.0186012042945371</v>
      </c>
      <c r="Z27" s="30">
        <f t="shared" si="45"/>
        <v>0.00242059434161394</v>
      </c>
      <c r="AA27" s="30">
        <f t="shared" si="45"/>
        <v>0.00992561818759471</v>
      </c>
      <c r="AB27" s="30">
        <f t="shared" ref="AB27:AB29" si="46">SUM(T27:AA27)</f>
        <v>0.0561417502435716</v>
      </c>
      <c r="AC27" s="30">
        <f t="shared" ref="AC27:AC29" si="47">AB27/8</f>
        <v>0.00701771878044645</v>
      </c>
      <c r="AD27" s="30">
        <f t="shared" ref="AD27:AD29" si="48">SUM(T27:Z27)/7</f>
        <v>0.00660230457942527</v>
      </c>
      <c r="AE27" s="30">
        <f t="shared" ref="AE27:AE29" si="49">AA27</f>
        <v>0.00992561818759471</v>
      </c>
      <c r="AF27">
        <f t="shared" si="7"/>
        <v>0.660230457942527</v>
      </c>
    </row>
    <row r="28" spans="1:32">
      <c r="A28" s="12" t="s">
        <v>47</v>
      </c>
      <c r="B28">
        <v>201.7</v>
      </c>
      <c r="C28">
        <v>198.300000004799</v>
      </c>
      <c r="D28">
        <v>195.757625152014</v>
      </c>
      <c r="E28">
        <v>193.679049730956</v>
      </c>
      <c r="F28">
        <v>191.936167688753</v>
      </c>
      <c r="G28">
        <v>190.458631838001</v>
      </c>
      <c r="H28">
        <v>189.198516580331</v>
      </c>
      <c r="I28">
        <v>188.119712008193</v>
      </c>
      <c r="J28">
        <v>187.193583952585</v>
      </c>
      <c r="K28">
        <v>186.39678235967</v>
      </c>
      <c r="L28">
        <v>185.709952202829</v>
      </c>
      <c r="M28">
        <v>185.116886557885</v>
      </c>
      <c r="N28">
        <v>184.603924700084</v>
      </c>
      <c r="O28">
        <v>184.159500282351</v>
      </c>
      <c r="P28">
        <v>183.77378913474</v>
      </c>
      <c r="Q28">
        <v>183.438427483722</v>
      </c>
      <c r="R28">
        <f t="shared" si="44"/>
        <v>18.261572516278</v>
      </c>
      <c r="T28" s="30">
        <f t="shared" ref="T28:AA28" si="50">ABS(B28-B$26)/B27</f>
        <v>0</v>
      </c>
      <c r="U28" s="30">
        <f t="shared" si="50"/>
        <v>2.41820404590801e-11</v>
      </c>
      <c r="V28" s="30">
        <f t="shared" si="50"/>
        <v>0.000216393149307753</v>
      </c>
      <c r="W28" s="30">
        <f t="shared" si="50"/>
        <v>0.0140503286046953</v>
      </c>
      <c r="X28" s="30">
        <f t="shared" si="50"/>
        <v>0.0106125469997862</v>
      </c>
      <c r="Y28" s="30">
        <f t="shared" si="50"/>
        <v>0.0186925939989308</v>
      </c>
      <c r="Z28" s="30">
        <f t="shared" si="50"/>
        <v>0.0021226666997547</v>
      </c>
      <c r="AA28" s="30">
        <f t="shared" si="50"/>
        <v>0.00999546374520068</v>
      </c>
      <c r="AB28" s="30">
        <f t="shared" si="46"/>
        <v>0.0556899932218575</v>
      </c>
      <c r="AC28" s="30">
        <f t="shared" si="47"/>
        <v>0.00696124915273219</v>
      </c>
      <c r="AD28" s="30">
        <f t="shared" si="48"/>
        <v>0.00652778992523669</v>
      </c>
      <c r="AE28" s="30">
        <f t="shared" si="49"/>
        <v>0.00999546374520068</v>
      </c>
      <c r="AF28">
        <f t="shared" si="7"/>
        <v>0.652778992523669</v>
      </c>
    </row>
    <row r="29" spans="1:32">
      <c r="A29" s="12" t="s">
        <v>48</v>
      </c>
      <c r="B29">
        <v>201.7</v>
      </c>
      <c r="C29">
        <v>198.056523650309</v>
      </c>
      <c r="D29">
        <v>195.6113622437</v>
      </c>
      <c r="E29">
        <v>193.655786789454</v>
      </c>
      <c r="F29">
        <v>192.002757484122</v>
      </c>
      <c r="G29">
        <v>190.570100899339</v>
      </c>
      <c r="H29">
        <v>189.311412567701</v>
      </c>
      <c r="I29">
        <v>188.196260236384</v>
      </c>
      <c r="J29">
        <v>187.202689617698</v>
      </c>
      <c r="K29">
        <v>186.313835334039</v>
      </c>
      <c r="L29">
        <v>185.516180329961</v>
      </c>
      <c r="M29">
        <v>184.798570086441</v>
      </c>
      <c r="N29">
        <v>184.151608659691</v>
      </c>
      <c r="O29">
        <v>183.567263849568</v>
      </c>
      <c r="P29">
        <v>183.038594704487</v>
      </c>
      <c r="Q29">
        <v>182.559554718284</v>
      </c>
      <c r="R29">
        <f t="shared" si="44"/>
        <v>19.140445281716</v>
      </c>
      <c r="T29" s="30">
        <f t="shared" ref="T29:AA29" si="51">ABS(B29-B$26)/B28</f>
        <v>0</v>
      </c>
      <c r="U29" s="30">
        <f t="shared" si="51"/>
        <v>0.00122781820315237</v>
      </c>
      <c r="V29" s="30">
        <f t="shared" si="51"/>
        <v>0.000963629162100459</v>
      </c>
      <c r="W29" s="30">
        <f t="shared" si="51"/>
        <v>0.0141688696550198</v>
      </c>
      <c r="X29" s="30">
        <f t="shared" si="51"/>
        <v>0.0109555041628832</v>
      </c>
      <c r="Y29" s="30">
        <f t="shared" si="51"/>
        <v>0.0192698060671815</v>
      </c>
      <c r="Z29" s="30">
        <f t="shared" si="51"/>
        <v>0.00152531551258993</v>
      </c>
      <c r="AA29" s="30">
        <f t="shared" si="51"/>
        <v>0.00958825496999186</v>
      </c>
      <c r="AB29" s="30">
        <f t="shared" si="46"/>
        <v>0.057699197732919</v>
      </c>
      <c r="AC29" s="30">
        <f t="shared" si="47"/>
        <v>0.00721239971661488</v>
      </c>
      <c r="AD29" s="30">
        <f t="shared" si="48"/>
        <v>0.00687299182327531</v>
      </c>
      <c r="AE29" s="30">
        <f t="shared" si="49"/>
        <v>0.00958825496999186</v>
      </c>
      <c r="AF29">
        <f t="shared" si="7"/>
        <v>0.687299182327531</v>
      </c>
    </row>
    <row r="30" s="11" customFormat="1" spans="1:32">
      <c r="A30" s="17" t="s">
        <v>23</v>
      </c>
      <c r="B30" s="11">
        <v>34.3</v>
      </c>
      <c r="C30" s="11">
        <v>33.1</v>
      </c>
      <c r="D30" s="11">
        <v>33.3</v>
      </c>
      <c r="E30" s="11">
        <v>32.6</v>
      </c>
      <c r="F30" s="11">
        <v>34.2</v>
      </c>
      <c r="G30" s="11">
        <v>33.4</v>
      </c>
      <c r="H30" s="11">
        <v>34</v>
      </c>
      <c r="I30" s="11">
        <v>33.9</v>
      </c>
      <c r="T30" s="30" t="s">
        <v>43</v>
      </c>
      <c r="U30" s="30"/>
      <c r="V30" s="30"/>
      <c r="W30" s="30"/>
      <c r="X30" s="30"/>
      <c r="Y30" s="30"/>
      <c r="Z30" s="30"/>
      <c r="AA30" s="30"/>
      <c r="AB30" s="30" t="s">
        <v>44</v>
      </c>
      <c r="AC30" s="30" t="s">
        <v>45</v>
      </c>
      <c r="AD30" s="30"/>
      <c r="AE30" s="30"/>
      <c r="AF30">
        <f t="shared" si="7"/>
        <v>0</v>
      </c>
    </row>
    <row r="31" spans="1:32">
      <c r="A31" s="12" t="s">
        <v>46</v>
      </c>
      <c r="B31">
        <v>34.3</v>
      </c>
      <c r="C31">
        <v>33.1120614588978</v>
      </c>
      <c r="D31">
        <v>33.0464171948231</v>
      </c>
      <c r="E31">
        <v>33.2319537106337</v>
      </c>
      <c r="F31">
        <v>33.4845265430196</v>
      </c>
      <c r="G31">
        <v>33.7428924629402</v>
      </c>
      <c r="H31">
        <v>33.9833059675148</v>
      </c>
      <c r="I31">
        <v>34.1965715502709</v>
      </c>
      <c r="J31">
        <v>34.3799082321634</v>
      </c>
      <c r="K31">
        <v>34.5335463197685</v>
      </c>
      <c r="L31">
        <v>34.6591431587124</v>
      </c>
      <c r="M31">
        <v>34.758992314222</v>
      </c>
      <c r="N31">
        <v>34.8356117369756</v>
      </c>
      <c r="O31">
        <v>34.8915254250523</v>
      </c>
      <c r="P31">
        <v>34.9291488022355</v>
      </c>
      <c r="Q31">
        <v>34.9507316129441</v>
      </c>
      <c r="R31">
        <f t="shared" ref="R31:R33" si="52">B31-Q31</f>
        <v>-0.650731612944099</v>
      </c>
      <c r="S31">
        <f>MIN(B30:Q33)</f>
        <v>32.6</v>
      </c>
      <c r="T31" s="30">
        <f t="shared" ref="T31:AA31" si="53">ABS(B31-B$30)/B30</f>
        <v>0</v>
      </c>
      <c r="U31" s="30">
        <f t="shared" si="53"/>
        <v>0.000364394528634356</v>
      </c>
      <c r="V31" s="30">
        <f t="shared" si="53"/>
        <v>0.00761509925456148</v>
      </c>
      <c r="W31" s="30">
        <f t="shared" si="53"/>
        <v>0.0193850831482729</v>
      </c>
      <c r="X31" s="30">
        <f t="shared" si="53"/>
        <v>0.0209202765198949</v>
      </c>
      <c r="Y31" s="30">
        <f t="shared" si="53"/>
        <v>0.0102662414053952</v>
      </c>
      <c r="Z31" s="30">
        <f t="shared" si="53"/>
        <v>0.000491000955446996</v>
      </c>
      <c r="AA31" s="30">
        <f t="shared" si="53"/>
        <v>0.00874842331182609</v>
      </c>
      <c r="AB31" s="30">
        <f t="shared" ref="AB31:AB33" si="54">SUM(T31:AA31)</f>
        <v>0.0677905191240318</v>
      </c>
      <c r="AC31" s="30">
        <f t="shared" ref="AC31:AC33" si="55">AB31/8</f>
        <v>0.00847381489050398</v>
      </c>
      <c r="AD31" s="30">
        <f t="shared" ref="AD31:AD33" si="56">SUM(T31:Z31)/7</f>
        <v>0.00843458511602939</v>
      </c>
      <c r="AE31" s="30">
        <f t="shared" ref="AE31:AE33" si="57">AA31</f>
        <v>0.00874842331182609</v>
      </c>
      <c r="AF31">
        <f t="shared" si="7"/>
        <v>0.843458511602939</v>
      </c>
    </row>
    <row r="32" spans="1:32">
      <c r="A32" s="12" t="s">
        <v>47</v>
      </c>
      <c r="B32">
        <v>34.3</v>
      </c>
      <c r="C32">
        <v>33.1000000000002</v>
      </c>
      <c r="D32">
        <v>33.0456410665293</v>
      </c>
      <c r="E32">
        <v>33.2392953878618</v>
      </c>
      <c r="F32">
        <v>33.4938303906301</v>
      </c>
      <c r="G32">
        <v>33.7483202098784</v>
      </c>
      <c r="H32">
        <v>33.980005899293</v>
      </c>
      <c r="I32">
        <v>34.1807457587354</v>
      </c>
      <c r="J32">
        <v>34.3487149060771</v>
      </c>
      <c r="K32">
        <v>34.4849611942294</v>
      </c>
      <c r="L32">
        <v>34.5918204644594</v>
      </c>
      <c r="M32">
        <v>34.6721385863839</v>
      </c>
      <c r="N32">
        <v>34.7288761367927</v>
      </c>
      <c r="O32">
        <v>34.7649065530236</v>
      </c>
      <c r="P32">
        <v>34.7829166188769</v>
      </c>
      <c r="Q32">
        <v>34.7853626617649</v>
      </c>
      <c r="R32">
        <f t="shared" si="52"/>
        <v>-0.485362661764903</v>
      </c>
      <c r="T32" s="30">
        <f t="shared" ref="T32:AA32" si="58">ABS(B32-B$30)/B31</f>
        <v>0</v>
      </c>
      <c r="U32" s="30">
        <f t="shared" si="58"/>
        <v>6.0084439701765e-15</v>
      </c>
      <c r="V32" s="30">
        <f t="shared" si="58"/>
        <v>0.00769701998165612</v>
      </c>
      <c r="W32" s="30">
        <f t="shared" si="58"/>
        <v>0.0192373699550874</v>
      </c>
      <c r="X32" s="30">
        <f t="shared" si="58"/>
        <v>0.021089430918566</v>
      </c>
      <c r="Y32" s="30">
        <f t="shared" si="58"/>
        <v>0.0103227727220173</v>
      </c>
      <c r="Z32" s="30">
        <f t="shared" si="58"/>
        <v>0.000588350666239331</v>
      </c>
      <c r="AA32" s="30">
        <f t="shared" si="58"/>
        <v>0.00820976331860307</v>
      </c>
      <c r="AB32" s="30">
        <f t="shared" si="54"/>
        <v>0.0671447075621752</v>
      </c>
      <c r="AC32" s="30">
        <f t="shared" si="55"/>
        <v>0.0083930884452719</v>
      </c>
      <c r="AD32" s="30">
        <f t="shared" si="56"/>
        <v>0.00841927774908174</v>
      </c>
      <c r="AE32" s="30">
        <f t="shared" si="57"/>
        <v>0.00820976331860307</v>
      </c>
      <c r="AF32">
        <f t="shared" si="7"/>
        <v>0.841927774908174</v>
      </c>
    </row>
    <row r="33" spans="1:32">
      <c r="A33" s="12" t="s">
        <v>48</v>
      </c>
      <c r="B33">
        <v>34.3</v>
      </c>
      <c r="C33">
        <v>33.0893727607338</v>
      </c>
      <c r="D33">
        <v>33.0452133005609</v>
      </c>
      <c r="E33">
        <v>33.2460167549442</v>
      </c>
      <c r="F33">
        <v>33.5021162244092</v>
      </c>
      <c r="G33">
        <v>33.7529799597429</v>
      </c>
      <c r="H33">
        <v>33.9768033904701</v>
      </c>
      <c r="I33">
        <v>34.1664293877719</v>
      </c>
      <c r="J33">
        <v>34.3209085076233</v>
      </c>
      <c r="K33">
        <v>34.4420248008469</v>
      </c>
      <c r="L33">
        <v>34.5327154424194</v>
      </c>
      <c r="M33">
        <v>34.5963078587615</v>
      </c>
      <c r="N33">
        <v>34.6361418258888</v>
      </c>
      <c r="O33">
        <v>34.6553843160273</v>
      </c>
      <c r="P33">
        <v>34.6569449035625</v>
      </c>
      <c r="Q33">
        <v>34.6434448609422</v>
      </c>
      <c r="R33">
        <f t="shared" si="52"/>
        <v>-0.343444860942206</v>
      </c>
      <c r="T33" s="30">
        <f t="shared" ref="T33:AA33" si="59">ABS(B33-B$30)/B32</f>
        <v>0</v>
      </c>
      <c r="U33" s="30">
        <f t="shared" si="59"/>
        <v>0.000321064630398767</v>
      </c>
      <c r="V33" s="30">
        <f t="shared" si="59"/>
        <v>0.00771014545991539</v>
      </c>
      <c r="W33" s="30">
        <f t="shared" si="59"/>
        <v>0.0194353324102083</v>
      </c>
      <c r="X33" s="30">
        <f t="shared" si="59"/>
        <v>0.0208361888578153</v>
      </c>
      <c r="Y33" s="30">
        <f t="shared" si="59"/>
        <v>0.0104591860438607</v>
      </c>
      <c r="Z33" s="30">
        <f t="shared" si="59"/>
        <v>0.000682654664588503</v>
      </c>
      <c r="AA33" s="30">
        <f t="shared" si="59"/>
        <v>0.00779472132212944</v>
      </c>
      <c r="AB33" s="30">
        <f t="shared" si="54"/>
        <v>0.0672392933889165</v>
      </c>
      <c r="AC33" s="30">
        <f t="shared" si="55"/>
        <v>0.00840491167361456</v>
      </c>
      <c r="AD33" s="30">
        <f t="shared" si="56"/>
        <v>0.00849208172382672</v>
      </c>
      <c r="AE33" s="30">
        <f t="shared" si="57"/>
        <v>0.00779472132212944</v>
      </c>
      <c r="AF33">
        <f t="shared" si="7"/>
        <v>0.849208172382672</v>
      </c>
    </row>
    <row r="34" s="11" customFormat="1" ht="16" customHeight="1" spans="1:32">
      <c r="A34" s="20" t="s">
        <v>25</v>
      </c>
      <c r="B34" s="11">
        <v>156.7</v>
      </c>
      <c r="C34" s="11">
        <v>155.9</v>
      </c>
      <c r="D34" s="11">
        <v>160.5</v>
      </c>
      <c r="E34" s="11">
        <v>156.6</v>
      </c>
      <c r="F34" s="11">
        <v>154.5</v>
      </c>
      <c r="G34" s="11">
        <v>153.9</v>
      </c>
      <c r="H34" s="11">
        <v>158.6</v>
      </c>
      <c r="I34" s="11">
        <v>164.8</v>
      </c>
      <c r="T34" s="30" t="s">
        <v>43</v>
      </c>
      <c r="U34" s="30"/>
      <c r="V34" s="30"/>
      <c r="W34" s="30"/>
      <c r="X34" s="30"/>
      <c r="Y34" s="30"/>
      <c r="Z34" s="30"/>
      <c r="AA34" s="30"/>
      <c r="AB34" s="30" t="s">
        <v>44</v>
      </c>
      <c r="AC34" s="30" t="s">
        <v>45</v>
      </c>
      <c r="AD34" s="30"/>
      <c r="AE34" s="30"/>
      <c r="AF34">
        <f t="shared" si="7"/>
        <v>0</v>
      </c>
    </row>
    <row r="35" ht="16" customHeight="1" spans="1:32">
      <c r="A35" s="12" t="s">
        <v>46</v>
      </c>
      <c r="B35">
        <v>156.7</v>
      </c>
      <c r="C35">
        <v>155.754928969695</v>
      </c>
      <c r="D35">
        <v>156.26827892582</v>
      </c>
      <c r="E35">
        <v>156.877680882905</v>
      </c>
      <c r="F35">
        <v>157.360029856066</v>
      </c>
      <c r="G35">
        <v>157.684032578119</v>
      </c>
      <c r="H35">
        <v>157.865350597937</v>
      </c>
      <c r="I35">
        <v>157.930249309796</v>
      </c>
      <c r="J35">
        <v>157.904696885537</v>
      </c>
      <c r="K35">
        <v>157.811144176021</v>
      </c>
      <c r="L35">
        <v>157.667916817643</v>
      </c>
      <c r="M35">
        <v>157.489511650962</v>
      </c>
      <c r="N35">
        <v>157.287165602746</v>
      </c>
      <c r="O35">
        <v>157.069455406581</v>
      </c>
      <c r="P35">
        <v>156.842839659718</v>
      </c>
      <c r="Q35">
        <v>156.612117238977</v>
      </c>
      <c r="R35">
        <f t="shared" ref="R35:R37" si="60">B35-Q35</f>
        <v>0.0878827610229962</v>
      </c>
      <c r="S35">
        <f>MIN(B34:Q37)</f>
        <v>148.700671720436</v>
      </c>
      <c r="T35" s="30">
        <f>ABS(B35-B$34)/B34</f>
        <v>0</v>
      </c>
      <c r="U35" s="30">
        <f t="shared" ref="U35:AA35" si="61">ABS(C35-C$34)/C34</f>
        <v>0.000930539001315065</v>
      </c>
      <c r="V35" s="30">
        <f t="shared" si="61"/>
        <v>0.0263658633905296</v>
      </c>
      <c r="W35" s="30">
        <f t="shared" si="61"/>
        <v>0.00177318571459133</v>
      </c>
      <c r="X35" s="30">
        <f t="shared" si="61"/>
        <v>0.0185115201039871</v>
      </c>
      <c r="Y35" s="30">
        <f t="shared" si="61"/>
        <v>0.02458760609564</v>
      </c>
      <c r="Z35" s="30">
        <f t="shared" si="61"/>
        <v>0.00463208954642487</v>
      </c>
      <c r="AA35" s="30">
        <f t="shared" si="61"/>
        <v>0.0416853804017233</v>
      </c>
      <c r="AB35" s="30">
        <f t="shared" ref="AB35:AB37" si="62">SUM(T35:AA35)</f>
        <v>0.118486184254211</v>
      </c>
      <c r="AC35" s="30">
        <f t="shared" ref="AC35:AC37" si="63">AB35/8</f>
        <v>0.0148107730317764</v>
      </c>
      <c r="AD35" s="30">
        <f t="shared" ref="AD35:AD37" si="64">SUM(T35:Z35)/7</f>
        <v>0.0109715434074983</v>
      </c>
      <c r="AE35" s="30">
        <f t="shared" ref="AE35:AE37" si="65">AA35</f>
        <v>0.0416853804017233</v>
      </c>
      <c r="AF35">
        <f t="shared" si="7"/>
        <v>1.09715434074983</v>
      </c>
    </row>
    <row r="36" ht="16" customHeight="1" spans="1:32">
      <c r="A36" s="12" t="s">
        <v>47</v>
      </c>
      <c r="B36">
        <v>156.7</v>
      </c>
      <c r="C36">
        <v>157.269236216813</v>
      </c>
      <c r="D36">
        <v>157.027700664257</v>
      </c>
      <c r="E36">
        <v>156.786536064275</v>
      </c>
      <c r="F36">
        <v>156.545741847105</v>
      </c>
      <c r="G36">
        <v>156.305317443912</v>
      </c>
      <c r="H36">
        <v>156.065262286778</v>
      </c>
      <c r="I36">
        <v>155.825575808572</v>
      </c>
      <c r="J36">
        <v>155.586257443079</v>
      </c>
      <c r="K36">
        <v>155.347306624957</v>
      </c>
      <c r="L36">
        <v>155.108722789708</v>
      </c>
      <c r="M36">
        <v>154.870505373736</v>
      </c>
      <c r="N36">
        <v>154.632653814289</v>
      </c>
      <c r="O36">
        <v>154.395167549475</v>
      </c>
      <c r="P36">
        <v>154.158046018259</v>
      </c>
      <c r="Q36">
        <v>153.921288660495</v>
      </c>
      <c r="R36">
        <f t="shared" si="60"/>
        <v>2.77871133950498</v>
      </c>
      <c r="T36" s="30">
        <f t="shared" ref="T36:AA36" si="66">ABS(B36-B$34)/B35</f>
        <v>0</v>
      </c>
      <c r="U36" s="30">
        <f t="shared" si="66"/>
        <v>0.00879096556282597</v>
      </c>
      <c r="V36" s="30">
        <f t="shared" si="66"/>
        <v>0.0222201163256638</v>
      </c>
      <c r="W36" s="30">
        <f t="shared" si="66"/>
        <v>0.0011890541932108</v>
      </c>
      <c r="X36" s="30">
        <f t="shared" si="66"/>
        <v>0.0130003905628145</v>
      </c>
      <c r="Y36" s="30">
        <f t="shared" si="66"/>
        <v>0.0152540330468804</v>
      </c>
      <c r="Z36" s="30">
        <f t="shared" si="66"/>
        <v>0.0160563271396879</v>
      </c>
      <c r="AA36" s="30">
        <f t="shared" si="66"/>
        <v>0.0568252391840639</v>
      </c>
      <c r="AB36" s="30">
        <f t="shared" si="62"/>
        <v>0.133336126015147</v>
      </c>
      <c r="AC36" s="30">
        <f t="shared" si="63"/>
        <v>0.0166670157518934</v>
      </c>
      <c r="AD36" s="30">
        <f t="shared" si="64"/>
        <v>0.0109301266901548</v>
      </c>
      <c r="AE36" s="30">
        <f t="shared" si="65"/>
        <v>0.0568252391840639</v>
      </c>
      <c r="AF36">
        <f t="shared" si="7"/>
        <v>1.09301266901548</v>
      </c>
    </row>
    <row r="37" ht="16" customHeight="1" spans="1:32">
      <c r="A37" s="12" t="s">
        <v>48</v>
      </c>
      <c r="B37">
        <v>156.7</v>
      </c>
      <c r="C37">
        <v>156.785307630328</v>
      </c>
      <c r="D37">
        <v>157.218140349667</v>
      </c>
      <c r="E37">
        <v>157.144575203285</v>
      </c>
      <c r="F37">
        <v>156.814270977545</v>
      </c>
      <c r="G37">
        <v>156.330317264641</v>
      </c>
      <c r="H37">
        <v>155.74509299703</v>
      </c>
      <c r="I37">
        <v>155.088863207442</v>
      </c>
      <c r="J37">
        <v>154.380707125134</v>
      </c>
      <c r="K37">
        <v>153.633433814495</v>
      </c>
      <c r="L37">
        <v>152.856062088592</v>
      </c>
      <c r="M37">
        <v>152.05518303844</v>
      </c>
      <c r="N37">
        <v>151.235759780254</v>
      </c>
      <c r="O37">
        <v>150.401622309316</v>
      </c>
      <c r="P37">
        <v>149.555787200968</v>
      </c>
      <c r="Q37">
        <v>148.700671720436</v>
      </c>
      <c r="R37">
        <f t="shared" si="60"/>
        <v>7.999328279564</v>
      </c>
      <c r="T37" s="30">
        <f t="shared" ref="T37:AA37" si="67">ABS(B37-B$34)/B36</f>
        <v>0</v>
      </c>
      <c r="U37" s="30">
        <f t="shared" si="67"/>
        <v>0.00562924861609611</v>
      </c>
      <c r="V37" s="30">
        <f t="shared" si="67"/>
        <v>0.020899877132825</v>
      </c>
      <c r="W37" s="30">
        <f t="shared" si="67"/>
        <v>0.00347335438970191</v>
      </c>
      <c r="X37" s="30">
        <f t="shared" si="67"/>
        <v>0.0147833530969197</v>
      </c>
      <c r="Y37" s="30">
        <f t="shared" si="67"/>
        <v>0.0155485258235893</v>
      </c>
      <c r="Z37" s="30">
        <f t="shared" si="67"/>
        <v>0.0182930330628218</v>
      </c>
      <c r="AA37" s="30">
        <f t="shared" si="67"/>
        <v>0.0623205577272368</v>
      </c>
      <c r="AB37" s="30">
        <f t="shared" si="62"/>
        <v>0.140947949849191</v>
      </c>
      <c r="AC37" s="30">
        <f t="shared" si="63"/>
        <v>0.0176184937311488</v>
      </c>
      <c r="AD37" s="30">
        <f t="shared" si="64"/>
        <v>0.0112324845888505</v>
      </c>
      <c r="AE37" s="30">
        <f t="shared" si="65"/>
        <v>0.0623205577272368</v>
      </c>
      <c r="AF37">
        <f t="shared" si="7"/>
        <v>1.12324845888505</v>
      </c>
    </row>
    <row r="38" s="11" customFormat="1" spans="1:32">
      <c r="A38" s="20" t="s">
        <v>29</v>
      </c>
      <c r="B38" s="11">
        <v>57.9</v>
      </c>
      <c r="C38" s="11">
        <v>57.6</v>
      </c>
      <c r="D38" s="11">
        <v>58.2</v>
      </c>
      <c r="E38" s="11">
        <v>57.1</v>
      </c>
      <c r="F38" s="11">
        <v>55.1</v>
      </c>
      <c r="G38" s="11">
        <v>55.6</v>
      </c>
      <c r="H38" s="11">
        <v>54.6</v>
      </c>
      <c r="I38" s="11">
        <v>57.5</v>
      </c>
      <c r="T38" s="30" t="s">
        <v>43</v>
      </c>
      <c r="U38" s="30"/>
      <c r="V38" s="30"/>
      <c r="W38" s="30"/>
      <c r="X38" s="30"/>
      <c r="Y38" s="30"/>
      <c r="Z38" s="30"/>
      <c r="AA38" s="30"/>
      <c r="AB38" s="30" t="s">
        <v>44</v>
      </c>
      <c r="AC38" s="30" t="s">
        <v>45</v>
      </c>
      <c r="AD38" s="30"/>
      <c r="AE38" s="30"/>
      <c r="AF38">
        <f t="shared" si="7"/>
        <v>0</v>
      </c>
    </row>
    <row r="39" spans="1:32">
      <c r="A39" s="12" t="s">
        <v>46</v>
      </c>
      <c r="B39">
        <v>57.9</v>
      </c>
      <c r="C39">
        <v>57.6827073224669</v>
      </c>
      <c r="D39">
        <v>57.4386704415722</v>
      </c>
      <c r="E39">
        <v>56.8220042395617</v>
      </c>
      <c r="F39">
        <v>56.05428056607</v>
      </c>
      <c r="G39">
        <v>55.2712775773034</v>
      </c>
      <c r="H39">
        <v>54.533535744597</v>
      </c>
      <c r="I39">
        <v>53.8615412767198</v>
      </c>
      <c r="J39">
        <v>53.2572895909213</v>
      </c>
      <c r="K39">
        <v>52.7153209282673</v>
      </c>
      <c r="L39">
        <v>52.2279126049646</v>
      </c>
      <c r="M39">
        <v>51.7873259210747</v>
      </c>
      <c r="N39">
        <v>51.3866501723382</v>
      </c>
      <c r="O39">
        <v>51.0200160530317</v>
      </c>
      <c r="P39">
        <v>50.6825495138737</v>
      </c>
      <c r="Q39">
        <v>50.3702368608004</v>
      </c>
      <c r="R39">
        <f t="shared" ref="R39:R41" si="68">B39-Q39</f>
        <v>7.5297631391996</v>
      </c>
      <c r="S39">
        <f>MIN(B38:Q41)</f>
        <v>47.577719059422</v>
      </c>
      <c r="T39" s="30">
        <f>ABS(B39-B$38)/B38</f>
        <v>0</v>
      </c>
      <c r="U39" s="30">
        <f t="shared" ref="U39:AA39" si="69">ABS(C39-C$38)/C38</f>
        <v>0.00143589101505026</v>
      </c>
      <c r="V39" s="30">
        <f t="shared" si="69"/>
        <v>0.0130812638905121</v>
      </c>
      <c r="W39" s="30">
        <f t="shared" si="69"/>
        <v>0.00486857724060073</v>
      </c>
      <c r="X39" s="30">
        <f t="shared" si="69"/>
        <v>0.0173190665348457</v>
      </c>
      <c r="Y39" s="30">
        <f t="shared" si="69"/>
        <v>0.0059122737895072</v>
      </c>
      <c r="Z39" s="30">
        <f t="shared" si="69"/>
        <v>0.00121729405499997</v>
      </c>
      <c r="AA39" s="30">
        <f t="shared" si="69"/>
        <v>0.0632775430135687</v>
      </c>
      <c r="AB39" s="30">
        <f t="shared" ref="AB39:AB41" si="70">SUM(T39:AA39)</f>
        <v>0.107111909539085</v>
      </c>
      <c r="AC39" s="30">
        <f t="shared" ref="AC39:AC41" si="71">AB39/8</f>
        <v>0.0133889886923856</v>
      </c>
      <c r="AD39" s="30">
        <f t="shared" ref="AD39:AD41" si="72">SUM(T39:Z39)/7</f>
        <v>0.00626205236078799</v>
      </c>
      <c r="AE39" s="30">
        <f t="shared" ref="AE39:AE41" si="73">AA39</f>
        <v>0.0632775430135687</v>
      </c>
      <c r="AF39">
        <f t="shared" si="7"/>
        <v>0.626205236078799</v>
      </c>
    </row>
    <row r="40" spans="1:32">
      <c r="A40" s="12" t="s">
        <v>47</v>
      </c>
      <c r="B40">
        <v>57.9</v>
      </c>
      <c r="C40">
        <v>57.6000000000006</v>
      </c>
      <c r="D40">
        <v>57.5180331078764</v>
      </c>
      <c r="E40">
        <v>56.9594962116501</v>
      </c>
      <c r="F40">
        <v>56.148775012249</v>
      </c>
      <c r="G40">
        <v>55.2585047726786</v>
      </c>
      <c r="H40">
        <v>54.3807628142119</v>
      </c>
      <c r="I40">
        <v>53.5571216080983</v>
      </c>
      <c r="J40">
        <v>52.8020029693705</v>
      </c>
      <c r="K40">
        <v>52.116463179017</v>
      </c>
      <c r="L40">
        <v>51.4956459770805</v>
      </c>
      <c r="M40">
        <v>50.9325931182549</v>
      </c>
      <c r="N40">
        <v>50.4200773530343</v>
      </c>
      <c r="O40">
        <v>49.9514029214026</v>
      </c>
      <c r="P40">
        <v>49.5206883146268</v>
      </c>
      <c r="Q40">
        <v>49.1229036201003</v>
      </c>
      <c r="R40">
        <f t="shared" si="68"/>
        <v>8.7770963798997</v>
      </c>
      <c r="T40" s="30">
        <f t="shared" ref="T40:AA40" si="74">ABS(B40-B$38)/B39</f>
        <v>0</v>
      </c>
      <c r="U40" s="30">
        <f t="shared" si="74"/>
        <v>1.03472240770851e-14</v>
      </c>
      <c r="V40" s="30">
        <f t="shared" si="74"/>
        <v>0.0118729574845803</v>
      </c>
      <c r="W40" s="30">
        <f t="shared" si="74"/>
        <v>0.00247270032499275</v>
      </c>
      <c r="X40" s="30">
        <f t="shared" si="74"/>
        <v>0.0187099897038697</v>
      </c>
      <c r="Y40" s="30">
        <f t="shared" si="74"/>
        <v>0.0061785296503013</v>
      </c>
      <c r="Z40" s="30">
        <f t="shared" si="74"/>
        <v>0.00402022687131238</v>
      </c>
      <c r="AA40" s="30">
        <f t="shared" si="74"/>
        <v>0.0732039651751649</v>
      </c>
      <c r="AB40" s="30">
        <f t="shared" si="70"/>
        <v>0.116458369210232</v>
      </c>
      <c r="AC40" s="30">
        <f t="shared" si="71"/>
        <v>0.014557296151279</v>
      </c>
      <c r="AD40" s="30">
        <f t="shared" si="72"/>
        <v>0.00617920057643811</v>
      </c>
      <c r="AE40" s="30">
        <f t="shared" si="73"/>
        <v>0.0732039651751649</v>
      </c>
      <c r="AF40">
        <f t="shared" si="7"/>
        <v>0.617920057643811</v>
      </c>
    </row>
    <row r="41" spans="1:32">
      <c r="A41" s="12" t="s">
        <v>48</v>
      </c>
      <c r="B41">
        <v>57.9</v>
      </c>
      <c r="C41">
        <v>57.470530922115</v>
      </c>
      <c r="D41">
        <v>57.5891604763405</v>
      </c>
      <c r="E41">
        <v>57.1162617196268</v>
      </c>
      <c r="F41">
        <v>56.2726052199102</v>
      </c>
      <c r="G41">
        <v>55.2684008507713</v>
      </c>
      <c r="H41">
        <v>54.2304700479898</v>
      </c>
      <c r="I41">
        <v>53.2255209736699</v>
      </c>
      <c r="J41">
        <v>52.284246823063</v>
      </c>
      <c r="K41">
        <v>51.4173444120432</v>
      </c>
      <c r="L41">
        <v>50.625094266915</v>
      </c>
      <c r="M41">
        <v>49.9028113244178</v>
      </c>
      <c r="N41">
        <v>49.2438269795505</v>
      </c>
      <c r="O41">
        <v>48.6410473388893</v>
      </c>
      <c r="P41">
        <v>48.0877123364377</v>
      </c>
      <c r="Q41">
        <v>47.577719059422</v>
      </c>
      <c r="R41">
        <f t="shared" si="68"/>
        <v>10.322280940578</v>
      </c>
      <c r="T41" s="30">
        <f t="shared" ref="T41:AA41" si="75">ABS(B41-B$38)/B40</f>
        <v>0</v>
      </c>
      <c r="U41" s="30">
        <f t="shared" si="75"/>
        <v>0.00224772704661453</v>
      </c>
      <c r="V41" s="30">
        <f t="shared" si="75"/>
        <v>0.0106199654378629</v>
      </c>
      <c r="W41" s="30">
        <f t="shared" si="75"/>
        <v>0.000285496198322612</v>
      </c>
      <c r="X41" s="30">
        <f t="shared" si="75"/>
        <v>0.0208838967484934</v>
      </c>
      <c r="Y41" s="30">
        <f t="shared" si="75"/>
        <v>0.00600087082690398</v>
      </c>
      <c r="Z41" s="30">
        <f t="shared" si="75"/>
        <v>0.00679523296266876</v>
      </c>
      <c r="AA41" s="30">
        <f t="shared" si="75"/>
        <v>0.0798115899059773</v>
      </c>
      <c r="AB41" s="30">
        <f t="shared" si="70"/>
        <v>0.126644779126843</v>
      </c>
      <c r="AC41" s="30">
        <f t="shared" si="71"/>
        <v>0.0158305973908554</v>
      </c>
      <c r="AD41" s="30">
        <f t="shared" si="72"/>
        <v>0.00669045560298088</v>
      </c>
      <c r="AE41" s="30">
        <f t="shared" si="73"/>
        <v>0.0798115899059773</v>
      </c>
      <c r="AF41">
        <f t="shared" si="7"/>
        <v>0.669045560298088</v>
      </c>
    </row>
    <row r="96" spans="1:1">
      <c r="A96" t="s">
        <v>42</v>
      </c>
    </row>
    <row r="97" spans="1:11">
      <c r="A97" t="s">
        <v>49</v>
      </c>
      <c r="B97" s="18" t="s">
        <v>50</v>
      </c>
      <c r="C97">
        <v>2022</v>
      </c>
      <c r="D97">
        <v>2023</v>
      </c>
      <c r="E97">
        <v>2024</v>
      </c>
      <c r="F97">
        <v>2025</v>
      </c>
      <c r="G97">
        <v>2026</v>
      </c>
      <c r="H97">
        <v>2027</v>
      </c>
      <c r="I97">
        <v>2028</v>
      </c>
      <c r="J97">
        <v>2029</v>
      </c>
      <c r="K97">
        <v>2030</v>
      </c>
    </row>
    <row r="98" spans="2:11">
      <c r="B98" s="12" t="s">
        <v>46</v>
      </c>
      <c r="D98" s="31">
        <v>8.78330358481865</v>
      </c>
      <c r="E98" s="31">
        <v>8.56014335761377</v>
      </c>
      <c r="F98" s="31">
        <v>8.33723589270822</v>
      </c>
      <c r="G98" s="31">
        <v>8.11117948328585</v>
      </c>
      <c r="H98" s="31">
        <v>7.8790337577776</v>
      </c>
      <c r="I98" s="31">
        <v>7.63812609170682</v>
      </c>
      <c r="J98" s="31">
        <v>7.38592302929594</v>
      </c>
      <c r="K98" s="31">
        <v>7.11993970605273</v>
      </c>
    </row>
    <row r="99" spans="1:11">
      <c r="A99" s="19" t="s">
        <v>4</v>
      </c>
      <c r="B99" s="12" t="s">
        <v>47</v>
      </c>
      <c r="C99">
        <v>10</v>
      </c>
      <c r="D99" s="31">
        <v>8.75265958816148</v>
      </c>
      <c r="E99" s="31">
        <v>8.48433945610066</v>
      </c>
      <c r="F99" s="31">
        <v>8.21459618421431</v>
      </c>
      <c r="G99" s="31">
        <v>7.94057655542984</v>
      </c>
      <c r="H99" s="31">
        <v>7.6598750365357</v>
      </c>
      <c r="I99" s="31">
        <v>7.3703699232931</v>
      </c>
      <c r="J99" s="31">
        <v>7.07011694625101</v>
      </c>
      <c r="K99" s="31">
        <v>6.75727691773696</v>
      </c>
    </row>
    <row r="100" spans="2:11">
      <c r="B100" s="12" t="s">
        <v>48</v>
      </c>
      <c r="D100" s="31">
        <v>8.79713101758931</v>
      </c>
      <c r="E100" s="31">
        <v>8.61342037379764</v>
      </c>
      <c r="F100" s="31">
        <v>8.45798097246545</v>
      </c>
      <c r="G100" s="31">
        <v>8.32624454483475</v>
      </c>
      <c r="H100" s="31">
        <v>8.21441939799162</v>
      </c>
      <c r="I100" s="31">
        <v>8.11934520265746</v>
      </c>
      <c r="J100" s="31">
        <v>8.03837998190752</v>
      </c>
      <c r="K100" s="31">
        <v>7.96931022123677</v>
      </c>
    </row>
    <row r="101" spans="2:11">
      <c r="B101" s="12" t="s">
        <v>46</v>
      </c>
      <c r="D101" s="31">
        <v>90.5418096678186</v>
      </c>
      <c r="E101" s="31">
        <v>85.7472598820294</v>
      </c>
      <c r="F101" s="31">
        <v>81.1986238093527</v>
      </c>
      <c r="G101" s="31">
        <v>76.8855134110627</v>
      </c>
      <c r="H101" s="31">
        <v>72.7973361562849</v>
      </c>
      <c r="I101" s="31">
        <v>68.9235442688846</v>
      </c>
      <c r="J101" s="31">
        <v>65.2537853350825</v>
      </c>
      <c r="K101" s="31">
        <v>61.777993663635</v>
      </c>
    </row>
    <row r="102" spans="1:11">
      <c r="A102" s="19" t="s">
        <v>5</v>
      </c>
      <c r="B102" s="12" t="s">
        <v>47</v>
      </c>
      <c r="C102" s="11">
        <v>100.4</v>
      </c>
      <c r="D102" s="31">
        <v>84.6296850387967</v>
      </c>
      <c r="E102" s="31">
        <v>78.443610009209</v>
      </c>
      <c r="F102" s="31">
        <v>72.8057461425059</v>
      </c>
      <c r="G102" s="31">
        <v>67.7015139491136</v>
      </c>
      <c r="H102" s="31">
        <v>63.1004137870268</v>
      </c>
      <c r="I102" s="31">
        <v>58.9640289882781</v>
      </c>
      <c r="J102" s="31">
        <v>55.2509292079986</v>
      </c>
      <c r="K102" s="31">
        <v>51.9196333910553</v>
      </c>
    </row>
    <row r="103" spans="2:11">
      <c r="B103" s="12" t="s">
        <v>48</v>
      </c>
      <c r="D103" s="31">
        <v>84.6154856738236</v>
      </c>
      <c r="E103" s="31">
        <v>78.3291978239774</v>
      </c>
      <c r="F103" s="31">
        <v>72.5579252490588</v>
      </c>
      <c r="G103" s="31">
        <v>67.2949560838033</v>
      </c>
      <c r="H103" s="31">
        <v>62.5176269277206</v>
      </c>
      <c r="I103" s="31">
        <v>58.1946563301106</v>
      </c>
      <c r="J103" s="31">
        <v>54.2907406086958</v>
      </c>
      <c r="K103" s="31">
        <v>50.7694251308074</v>
      </c>
    </row>
    <row r="104" spans="2:11">
      <c r="B104" s="12" t="s">
        <v>46</v>
      </c>
      <c r="D104" s="31">
        <v>135.7182129415</v>
      </c>
      <c r="E104" s="31">
        <v>134.64113837219</v>
      </c>
      <c r="F104" s="31">
        <v>133.592671718807</v>
      </c>
      <c r="G104" s="31">
        <v>132.588621597433</v>
      </c>
      <c r="H104" s="31">
        <v>131.636485983518</v>
      </c>
      <c r="I104" s="31">
        <v>130.738623491395</v>
      </c>
      <c r="J104" s="31">
        <v>129.89433747161</v>
      </c>
      <c r="K104" s="31">
        <v>129.101218828523</v>
      </c>
    </row>
    <row r="105" spans="1:11">
      <c r="A105" s="20" t="s">
        <v>7</v>
      </c>
      <c r="B105" s="12" t="s">
        <v>47</v>
      </c>
      <c r="C105" s="11">
        <v>143.4</v>
      </c>
      <c r="D105" s="31">
        <v>134.923109290169</v>
      </c>
      <c r="E105" s="31">
        <v>133.529981054485</v>
      </c>
      <c r="F105" s="31">
        <v>132.171436802636</v>
      </c>
      <c r="G105" s="31">
        <v>130.869253924009</v>
      </c>
      <c r="H105" s="31">
        <v>129.634114148601</v>
      </c>
      <c r="I105" s="31">
        <v>128.46975216012</v>
      </c>
      <c r="J105" s="31">
        <v>127.375707208694</v>
      </c>
      <c r="K105" s="31">
        <v>126.349115474077</v>
      </c>
    </row>
    <row r="106" spans="2:11">
      <c r="B106" s="12" t="s">
        <v>48</v>
      </c>
      <c r="D106" s="31">
        <v>134.00539243328</v>
      </c>
      <c r="E106" s="31">
        <v>132.242270353979</v>
      </c>
      <c r="F106" s="31">
        <v>130.51953394</v>
      </c>
      <c r="G106" s="31">
        <v>128.866391995093</v>
      </c>
      <c r="H106" s="31">
        <v>127.297683290703</v>
      </c>
      <c r="I106" s="31">
        <v>125.819118107114</v>
      </c>
      <c r="J106" s="31">
        <v>124.430792922917</v>
      </c>
      <c r="K106" s="31">
        <v>123.129509521755</v>
      </c>
    </row>
    <row r="107" spans="2:11">
      <c r="B107" s="12" t="s">
        <v>46</v>
      </c>
      <c r="D107" s="31">
        <v>76.4967040807874</v>
      </c>
      <c r="E107" s="31">
        <v>75.9099716435991</v>
      </c>
      <c r="F107" s="31">
        <v>75.3808012379824</v>
      </c>
      <c r="G107" s="31">
        <v>74.9002700621536</v>
      </c>
      <c r="H107" s="31">
        <v>74.4611126395198</v>
      </c>
      <c r="I107" s="31">
        <v>74.0573900280298</v>
      </c>
      <c r="J107" s="31">
        <v>73.6842291330208</v>
      </c>
      <c r="K107" s="31">
        <v>73.3376133407315</v>
      </c>
    </row>
    <row r="108" spans="1:11">
      <c r="A108" s="20" t="s">
        <v>8</v>
      </c>
      <c r="B108" s="12" t="s">
        <v>47</v>
      </c>
      <c r="C108" s="11">
        <v>75.2</v>
      </c>
      <c r="D108" s="31">
        <v>76.8938670730794</v>
      </c>
      <c r="E108" s="31">
        <v>76.4309325553762</v>
      </c>
      <c r="F108" s="31">
        <v>76.0114007353544</v>
      </c>
      <c r="G108" s="31">
        <v>75.6278417473747</v>
      </c>
      <c r="H108" s="31">
        <v>75.2747018848358</v>
      </c>
      <c r="I108" s="31">
        <v>74.9476885996097</v>
      </c>
      <c r="J108" s="31">
        <v>74.6433923765245</v>
      </c>
      <c r="K108" s="31">
        <v>74.3590445057651</v>
      </c>
    </row>
    <row r="109" spans="2:11">
      <c r="B109" s="12" t="s">
        <v>48</v>
      </c>
      <c r="D109" s="31">
        <v>75.4356365043929</v>
      </c>
      <c r="E109" s="31">
        <v>74.6477488789188</v>
      </c>
      <c r="F109" s="31">
        <v>73.9314208320214</v>
      </c>
      <c r="G109" s="31">
        <v>73.2777386278456</v>
      </c>
      <c r="H109" s="31">
        <v>72.6794515300274</v>
      </c>
      <c r="I109" s="31">
        <v>72.1305224077484</v>
      </c>
      <c r="J109" s="31">
        <v>71.6258324976033</v>
      </c>
      <c r="K109" s="31">
        <v>71.1609792787659</v>
      </c>
    </row>
    <row r="110" spans="2:11">
      <c r="B110" s="12" t="s">
        <v>46</v>
      </c>
      <c r="D110" s="31">
        <v>14.5613585136246</v>
      </c>
      <c r="E110" s="31">
        <v>14.0666272422629</v>
      </c>
      <c r="F110" s="31">
        <v>13.5617690738112</v>
      </c>
      <c r="G110" s="31">
        <v>13.0554120729086</v>
      </c>
      <c r="H110" s="31">
        <v>12.5537253046494</v>
      </c>
      <c r="I110" s="31">
        <v>12.0611188805721</v>
      </c>
      <c r="J110" s="31">
        <v>11.5807195879935</v>
      </c>
      <c r="K110" s="31">
        <v>11.1147037115142</v>
      </c>
    </row>
    <row r="111" spans="1:11">
      <c r="A111" s="20" t="s">
        <v>11</v>
      </c>
      <c r="B111" s="12" t="s">
        <v>47</v>
      </c>
      <c r="C111" s="11">
        <v>17.2</v>
      </c>
      <c r="D111" s="31">
        <v>14.2710177691228</v>
      </c>
      <c r="E111" s="31">
        <v>13.6893258491515</v>
      </c>
      <c r="F111" s="31">
        <v>13.1145223090516</v>
      </c>
      <c r="G111" s="31">
        <v>12.5572305757662</v>
      </c>
      <c r="H111" s="31">
        <v>12.0239671571874</v>
      </c>
      <c r="I111" s="31">
        <v>11.5184270208018</v>
      </c>
      <c r="J111" s="31">
        <v>11.0423698924975</v>
      </c>
      <c r="K111" s="31">
        <v>10.5962387844224</v>
      </c>
    </row>
    <row r="112" spans="2:11">
      <c r="B112" s="12" t="s">
        <v>48</v>
      </c>
      <c r="D112" s="31">
        <v>14.2884950895948</v>
      </c>
      <c r="E112" s="31">
        <v>13.7042374460698</v>
      </c>
      <c r="F112" s="31">
        <v>13.1208103882438</v>
      </c>
      <c r="G112" s="31">
        <v>12.5490394001742</v>
      </c>
      <c r="H112" s="31">
        <v>11.9960034771085</v>
      </c>
      <c r="I112" s="31">
        <v>11.4661517974925</v>
      </c>
      <c r="J112" s="31">
        <v>10.9620758638024</v>
      </c>
      <c r="K112" s="31">
        <v>10.4850533972347</v>
      </c>
    </row>
    <row r="113" spans="2:11">
      <c r="B113" s="12" t="s">
        <v>46</v>
      </c>
      <c r="D113" s="31">
        <v>173.352768434771</v>
      </c>
      <c r="E113" s="31">
        <v>176.476412924423</v>
      </c>
      <c r="F113" s="31">
        <v>179.64454871374</v>
      </c>
      <c r="G113" s="31">
        <v>182.851912523643</v>
      </c>
      <c r="H113" s="31">
        <v>186.094636565553</v>
      </c>
      <c r="I113" s="31">
        <v>189.369809748234</v>
      </c>
      <c r="J113" s="31">
        <v>192.675197853081</v>
      </c>
      <c r="K113" s="31">
        <v>196.009058438331</v>
      </c>
    </row>
    <row r="114" spans="1:11">
      <c r="A114" s="17" t="s">
        <v>16</v>
      </c>
      <c r="B114" s="12" t="s">
        <v>47</v>
      </c>
      <c r="C114" s="11">
        <v>194.5</v>
      </c>
      <c r="D114" s="31">
        <v>172.133072500369</v>
      </c>
      <c r="E114" s="31">
        <v>174.397152878806</v>
      </c>
      <c r="F114" s="31">
        <v>176.529803402912</v>
      </c>
      <c r="G114" s="31">
        <v>178.534167584951</v>
      </c>
      <c r="H114" s="31">
        <v>180.414737979418</v>
      </c>
      <c r="I114" s="31">
        <v>182.176745934003</v>
      </c>
      <c r="J114" s="31">
        <v>183.825789447113</v>
      </c>
      <c r="K114" s="31">
        <v>185.367600807385</v>
      </c>
    </row>
    <row r="115" spans="2:11">
      <c r="B115" s="12" t="s">
        <v>48</v>
      </c>
      <c r="D115" s="31">
        <v>170.786200047696</v>
      </c>
      <c r="E115" s="31">
        <v>172.277090567247</v>
      </c>
      <c r="F115" s="31">
        <v>173.548730214167</v>
      </c>
      <c r="G115" s="31">
        <v>174.625097185627</v>
      </c>
      <c r="H115" s="31">
        <v>175.528663724264</v>
      </c>
      <c r="I115" s="31">
        <v>176.280029772046</v>
      </c>
      <c r="J115" s="31">
        <v>176.897825237257</v>
      </c>
      <c r="K115" s="31">
        <v>177.398750265679</v>
      </c>
    </row>
    <row r="116" spans="2:11">
      <c r="B116" s="12" t="s">
        <v>46</v>
      </c>
      <c r="D116" s="31">
        <v>187.260058384812</v>
      </c>
      <c r="E116" s="31">
        <v>186.54935397334</v>
      </c>
      <c r="F116" s="31">
        <v>185.957642896602</v>
      </c>
      <c r="G116" s="31">
        <v>185.464737909865</v>
      </c>
      <c r="H116" s="31">
        <v>185.053905049024</v>
      </c>
      <c r="I116" s="31">
        <v>184.711263943326</v>
      </c>
      <c r="J116" s="31">
        <v>184.425295915564</v>
      </c>
      <c r="K116" s="31">
        <v>184.186438886986</v>
      </c>
    </row>
    <row r="117" spans="1:11">
      <c r="A117" s="20" t="s">
        <v>22</v>
      </c>
      <c r="B117" s="12" t="s">
        <v>47</v>
      </c>
      <c r="C117" s="11">
        <v>190</v>
      </c>
      <c r="D117" s="31">
        <v>187.193583952585</v>
      </c>
      <c r="E117" s="31">
        <v>186.39678235967</v>
      </c>
      <c r="F117" s="31">
        <v>185.709952202829</v>
      </c>
      <c r="G117" s="31">
        <v>185.116886557885</v>
      </c>
      <c r="H117" s="31">
        <v>184.603924700084</v>
      </c>
      <c r="I117" s="31">
        <v>184.159500282351</v>
      </c>
      <c r="J117" s="31">
        <v>183.77378913474</v>
      </c>
      <c r="K117" s="31">
        <v>183.438427483722</v>
      </c>
    </row>
    <row r="118" spans="2:11">
      <c r="B118" s="12" t="s">
        <v>48</v>
      </c>
      <c r="D118" s="31">
        <v>187.202689617698</v>
      </c>
      <c r="E118" s="31">
        <v>186.313835334039</v>
      </c>
      <c r="F118" s="31">
        <v>185.516180329961</v>
      </c>
      <c r="G118" s="31">
        <v>184.798570086441</v>
      </c>
      <c r="H118" s="31">
        <v>184.151608659691</v>
      </c>
      <c r="I118" s="31">
        <v>183.567263849568</v>
      </c>
      <c r="J118" s="31">
        <v>183.038594704487</v>
      </c>
      <c r="K118" s="31">
        <v>182.559554718284</v>
      </c>
    </row>
    <row r="119" spans="1:11">
      <c r="A119" s="17" t="s">
        <v>23</v>
      </c>
      <c r="B119" s="12" t="s">
        <v>46</v>
      </c>
      <c r="D119" s="31">
        <v>34.3799082321634</v>
      </c>
      <c r="E119" s="31">
        <v>34.5335463197685</v>
      </c>
      <c r="F119" s="31">
        <v>34.6591431587124</v>
      </c>
      <c r="G119" s="31">
        <v>34.758992314222</v>
      </c>
      <c r="H119" s="31">
        <v>34.8356117369756</v>
      </c>
      <c r="I119" s="31">
        <v>34.8915254250523</v>
      </c>
      <c r="J119" s="31">
        <v>34.9291488022355</v>
      </c>
      <c r="K119" s="31">
        <v>34.9507316129441</v>
      </c>
    </row>
    <row r="120" spans="2:11">
      <c r="B120" s="12" t="s">
        <v>47</v>
      </c>
      <c r="C120" s="11">
        <v>33.9</v>
      </c>
      <c r="D120" s="31">
        <v>34.3487149060771</v>
      </c>
      <c r="E120" s="31">
        <v>34.4849611942294</v>
      </c>
      <c r="F120" s="31">
        <v>34.5918204644594</v>
      </c>
      <c r="G120" s="31">
        <v>34.6721385863839</v>
      </c>
      <c r="H120" s="31">
        <v>34.7288761367927</v>
      </c>
      <c r="I120" s="31">
        <v>34.7649065530236</v>
      </c>
      <c r="J120" s="31">
        <v>34.7829166188769</v>
      </c>
      <c r="K120" s="31">
        <v>34.7853626617649</v>
      </c>
    </row>
    <row r="121" spans="2:11">
      <c r="B121" s="12" t="s">
        <v>48</v>
      </c>
      <c r="D121" s="31">
        <v>34.3209085076233</v>
      </c>
      <c r="E121" s="31">
        <v>34.4420248008469</v>
      </c>
      <c r="F121" s="31">
        <v>34.5327154424194</v>
      </c>
      <c r="G121" s="31">
        <v>34.5963078587615</v>
      </c>
      <c r="H121" s="31">
        <v>34.6361418258888</v>
      </c>
      <c r="I121" s="31">
        <v>34.6553843160273</v>
      </c>
      <c r="J121" s="31">
        <v>34.6569449035625</v>
      </c>
      <c r="K121" s="31">
        <v>34.6434448609422</v>
      </c>
    </row>
    <row r="122" spans="2:11">
      <c r="B122" s="12" t="s">
        <v>46</v>
      </c>
      <c r="D122" s="31">
        <v>157.904696885537</v>
      </c>
      <c r="E122" s="31">
        <v>157.811144176021</v>
      </c>
      <c r="F122" s="31">
        <v>157.667916817643</v>
      </c>
      <c r="G122" s="31">
        <v>157.489511650962</v>
      </c>
      <c r="H122" s="31">
        <v>157.287165602746</v>
      </c>
      <c r="I122" s="31">
        <v>157.069455406581</v>
      </c>
      <c r="J122" s="31">
        <v>156.842839659718</v>
      </c>
      <c r="K122" s="31">
        <v>156.612117238977</v>
      </c>
    </row>
    <row r="123" spans="1:11">
      <c r="A123" s="20" t="s">
        <v>25</v>
      </c>
      <c r="B123" s="12" t="s">
        <v>47</v>
      </c>
      <c r="C123" s="11">
        <v>164.8</v>
      </c>
      <c r="D123" s="31">
        <v>155.586257443079</v>
      </c>
      <c r="E123" s="31">
        <v>155.347306624957</v>
      </c>
      <c r="F123" s="31">
        <v>155.108722789708</v>
      </c>
      <c r="G123" s="31">
        <v>154.870505373736</v>
      </c>
      <c r="H123" s="31">
        <v>154.632653814289</v>
      </c>
      <c r="I123" s="31">
        <v>154.395167549475</v>
      </c>
      <c r="J123" s="31">
        <v>154.158046018259</v>
      </c>
      <c r="K123" s="31">
        <v>153.921288660495</v>
      </c>
    </row>
    <row r="124" spans="2:11">
      <c r="B124" s="12" t="s">
        <v>48</v>
      </c>
      <c r="D124" s="31">
        <v>154.380707125134</v>
      </c>
      <c r="E124" s="31">
        <v>153.633433814495</v>
      </c>
      <c r="F124" s="31">
        <v>152.856062088592</v>
      </c>
      <c r="G124" s="31">
        <v>152.05518303844</v>
      </c>
      <c r="H124" s="31">
        <v>151.235759780254</v>
      </c>
      <c r="I124" s="31">
        <v>150.401622309316</v>
      </c>
      <c r="J124" s="31">
        <v>149.555787200968</v>
      </c>
      <c r="K124" s="31">
        <v>148.700671720436</v>
      </c>
    </row>
    <row r="125" spans="2:11">
      <c r="B125" s="12" t="s">
        <v>46</v>
      </c>
      <c r="D125" s="31">
        <v>53.2572895909213</v>
      </c>
      <c r="E125" s="31">
        <v>52.7153209282673</v>
      </c>
      <c r="F125" s="31">
        <v>52.2279126049646</v>
      </c>
      <c r="G125" s="31">
        <v>51.7873259210747</v>
      </c>
      <c r="H125" s="31">
        <v>51.3866501723382</v>
      </c>
      <c r="I125" s="31">
        <v>51.0200160530317</v>
      </c>
      <c r="J125" s="31">
        <v>50.6825495138737</v>
      </c>
      <c r="K125" s="31">
        <v>50.3702368608004</v>
      </c>
    </row>
    <row r="126" spans="1:11">
      <c r="A126" s="20" t="s">
        <v>29</v>
      </c>
      <c r="B126" s="12" t="s">
        <v>47</v>
      </c>
      <c r="C126" s="11">
        <v>57.5</v>
      </c>
      <c r="D126" s="31">
        <v>52.8020029693705</v>
      </c>
      <c r="E126" s="31">
        <v>52.116463179017</v>
      </c>
      <c r="F126" s="31">
        <v>51.4956459770805</v>
      </c>
      <c r="G126" s="31">
        <v>50.9325931182549</v>
      </c>
      <c r="H126" s="31">
        <v>50.4200773530343</v>
      </c>
      <c r="I126" s="31">
        <v>49.9514029214026</v>
      </c>
      <c r="J126" s="31">
        <v>49.5206883146268</v>
      </c>
      <c r="K126" s="31">
        <v>49.1229036201003</v>
      </c>
    </row>
    <row r="127" spans="2:11">
      <c r="B127" s="12" t="s">
        <v>48</v>
      </c>
      <c r="D127" s="31">
        <v>52.284246823063</v>
      </c>
      <c r="E127" s="31">
        <v>51.4173444120432</v>
      </c>
      <c r="F127" s="31">
        <v>50.625094266915</v>
      </c>
      <c r="G127" s="31">
        <v>49.9028113244178</v>
      </c>
      <c r="H127" s="31">
        <v>49.2438269795505</v>
      </c>
      <c r="I127" s="31">
        <v>48.6410473388893</v>
      </c>
      <c r="J127" s="31">
        <v>48.0877123364377</v>
      </c>
      <c r="K127" s="31">
        <v>47.577719059422</v>
      </c>
    </row>
    <row r="129" spans="1:1">
      <c r="A129" s="33" t="s">
        <v>61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预测结果</vt:lpstr>
      <vt:lpstr>预测结果 (2)</vt:lpstr>
      <vt:lpstr>重庆4省</vt:lpstr>
      <vt:lpstr>重庆4省 (已处理)</vt:lpstr>
      <vt:lpstr>北京8省 (已处理)</vt:lpstr>
      <vt:lpstr>用水</vt:lpstr>
      <vt:lpstr>北京8省 （农业用水) (2)</vt:lpstr>
      <vt:lpstr>内蒙古10省 (已处理)</vt:lpstr>
      <vt:lpstr>内蒙古10省 (农业用水) </vt:lpstr>
      <vt:lpstr>黑龙江8省 (已处理)</vt:lpstr>
      <vt:lpstr>黑龙江8省 (农业用水) </vt:lpstr>
      <vt:lpstr>关联度计算</vt:lpstr>
      <vt:lpstr>北京8省</vt:lpstr>
      <vt:lpstr>内蒙古10省</vt:lpstr>
      <vt:lpstr>黑龙江8省</vt:lpstr>
      <vt:lpstr>GRA=0.5</vt:lpstr>
      <vt:lpstr>南丁格尔玫瑰图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华为</dc:creator>
  <cp:lastModifiedBy>sdasadasdas</cp:lastModifiedBy>
  <dcterms:created xsi:type="dcterms:W3CDTF">2023-11-29T23:43:00Z</dcterms:created>
  <dcterms:modified xsi:type="dcterms:W3CDTF">2024-01-01T11:36:42Z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99E585EF4E994A0BA63E5EDE46AC95C0</vt:lpwstr>
  </property>
  <property fmtid="{D5CDD505-2E9C-101B-9397-08002B2CF9AE}" pid="3" name="KSOProductBuildVer">
    <vt:lpwstr>2052-5.2.0.7734</vt:lpwstr>
  </property>
</Properties>
</file>