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r.ZY/Desktop/BussinessPlan/财务/"/>
    </mc:Choice>
  </mc:AlternateContent>
  <bookViews>
    <workbookView xWindow="0" yWindow="460" windowWidth="25600" windowHeight="141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C35" i="1"/>
  <c r="D35" i="1"/>
  <c r="E35" i="1"/>
  <c r="F35" i="1"/>
  <c r="C34" i="1"/>
  <c r="D34" i="1"/>
  <c r="E34" i="1"/>
  <c r="F34" i="1"/>
  <c r="B36" i="1"/>
  <c r="B35" i="1"/>
  <c r="B34" i="1"/>
  <c r="B32" i="1"/>
  <c r="B29" i="1"/>
  <c r="B31" i="1"/>
  <c r="C30" i="1"/>
  <c r="C31" i="1"/>
  <c r="D30" i="1"/>
  <c r="D31" i="1"/>
  <c r="E30" i="1"/>
  <c r="E31" i="1"/>
  <c r="F30" i="1"/>
  <c r="F31" i="1"/>
  <c r="C29" i="1"/>
  <c r="D29" i="1"/>
  <c r="E29" i="1"/>
  <c r="F29" i="1"/>
  <c r="C18" i="1"/>
  <c r="D18" i="1"/>
  <c r="E18" i="1"/>
  <c r="F18" i="1"/>
  <c r="B18" i="1"/>
  <c r="C17" i="1"/>
  <c r="D17" i="1"/>
  <c r="E17" i="1"/>
  <c r="F17" i="1"/>
  <c r="B17" i="1"/>
  <c r="C27" i="1"/>
  <c r="C28" i="1"/>
  <c r="D27" i="1"/>
  <c r="D28" i="1"/>
  <c r="E27" i="1"/>
  <c r="E28" i="1"/>
  <c r="F27" i="1"/>
  <c r="F28" i="1"/>
  <c r="B27" i="1"/>
  <c r="B28" i="1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<sst xmlns="http://schemas.openxmlformats.org/spreadsheetml/2006/main" count="50" uniqueCount="46">
  <si>
    <t>预计现金流量表</t>
  </si>
  <si>
    <t>项目（元）</t>
  </si>
  <si>
    <t>第一年</t>
  </si>
  <si>
    <t>第二年</t>
  </si>
  <si>
    <t>第三年</t>
  </si>
  <si>
    <t>第四年</t>
  </si>
  <si>
    <t>第五年</t>
  </si>
  <si>
    <t>一、经营活动产生的现金流量：</t>
  </si>
  <si>
    <t>销售商品、提供劳务收到的现金</t>
  </si>
  <si>
    <t>经营活动现金流入小计</t>
  </si>
  <si>
    <t>购买商品、接受劳务支付的现金</t>
  </si>
  <si>
    <t>支付给职工的现金</t>
  </si>
  <si>
    <t>支付的各项税费</t>
  </si>
  <si>
    <t>支付其他与经营活动有关的现金</t>
  </si>
  <si>
    <t>-</t>
  </si>
  <si>
    <t>经营活动现金流出小计</t>
  </si>
  <si>
    <t>经营活动产生的现金流量净额</t>
  </si>
  <si>
    <t>二、投资活动产生的现金流量：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</si>
  <si>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</si>
  <si>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</si>
  <si>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</si>
  <si>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</si>
  <si>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</si>
  <si>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</si>
  <si>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三、筹资活动产生的现金流量：</t>
  </si>
  <si>
    <t>吸收投资收到的现金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</si>
  <si>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</si>
  <si>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</si>
  <si>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</si>
  <si>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</si>
  <si>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</si>
  <si>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</si>
  <si>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</si>
  <si>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</si>
  <si>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加：期初现金及现金等价物余额</t>
  </si>
  <si>
    <t>五、期末现金及现金等价物余额</t>
    <phoneticPr fontId="1" type="noConversion"/>
  </si>
  <si>
    <t>四、现金及现金等价物净增加额</t>
    <phoneticPr fontId="1" type="noConversion"/>
  </si>
  <si>
    <t>年份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</si>
  <si>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</si>
  <si>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</si>
  <si>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</si>
  <si>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</si>
  <si>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</si>
  <si>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现金流入</t>
    <phoneticPr fontId="1" type="noConversion"/>
  </si>
  <si>
    <t>现金流出</t>
    <phoneticPr fontId="1" type="noConversion"/>
  </si>
  <si>
    <t>现金及现金等价物净增加额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</si>
</sst>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现金流入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Sheet1!$B$33:$F$33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364010.0</c:v>
                </c:pt>
                <c:pt idx="1">
                  <c:v>345361.04</c:v>
                </c:pt>
                <c:pt idx="2">
                  <c:v>686690.7</c:v>
                </c:pt>
                <c:pt idx="3">
                  <c:v>514270.01825</c:v>
                </c:pt>
                <c:pt idx="4">
                  <c:v>631110.414925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现金流出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Sheet1!$B$33:$F$33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57000.0</c:v>
                </c:pt>
                <c:pt idx="1">
                  <c:v>10000.0</c:v>
                </c:pt>
                <c:pt idx="2">
                  <c:v>36300.0</c:v>
                </c:pt>
                <c:pt idx="3">
                  <c:v>12500.0</c:v>
                </c:pt>
                <c:pt idx="4">
                  <c:v>13000.0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87990032"/>
        <c:axId val="-2087979792"/>
      </c:lineChart>
      <c:lineChart>
        <c:grouping val="standard"/>
        <c:varyColors val="0"/>
        <c:ser>
          <c:idx val="2"/>
          <c:order val="2"/>
          <c:tx>
            <c:strRef>
              <c:f>Sheet1!$A$36</c:f>
              <c:strCache>
                <c:ptCount val="1"/>
                <c:pt idx="0">
                  <c:v>现金及现金等价物净增加额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Sheet1!$B$33:$F$33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307010.0</c:v>
                </c:pt>
                <c:pt idx="1">
                  <c:v>335361.04</c:v>
                </c:pt>
                <c:pt idx="2">
                  <c:v>650390.7</c:v>
                </c:pt>
                <c:pt idx="3">
                  <c:v>501770.01825</c:v>
                </c:pt>
                <c:pt idx="4">
                  <c:v>618110.414925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96880"/>
        <c:axId val="-2088016592"/>
      </c:lineChart>
      <c:catAx>
        <c:axId val="-20879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979792"/>
        <c:crosses val="autoZero"/>
        <c:auto val="1"/>
        <c:lblAlgn val="ctr"/>
        <c:lblOffset val="100"/>
        <c:noMultiLvlLbl val="0"/>
      </c:catAx>
      <c:valAx>
        <c:axId val="-2087979792"/>
        <c:scaling>
          <c:logBase val="5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990032"/>
        <c:crosses val="autoZero"/>
        <c:crossBetween val="between"/>
        <c:majorUnit val="200000.0"/>
      </c:valAx>
      <c:valAx>
        <c:axId val="-2088016592"/>
        <c:scaling>
          <c:logBase val="8.0"/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796880"/>
        <c:crosses val="max"/>
        <c:crossBetween val="between"/>
        <c:majorUnit val="50000.0"/>
      </c:valAx>
      <c:catAx>
        <c:axId val="-208779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801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17</xdr:row>
      <xdr:rowOff>31750</xdr:rowOff>
    </xdr:from>
    <xdr:to>
      <xdr:col>13</xdr:col>
      <xdr:colOff>50800</xdr:colOff>
      <xdr:row>31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1" workbookViewId="0">
      <selection activeCell="G34" sqref="G34"/>
    </sheetView>
  </sheetViews>
  <sheetFormatPr baseColWidth="10" defaultColWidth="8.83203125" defaultRowHeight="15" x14ac:dyDescent="0.2"/>
  <cols>
    <col min="1" max="1" width="43.6640625" customWidth="1"/>
  </cols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t="s">
        <v>7</v>
      </c>
    </row>
    <row r="4" spans="1:6" x14ac:dyDescent="0.2">
      <c r="A4" t="s">
        <v>8</v>
      </c>
      <c r="B4">
        <v>433000</v>
      </c>
      <c r="C4">
        <v>682492</v>
      </c>
      <c r="D4">
        <v>1264001</v>
      </c>
      <c r="E4">
        <v>1536498</v>
      </c>
      <c r="F4">
        <v>1812273</v>
      </c>
    </row>
    <row r="5" spans="1:6" x14ac:dyDescent="0.2">
      <c r="A5" t="s">
        <v>9</v>
      </c>
      <c r="B5">
        <v>433000</v>
      </c>
      <c r="C5">
        <v>682492</v>
      </c>
      <c r="D5">
        <v>1264001</v>
      </c>
      <c r="E5">
        <v>1536498</v>
      </c>
      <c r="F5">
        <v>1812273</v>
      </c>
    </row>
    <row r="6" spans="1:6" x14ac:dyDescent="0.2">
      <c r="A6" t="s">
        <v>10</v>
      </c>
      <c r="B6">
        <v>-57000</v>
      </c>
      <c r="C6">
        <v>-10000</v>
      </c>
      <c r="D6">
        <v>-36300</v>
      </c>
      <c r="E6">
        <v>-12500</v>
      </c>
      <c r="F6">
        <v>-13000</v>
      </c>
    </row>
    <row r="7" spans="1:6" x14ac:dyDescent="0.2">
      <c r="A7" t="s">
        <v>11</v>
      </c>
      <c r="B7">
        <v>-239000</v>
      </c>
      <c r="C7">
        <v>-303000</v>
      </c>
      <c r="D7">
        <v>-356000</v>
      </c>
      <c r="E7">
        <v>-422000</v>
      </c>
      <c r="F7">
        <v>-461000</v>
      </c>
    </row>
    <row r="8" spans="1:6" x14ac:dyDescent="0.2">
      <c r="A8" t="s">
        <v>12</v>
      </c>
      <c r="B8">
        <v>-12990</v>
      </c>
      <c r="C8">
        <v>-24130.959999999999</v>
      </c>
      <c r="D8">
        <v>-185010.3</v>
      </c>
      <c r="E8">
        <v>-233391.9</v>
      </c>
      <c r="F8">
        <v>-294866.90000000002</v>
      </c>
    </row>
    <row r="9" spans="1:6" x14ac:dyDescent="0.2">
      <c r="A9" t="s">
        <v>13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</row>
    <row r="10" spans="1:6" x14ac:dyDescent="0.2">
      <c r="A10" t="s">
        <v>15</v>
      </c>
      <c r="B10">
        <v>-308990</v>
      </c>
      <c r="C10">
        <v>-337130.96</v>
      </c>
      <c r="D10">
        <v>-577310.30000000005</v>
      </c>
      <c r="E10">
        <v>-667891.9</v>
      </c>
      <c r="F10">
        <v>-768866.9</v>
      </c>
    </row>
    <row r="11" spans="1:6" x14ac:dyDescent="0.2">
      <c r="A11" s="4" t="s">
        <v>16</v>
      </c>
      <c r="B11">
        <v>124010</v>
      </c>
      <c r="C11">
        <v>345361.04</v>
      </c>
      <c r="D11">
        <v>686690.7</v>
      </c>
      <c r="E11">
        <v>868606.1</v>
      </c>
      <c r="F11">
        <v>1043406.1</v>
      </c>
    </row>
    <row r="12" spans="1:6" x14ac:dyDescent="0.2">
      <c r="A12" t="s">
        <v>17</v>
      </c>
    </row>
    <row r="13" spans="1:6" x14ac:dyDescent="0.2">
      <c r="A13" t="s">
        <v>18</v>
      </c>
      <c r="B13">
        <v>57000</v>
      </c>
      <c r="C13">
        <v>10000</v>
      </c>
      <c r="D13">
        <v>36300</v>
      </c>
      <c r="E13">
        <v>12500</v>
      </c>
      <c r="F13">
        <v>13000</v>
      </c>
    </row>
    <row r="14" spans="1:6" x14ac:dyDescent="0.2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22</v>
      </c>
      <c r="B17">
        <f>SUM(B13:B16)</f>
        <v>57000</v>
      </c>
      <c r="C17">
        <f t="shared" ref="C17:F17" si="0">SUM(C13:C16)</f>
        <v>10000</v>
      </c>
      <c r="D17">
        <f t="shared" si="0"/>
        <v>36300</v>
      </c>
      <c r="E17">
        <f t="shared" si="0"/>
        <v>12500</v>
      </c>
      <c r="F17">
        <f t="shared" si="0"/>
        <v>13000</v>
      </c>
    </row>
    <row r="18" spans="1:6" x14ac:dyDescent="0.2">
      <c r="A18" s="3" t="s">
        <v>23</v>
      </c>
      <c r="B18">
        <f>-B17</f>
        <v>-57000</v>
      </c>
      <c r="C18">
        <f t="shared" ref="C18:F18" si="1">-C17</f>
        <v>-10000</v>
      </c>
      <c r="D18">
        <f t="shared" si="1"/>
        <v>-36300</v>
      </c>
      <c r="E18">
        <f t="shared" si="1"/>
        <v>-12500</v>
      </c>
      <c r="F18">
        <f t="shared" si="1"/>
        <v>-13000</v>
      </c>
    </row>
    <row r="19" spans="1:6" x14ac:dyDescent="0.2">
      <c r="A19" t="s">
        <v>24</v>
      </c>
    </row>
    <row r="20" spans="1:6" x14ac:dyDescent="0.2">
      <c r="A20" t="s">
        <v>25</v>
      </c>
      <c r="B20">
        <v>240000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28</v>
      </c>
      <c r="B23">
        <f>SUM(B20:B22)</f>
        <v>240000</v>
      </c>
      <c r="C23">
        <f t="shared" ref="C23:F23" si="2">SUM(C20:C22)</f>
        <v>0</v>
      </c>
      <c r="D23">
        <f t="shared" si="2"/>
        <v>0</v>
      </c>
      <c r="E23">
        <f t="shared" si="2"/>
        <v>0</v>
      </c>
      <c r="F23">
        <f t="shared" si="2"/>
        <v>0</v>
      </c>
    </row>
    <row r="24" spans="1:6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30</v>
      </c>
      <c r="B25">
        <v>0</v>
      </c>
      <c r="C25">
        <v>0</v>
      </c>
      <c r="D25">
        <v>0</v>
      </c>
      <c r="E25">
        <v>354336.08175000001</v>
      </c>
      <c r="F25">
        <v>412295.68507499999</v>
      </c>
    </row>
    <row r="26" spans="1:6" x14ac:dyDescent="0.2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32</v>
      </c>
      <c r="B27">
        <f>SUM(B24:B26)</f>
        <v>0</v>
      </c>
      <c r="C27">
        <f t="shared" ref="C27:F27" si="3">SUM(C24:C26)</f>
        <v>0</v>
      </c>
      <c r="D27">
        <f t="shared" si="3"/>
        <v>0</v>
      </c>
      <c r="E27">
        <f t="shared" si="3"/>
        <v>354336.08175000001</v>
      </c>
      <c r="F27">
        <f t="shared" si="3"/>
        <v>412295.68507499999</v>
      </c>
    </row>
    <row r="28" spans="1:6" x14ac:dyDescent="0.2">
      <c r="A28" s="2" t="s">
        <v>33</v>
      </c>
      <c r="B28">
        <f>B23-B27</f>
        <v>240000</v>
      </c>
      <c r="C28">
        <f t="shared" ref="C28:F28" si="4">C23-C27</f>
        <v>0</v>
      </c>
      <c r="D28">
        <f t="shared" si="4"/>
        <v>0</v>
      </c>
      <c r="E28">
        <f t="shared" si="4"/>
        <v>-354336.08175000001</v>
      </c>
      <c r="F28">
        <f t="shared" si="4"/>
        <v>-412295.68507499999</v>
      </c>
    </row>
    <row r="29" spans="1:6" x14ac:dyDescent="0.2">
      <c r="A29" s="1" t="s">
        <v>36</v>
      </c>
      <c r="B29">
        <f>B11+B18+B28</f>
        <v>307010</v>
      </c>
      <c r="C29">
        <f t="shared" ref="C29:F29" si="5">C11+C18+C28</f>
        <v>335361.03999999998</v>
      </c>
      <c r="D29">
        <f t="shared" si="5"/>
        <v>650390.69999999995</v>
      </c>
      <c r="E29">
        <f t="shared" si="5"/>
        <v>501770.01824999996</v>
      </c>
      <c r="F29">
        <f t="shared" si="5"/>
        <v>618110.41492499993</v>
      </c>
    </row>
    <row r="30" spans="1:6" x14ac:dyDescent="0.2">
      <c r="A30" t="s">
        <v>34</v>
      </c>
      <c r="B30">
        <v>480000</v>
      </c>
      <c r="C30">
        <f>B31</f>
        <v>787010</v>
      </c>
      <c r="D30">
        <f>C31</f>
        <v>1122371.04</v>
      </c>
      <c r="E30">
        <f>D31</f>
        <v>1772761.74</v>
      </c>
      <c r="F30">
        <f>E31</f>
        <v>2274531.75825</v>
      </c>
    </row>
    <row r="31" spans="1:6" x14ac:dyDescent="0.2">
      <c r="A31" t="s">
        <v>35</v>
      </c>
      <c r="B31">
        <f>SUM(B29:B30)</f>
        <v>787010</v>
      </c>
      <c r="C31">
        <f>SUM(C29:C30)</f>
        <v>1122371.04</v>
      </c>
      <c r="D31">
        <f>SUM(D29:D30)</f>
        <v>1772761.74</v>
      </c>
      <c r="E31">
        <f>SUM(E29:E30)</f>
        <v>2274531.75825</v>
      </c>
      <c r="F31">
        <f>SUM(F29:F30)</f>
        <v>2892642.1731749997</v>
      </c>
    </row>
    <row r="32" spans="1:6" x14ac:dyDescent="0.2">
      <c r="B32">
        <f>B11+B18+B28</f>
        <v>307010</v>
      </c>
    </row>
    <row r="33" spans="1:6" x14ac:dyDescent="0.2">
      <c r="A33" s="5" t="s">
        <v>37</v>
      </c>
      <c r="B33" s="5" t="s">
        <v>38</v>
      </c>
      <c r="C33" s="5" t="s">
        <v>39</v>
      </c>
      <c r="D33" s="5" t="s">
        <v>40</v>
      </c>
      <c r="E33" s="5" t="s">
        <v>41</v>
      </c>
      <c r="F33" s="5" t="s">
        <v>42</v>
      </c>
    </row>
    <row r="34" spans="1:6" x14ac:dyDescent="0.2">
      <c r="A34" s="5" t="s">
        <v>43</v>
      </c>
      <c r="B34">
        <f>B11+B28</f>
        <v>364010</v>
      </c>
      <c r="C34">
        <f t="shared" ref="C34:F34" si="6">C11+C28</f>
        <v>345361.04</v>
      </c>
      <c r="D34">
        <f t="shared" si="6"/>
        <v>686690.7</v>
      </c>
      <c r="E34">
        <f t="shared" si="6"/>
        <v>514270.01824999996</v>
      </c>
      <c r="F34">
        <f t="shared" si="6"/>
        <v>631110.41492499993</v>
      </c>
    </row>
    <row r="35" spans="1:6" x14ac:dyDescent="0.2">
      <c r="A35" s="5" t="s">
        <v>44</v>
      </c>
      <c r="B35">
        <f>-B18</f>
        <v>57000</v>
      </c>
      <c r="C35">
        <f t="shared" ref="C35:F35" si="7">-C18</f>
        <v>10000</v>
      </c>
      <c r="D35">
        <f t="shared" si="7"/>
        <v>36300</v>
      </c>
      <c r="E35">
        <f t="shared" si="7"/>
        <v>12500</v>
      </c>
      <c r="F35">
        <f t="shared" si="7"/>
        <v>13000</v>
      </c>
    </row>
    <row r="36" spans="1:6" x14ac:dyDescent="0.2">
      <c r="A36" s="1" t="s">
        <v>45</v>
      </c>
      <c r="B36">
        <f>B34-B35</f>
        <v>307010</v>
      </c>
      <c r="C36">
        <f t="shared" ref="C36:F36" si="8">C34-C35</f>
        <v>335361.03999999998</v>
      </c>
      <c r="D36">
        <f t="shared" si="8"/>
        <v>650390.69999999995</v>
      </c>
      <c r="E36">
        <f t="shared" si="8"/>
        <v>501770.01824999996</v>
      </c>
      <c r="F36">
        <f t="shared" si="8"/>
        <v>618110.41492499993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用户</cp:lastModifiedBy>
  <dcterms:created xsi:type="dcterms:W3CDTF">2018-03-08T13:29:23Z</dcterms:created>
  <dcterms:modified xsi:type="dcterms:W3CDTF">2018-03-14T15:43:51Z</dcterms:modified>
</cp:coreProperties>
</file>