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硬性成本" sheetId="1" r:id="rId1"/>
    <sheet name="软性成本" sheetId="2" r:id="rId2"/>
    <sheet name="产品售价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第一研发完之后是否可二次使用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第一研发完之后是否可二次使用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李乐把型号填写到这里</t>
        </r>
      </text>
    </comment>
  </commentList>
</comments>
</file>

<file path=xl/sharedStrings.xml><?xml version="1.0" encoding="utf-8"?>
<sst xmlns="http://schemas.openxmlformats.org/spreadsheetml/2006/main" count="155" uniqueCount="78">
  <si>
    <t>产品型号</t>
  </si>
  <si>
    <t>产品分类</t>
  </si>
  <si>
    <t>产品名称</t>
  </si>
  <si>
    <t>产品版本</t>
  </si>
  <si>
    <t>硬件名称</t>
  </si>
  <si>
    <t>硬件型号</t>
  </si>
  <si>
    <t>数量</t>
  </si>
  <si>
    <t>单价（万元）</t>
  </si>
  <si>
    <t>总价（万元）</t>
  </si>
  <si>
    <t>是否可二次使用</t>
  </si>
  <si>
    <t>二次使用价格</t>
  </si>
  <si>
    <t>推荐供应商1</t>
  </si>
  <si>
    <t>推荐供应商2</t>
  </si>
  <si>
    <t>推荐供应商3</t>
  </si>
  <si>
    <t>CAIE-LRP001B</t>
  </si>
  <si>
    <t>单要素教学产品</t>
  </si>
  <si>
    <t>激光雷达教学实训台架</t>
  </si>
  <si>
    <t>基础版</t>
  </si>
  <si>
    <t>16线激光雷达</t>
  </si>
  <si>
    <t>R-Fans-16</t>
  </si>
  <si>
    <t>否</t>
  </si>
  <si>
    <t>北科天绘</t>
  </si>
  <si>
    <t>线控底盘</t>
  </si>
  <si>
    <t>DGT-001S</t>
  </si>
  <si>
    <t>煜禾森</t>
  </si>
  <si>
    <t>电脑</t>
  </si>
  <si>
    <t>AGX</t>
  </si>
  <si>
    <t>XAVIER</t>
  </si>
  <si>
    <t>深圳维纳</t>
  </si>
  <si>
    <t>显示屏</t>
  </si>
  <si>
    <t>淘宝</t>
  </si>
  <si>
    <t>其他零配件一套</t>
  </si>
  <si>
    <t>键鼠套装，网络测量仪、万用表等</t>
  </si>
  <si>
    <t>台架生产组装</t>
  </si>
  <si>
    <t>明觉设计</t>
  </si>
  <si>
    <t>线束定制</t>
  </si>
  <si>
    <t>对台架所用线束进行集成定制</t>
  </si>
  <si>
    <t>深圳澳华</t>
  </si>
  <si>
    <t>软件名称</t>
  </si>
  <si>
    <t>主要内容</t>
  </si>
  <si>
    <t>二次使用价格（万元）</t>
  </si>
  <si>
    <t>完整版</t>
  </si>
  <si>
    <t>激光雷达自带软件</t>
  </si>
  <si>
    <t>展示激光雷达点云数据</t>
  </si>
  <si>
    <t>是</t>
  </si>
  <si>
    <t>速腾</t>
  </si>
  <si>
    <t>镭神</t>
  </si>
  <si>
    <t>激光雷达停避障测试软件</t>
  </si>
  <si>
    <t>线控底盘基于所搭载激光雷达进行目标识别并能够停避障</t>
  </si>
  <si>
    <t>软开</t>
  </si>
  <si>
    <t>交互界面开发</t>
  </si>
  <si>
    <t>人机交互</t>
  </si>
  <si>
    <t>结构设计</t>
  </si>
  <si>
    <t>包括机械设计、材质工艺选择、电机选型</t>
  </si>
  <si>
    <t>明觉</t>
  </si>
  <si>
    <t>电路设计</t>
  </si>
  <si>
    <t>台架整体电路图</t>
  </si>
  <si>
    <t>外观设计</t>
  </si>
  <si>
    <t>型号</t>
  </si>
  <si>
    <t>名称</t>
  </si>
  <si>
    <t>版本</t>
  </si>
  <si>
    <t>硬性成本（万元）</t>
  </si>
  <si>
    <t>首次软性成本（万元）</t>
  </si>
  <si>
    <t>开发周期（天）</t>
  </si>
  <si>
    <t>产品单次硬性成本</t>
  </si>
  <si>
    <t>产品单次软性成本</t>
  </si>
  <si>
    <t>单次成本合计</t>
  </si>
  <si>
    <t>批量成本合计</t>
  </si>
  <si>
    <t>成本比例</t>
  </si>
  <si>
    <t>实际对外</t>
  </si>
  <si>
    <t>代理比率</t>
  </si>
  <si>
    <t>利润分成</t>
  </si>
  <si>
    <t>对外利润</t>
  </si>
  <si>
    <t>实际利润</t>
  </si>
  <si>
    <t>利润要求</t>
  </si>
  <si>
    <t>产品售价</t>
  </si>
  <si>
    <t>实际利润率</t>
  </si>
  <si>
    <t>对外利润率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</si>
</sst>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3" borderId="1" xfId="8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0" borderId="0" xfId="0" applyNumberFormat="1"/>
    <xf numFmtId="43" fontId="0" fillId="0" borderId="0" xfId="8" applyFont="1" applyAlignment="1"/>
    <xf numFmtId="9" fontId="0" fillId="0" borderId="0" xfId="11" applyFont="1" applyAlignment="1"/>
    <xf numFmtId="43" fontId="1" fillId="4" borderId="1" xfId="8" applyFont="1" applyFill="1" applyBorder="1" applyAlignment="1">
      <alignment horizontal="center" vertical="center"/>
    </xf>
    <xf numFmtId="9" fontId="1" fillId="3" borderId="1" xfId="1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4.252\share\&#26234;&#33021;&#32593;&#32852;&#27773;&#36710;&#20135;&#21697;&#20307;&#31995;\&#26234;&#33021;&#32593;&#32852;&#20135;&#21697;&#20307;&#319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写说明"/>
      <sheetName val="产品体系"/>
      <sheetName val="实训室"/>
      <sheetName val="产品售价"/>
      <sheetName val="产品研发"/>
      <sheetName val="开发优先级"/>
      <sheetName val="开发进展"/>
      <sheetName val="标准命名及型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标准型号</v>
          </cell>
          <cell r="C1" t="str">
            <v>分类</v>
          </cell>
          <cell r="D1" t="str">
            <v>标准名称</v>
          </cell>
          <cell r="E1" t="str">
            <v>标准版本</v>
          </cell>
        </row>
        <row r="2">
          <cell r="B2" t="str">
            <v>CAIE-LRP001B</v>
          </cell>
          <cell r="C2" t="str">
            <v>单要素教学产品</v>
          </cell>
          <cell r="D2" t="str">
            <v>激光雷达教学实训台架</v>
          </cell>
          <cell r="E2" t="str">
            <v>基础版</v>
          </cell>
        </row>
        <row r="3">
          <cell r="B3" t="str">
            <v>CAIE-LRP001U</v>
          </cell>
          <cell r="C3" t="str">
            <v>单要素教学产品</v>
          </cell>
          <cell r="D3" t="str">
            <v>激光雷达教学实训台架</v>
          </cell>
          <cell r="E3" t="str">
            <v>升级版</v>
          </cell>
        </row>
        <row r="4">
          <cell r="B4" t="str">
            <v>CAIE-LRP001F</v>
          </cell>
          <cell r="C4" t="str">
            <v>单要素教学产品</v>
          </cell>
          <cell r="D4" t="str">
            <v>激光雷达教学实训台架</v>
          </cell>
          <cell r="E4" t="str">
            <v>完整版</v>
          </cell>
        </row>
        <row r="5">
          <cell r="B5" t="str">
            <v>CAIE-MWR001B</v>
          </cell>
          <cell r="C5" t="str">
            <v>单要素教学产品</v>
          </cell>
          <cell r="D5" t="str">
            <v>毫米波雷达教学实训台架</v>
          </cell>
          <cell r="E5" t="str">
            <v>基础版</v>
          </cell>
        </row>
        <row r="6">
          <cell r="B6" t="str">
            <v>CAIE-MWR001U</v>
          </cell>
          <cell r="C6" t="str">
            <v>单要素教学产品</v>
          </cell>
          <cell r="D6" t="str">
            <v>毫米波雷达教学实训台架</v>
          </cell>
          <cell r="E6" t="str">
            <v>升级版</v>
          </cell>
        </row>
        <row r="7">
          <cell r="B7" t="str">
            <v>CAIE-MWR001F</v>
          </cell>
          <cell r="C7" t="str">
            <v>单要素教学产品</v>
          </cell>
          <cell r="D7" t="str">
            <v>毫米波雷达教学实训台架</v>
          </cell>
          <cell r="E7" t="str">
            <v>完整版</v>
          </cell>
        </row>
        <row r="8">
          <cell r="B8" t="str">
            <v>CAIE-VRP001B</v>
          </cell>
          <cell r="C8" t="str">
            <v>单要素教学产品</v>
          </cell>
          <cell r="D8" t="str">
            <v>视觉传感器教学实训台架</v>
          </cell>
          <cell r="E8" t="str">
            <v>基础版</v>
          </cell>
        </row>
        <row r="9">
          <cell r="B9" t="str">
            <v>CAIE-VRP001U</v>
          </cell>
          <cell r="C9" t="str">
            <v>单要素教学产品</v>
          </cell>
          <cell r="D9" t="str">
            <v>视觉传感器教学实训台架</v>
          </cell>
          <cell r="E9" t="str">
            <v>升级版</v>
          </cell>
        </row>
        <row r="10">
          <cell r="B10" t="str">
            <v>CAIE-VRP001F</v>
          </cell>
          <cell r="C10" t="str">
            <v>单要素教学产品</v>
          </cell>
          <cell r="D10" t="str">
            <v>视觉传感器教学实训台架</v>
          </cell>
          <cell r="E10" t="str">
            <v>完整版</v>
          </cell>
        </row>
        <row r="11">
          <cell r="B11" t="str">
            <v>CAIE-INS0011B</v>
          </cell>
          <cell r="C11" t="str">
            <v>单要素教学产品</v>
          </cell>
          <cell r="D11" t="str">
            <v>定位及惯导教学实训台架</v>
          </cell>
          <cell r="E11" t="str">
            <v>基础版</v>
          </cell>
        </row>
        <row r="12">
          <cell r="B12" t="str">
            <v>CAIE-INS001U</v>
          </cell>
          <cell r="C12" t="str">
            <v>单要素教学产品</v>
          </cell>
          <cell r="D12" t="str">
            <v>定位及惯导教学实训台架</v>
          </cell>
          <cell r="E12" t="str">
            <v>升级版</v>
          </cell>
        </row>
        <row r="13">
          <cell r="B13" t="str">
            <v>CAIE-INS001F</v>
          </cell>
          <cell r="C13" t="str">
            <v>单要素教学产品</v>
          </cell>
          <cell r="D13" t="str">
            <v>定位及惯导教学实训台架</v>
          </cell>
          <cell r="E13" t="str">
            <v>完整版</v>
          </cell>
        </row>
        <row r="14">
          <cell r="B14" t="str">
            <v>CAIE-WCP001B</v>
          </cell>
          <cell r="C14" t="str">
            <v>单要素教学产品</v>
          </cell>
          <cell r="D14" t="str">
            <v>线控教学实训台架</v>
          </cell>
          <cell r="E14" t="str">
            <v>基础版</v>
          </cell>
        </row>
        <row r="15">
          <cell r="B15" t="str">
            <v>CAIE-WCP001U</v>
          </cell>
          <cell r="C15" t="str">
            <v>单要素教学产品</v>
          </cell>
          <cell r="D15" t="str">
            <v>线控教学实训台架</v>
          </cell>
          <cell r="E15" t="str">
            <v>升级版</v>
          </cell>
        </row>
        <row r="16">
          <cell r="B16" t="str">
            <v>CAIE-WCP001F</v>
          </cell>
          <cell r="C16" t="str">
            <v>单要素教学产品</v>
          </cell>
          <cell r="D16" t="str">
            <v>线控教学实训台架</v>
          </cell>
          <cell r="E16" t="str">
            <v>完整版</v>
          </cell>
        </row>
        <row r="17">
          <cell r="B17" t="str">
            <v>CAIE-IDP001B</v>
          </cell>
          <cell r="C17" t="str">
            <v>单要素教学产品</v>
          </cell>
          <cell r="D17" t="str">
            <v>智能决策教学实训台架</v>
          </cell>
          <cell r="E17" t="str">
            <v>基础版</v>
          </cell>
        </row>
        <row r="18">
          <cell r="B18" t="str">
            <v>CAIE-IDP001U</v>
          </cell>
          <cell r="C18" t="str">
            <v>单要素教学产品</v>
          </cell>
          <cell r="D18" t="str">
            <v>智能决策教学实训台架</v>
          </cell>
          <cell r="E18" t="str">
            <v>升级版</v>
          </cell>
        </row>
        <row r="19">
          <cell r="B19" t="str">
            <v>CAIE-IDP001F</v>
          </cell>
          <cell r="C19" t="str">
            <v>单要素教学产品</v>
          </cell>
          <cell r="D19" t="str">
            <v>智能决策教学实训台架</v>
          </cell>
          <cell r="E19" t="str">
            <v>完整版</v>
          </cell>
        </row>
        <row r="20">
          <cell r="B20" t="str">
            <v>CAIE-V2X001B</v>
          </cell>
          <cell r="C20" t="str">
            <v>单要素教学产品</v>
          </cell>
          <cell r="D20" t="str">
            <v>车联网教学实训台架</v>
          </cell>
          <cell r="E20" t="str">
            <v>基础版</v>
          </cell>
        </row>
        <row r="21">
          <cell r="B21" t="str">
            <v>CAIE-V2X001U</v>
          </cell>
          <cell r="C21" t="str">
            <v>单要素教学产品</v>
          </cell>
          <cell r="D21" t="str">
            <v>车联网教学实训台架</v>
          </cell>
          <cell r="E21" t="str">
            <v>升级版</v>
          </cell>
        </row>
        <row r="22">
          <cell r="B22" t="str">
            <v>CAIE-V2X001F</v>
          </cell>
          <cell r="C22" t="str">
            <v>单要素教学产品</v>
          </cell>
          <cell r="D22" t="str">
            <v>车联网教学实训台架</v>
          </cell>
          <cell r="E22" t="str">
            <v>完整版</v>
          </cell>
        </row>
        <row r="23">
          <cell r="B23" t="str">
            <v>CAIE-ESP001B</v>
          </cell>
          <cell r="C23" t="str">
            <v>多要素教学产品</v>
          </cell>
          <cell r="D23" t="str">
            <v>环境综合感知教学实训台架</v>
          </cell>
          <cell r="E23" t="str">
            <v>基础版</v>
          </cell>
        </row>
        <row r="24">
          <cell r="B24" t="str">
            <v>CAIE-ESP001U</v>
          </cell>
          <cell r="C24" t="str">
            <v>多要素教学产品</v>
          </cell>
          <cell r="D24" t="str">
            <v>环境综合感知教学实训台架</v>
          </cell>
          <cell r="E24" t="str">
            <v>升级版</v>
          </cell>
        </row>
        <row r="25">
          <cell r="B25" t="str">
            <v>CAIE-ESP001F</v>
          </cell>
          <cell r="C25" t="str">
            <v>多要素教学产品</v>
          </cell>
          <cell r="D25" t="str">
            <v>环境综合感知教学实训台架</v>
          </cell>
          <cell r="E25" t="str">
            <v>完整版</v>
          </cell>
        </row>
        <row r="26">
          <cell r="B26" t="str">
            <v>CAIE-ATP001B</v>
          </cell>
          <cell r="C26" t="str">
            <v>多要素教学产品</v>
          </cell>
          <cell r="D26" t="str">
            <v>ADAS教学实训台架</v>
          </cell>
          <cell r="E26" t="str">
            <v>基础版</v>
          </cell>
        </row>
        <row r="27">
          <cell r="B27" t="str">
            <v>CAIE-ATP001U</v>
          </cell>
          <cell r="C27" t="str">
            <v>多要素教学产品</v>
          </cell>
          <cell r="D27" t="str">
            <v>ADAS教学实训台架</v>
          </cell>
          <cell r="E27" t="str">
            <v>升级版</v>
          </cell>
        </row>
        <row r="28">
          <cell r="B28" t="str">
            <v>CAIE-ATP001F</v>
          </cell>
          <cell r="C28" t="str">
            <v>多要素教学产品</v>
          </cell>
          <cell r="D28" t="str">
            <v>ADAS教学实训台架</v>
          </cell>
          <cell r="E28" t="str">
            <v>完整版</v>
          </cell>
        </row>
        <row r="29">
          <cell r="B29" t="str">
            <v>CAIE-WCC001B</v>
          </cell>
          <cell r="C29" t="str">
            <v>多要素教学产品</v>
          </cell>
          <cell r="D29" t="str">
            <v>线控底盘</v>
          </cell>
          <cell r="E29" t="str">
            <v>基础版</v>
          </cell>
        </row>
        <row r="30">
          <cell r="B30" t="str">
            <v>CAIE-WCC001U</v>
          </cell>
          <cell r="C30" t="str">
            <v>多要素教学产品</v>
          </cell>
          <cell r="D30" t="str">
            <v>线控底盘</v>
          </cell>
          <cell r="E30" t="str">
            <v>升级版</v>
          </cell>
        </row>
        <row r="31">
          <cell r="B31" t="str">
            <v>CAIE-WCC001F</v>
          </cell>
          <cell r="C31" t="str">
            <v>多要素教学产品</v>
          </cell>
          <cell r="D31" t="str">
            <v>线控底盘</v>
          </cell>
          <cell r="E31" t="str">
            <v>完整版</v>
          </cell>
        </row>
        <row r="32">
          <cell r="B32" t="str">
            <v>CAIE-MSC001B</v>
          </cell>
          <cell r="C32" t="str">
            <v>多要素教学产品</v>
          </cell>
          <cell r="D32" t="str">
            <v>智能微缩车传感器融合实验箱</v>
          </cell>
          <cell r="E32" t="str">
            <v>基础版</v>
          </cell>
        </row>
        <row r="33">
          <cell r="B33" t="str">
            <v>CAIE-MSC001U</v>
          </cell>
          <cell r="C33" t="str">
            <v>多要素教学产品</v>
          </cell>
          <cell r="D33" t="str">
            <v>智能微缩车传感器融合实验箱</v>
          </cell>
          <cell r="E33" t="str">
            <v>升级版</v>
          </cell>
        </row>
        <row r="34">
          <cell r="B34" t="str">
            <v>CAIE-MSC001F</v>
          </cell>
          <cell r="C34" t="str">
            <v>多要素教学产品</v>
          </cell>
          <cell r="D34" t="str">
            <v>智能微缩车传感器融合实验箱</v>
          </cell>
          <cell r="E34" t="str">
            <v>完整版</v>
          </cell>
        </row>
        <row r="35">
          <cell r="B35" t="str">
            <v>CAIE-SFC001B</v>
          </cell>
          <cell r="C35" t="str">
            <v>多要素教学产品</v>
          </cell>
          <cell r="D35" t="str">
            <v>智能网联汽车传感器实验箱</v>
          </cell>
          <cell r="E35" t="str">
            <v>基础版</v>
          </cell>
        </row>
        <row r="36">
          <cell r="B36" t="str">
            <v>CAIE-SFC001U</v>
          </cell>
          <cell r="C36" t="str">
            <v>多要素教学产品</v>
          </cell>
          <cell r="D36" t="str">
            <v>智能网联汽车传感器实验箱</v>
          </cell>
          <cell r="E36" t="str">
            <v>升级版</v>
          </cell>
        </row>
        <row r="37">
          <cell r="B37" t="str">
            <v>CAIE-SFC001F</v>
          </cell>
          <cell r="C37" t="str">
            <v>多要素教学产品</v>
          </cell>
          <cell r="D37" t="str">
            <v>智能网联汽车传感器实验箱</v>
          </cell>
          <cell r="E37" t="str">
            <v>完整版</v>
          </cell>
        </row>
        <row r="38">
          <cell r="B38" t="str">
            <v>CAIE-ITS001B</v>
          </cell>
          <cell r="C38" t="str">
            <v>多要素教学产品</v>
          </cell>
          <cell r="D38" t="str">
            <v>智能网联汽车仿真教学沙盘</v>
          </cell>
          <cell r="E38" t="str">
            <v>基础版</v>
          </cell>
        </row>
        <row r="39">
          <cell r="B39" t="str">
            <v>CAIE-ITS001U</v>
          </cell>
          <cell r="C39" t="str">
            <v>多要素教学产品</v>
          </cell>
          <cell r="D39" t="str">
            <v>智能网联汽车仿真教学沙盘</v>
          </cell>
          <cell r="E39" t="str">
            <v>升级版</v>
          </cell>
        </row>
        <row r="40">
          <cell r="B40" t="str">
            <v>CAIE-ITS001F</v>
          </cell>
          <cell r="C40" t="str">
            <v>多要素教学产品</v>
          </cell>
          <cell r="D40" t="str">
            <v>智能网联汽车仿真教学沙盘</v>
          </cell>
          <cell r="E40" t="str">
            <v>完整版</v>
          </cell>
        </row>
        <row r="41">
          <cell r="B41" t="str">
            <v>CAIE-STP001B</v>
          </cell>
          <cell r="C41" t="str">
            <v>多要素教学产品</v>
          </cell>
          <cell r="D41" t="str">
            <v>智能网联汽车综合实训车</v>
          </cell>
          <cell r="E41" t="str">
            <v>基础版</v>
          </cell>
        </row>
        <row r="42">
          <cell r="B42" t="str">
            <v>CAIE-STP001U</v>
          </cell>
          <cell r="C42" t="str">
            <v>多要素教学产品</v>
          </cell>
          <cell r="D42" t="str">
            <v>智能网联汽车综合实训车</v>
          </cell>
          <cell r="E42" t="str">
            <v>升级版</v>
          </cell>
        </row>
        <row r="43">
          <cell r="B43" t="str">
            <v>CAIE-STP001F</v>
          </cell>
          <cell r="C43" t="str">
            <v>多要素教学产品</v>
          </cell>
          <cell r="D43" t="str">
            <v>智能网联汽车综合实训车</v>
          </cell>
          <cell r="E43" t="str">
            <v>完整版</v>
          </cell>
        </row>
        <row r="44">
          <cell r="B44" t="str">
            <v>CAIE-ISV001B</v>
          </cell>
          <cell r="C44" t="str">
            <v>产品级教学产品</v>
          </cell>
          <cell r="D44" t="str">
            <v>无人驾驶低速车</v>
          </cell>
          <cell r="E44" t="str">
            <v>基础版</v>
          </cell>
        </row>
        <row r="45">
          <cell r="B45" t="str">
            <v>CAIE-ISV001U</v>
          </cell>
          <cell r="C45" t="str">
            <v>产品级教学产品</v>
          </cell>
          <cell r="D45" t="str">
            <v>无人驾驶低速车</v>
          </cell>
          <cell r="E45" t="str">
            <v>升级版</v>
          </cell>
        </row>
        <row r="46">
          <cell r="B46" t="str">
            <v>CAIE-ISV001F</v>
          </cell>
          <cell r="C46" t="str">
            <v>产品级教学产品</v>
          </cell>
          <cell r="D46" t="str">
            <v>无人驾驶低速车</v>
          </cell>
          <cell r="E46" t="str">
            <v>完整版</v>
          </cell>
        </row>
        <row r="47">
          <cell r="B47" t="str">
            <v>CAIE-ICV001B</v>
          </cell>
          <cell r="C47" t="str">
            <v>产品级教学产品</v>
          </cell>
          <cell r="D47" t="str">
            <v>无人驾驶改装实车</v>
          </cell>
          <cell r="E47" t="str">
            <v>基础版</v>
          </cell>
        </row>
        <row r="48">
          <cell r="B48" t="str">
            <v>CAIE-ICV001U</v>
          </cell>
          <cell r="C48" t="str">
            <v>产品级教学产品</v>
          </cell>
          <cell r="D48" t="str">
            <v>无人驾驶改装实车</v>
          </cell>
          <cell r="E48" t="str">
            <v>升级版</v>
          </cell>
        </row>
        <row r="49">
          <cell r="B49" t="str">
            <v>CAIE-ICV001F</v>
          </cell>
          <cell r="C49" t="str">
            <v>产品级教学产品</v>
          </cell>
          <cell r="D49" t="str">
            <v>无人驾驶改装实车</v>
          </cell>
          <cell r="E49" t="str">
            <v>完整版</v>
          </cell>
        </row>
        <row r="50">
          <cell r="B50" t="str">
            <v>CAIE-STS001B</v>
          </cell>
          <cell r="C50" t="str">
            <v>资源及软件类教学产品</v>
          </cell>
          <cell r="D50" t="str">
            <v>智能网联汽车仿真测试系统</v>
          </cell>
          <cell r="E50" t="str">
            <v>基础版</v>
          </cell>
        </row>
        <row r="51">
          <cell r="B51" t="str">
            <v>CAIE-STS001U</v>
          </cell>
          <cell r="C51" t="str">
            <v>资源及软件类教学产品</v>
          </cell>
          <cell r="D51" t="str">
            <v>智能网联汽车仿真测试系统</v>
          </cell>
          <cell r="E51" t="str">
            <v>升级版</v>
          </cell>
        </row>
        <row r="52">
          <cell r="B52" t="str">
            <v>CAIE-STS001F</v>
          </cell>
          <cell r="C52" t="str">
            <v>资源及软件类教学产品</v>
          </cell>
          <cell r="D52" t="str">
            <v>智能网联汽车仿真测试系统</v>
          </cell>
          <cell r="E52" t="str">
            <v>完整版</v>
          </cell>
        </row>
        <row r="53">
          <cell r="B53" t="str">
            <v>CAIE-FMP001B</v>
          </cell>
          <cell r="C53" t="str">
            <v>资源及软件类教学产品</v>
          </cell>
          <cell r="D53" t="str">
            <v>智能网联汽车综合道路测试监控云平台</v>
          </cell>
          <cell r="E53" t="str">
            <v>基础版</v>
          </cell>
        </row>
        <row r="54">
          <cell r="B54" t="str">
            <v>CAIE-FMP001U</v>
          </cell>
          <cell r="C54" t="str">
            <v>资源及软件类教学产品</v>
          </cell>
          <cell r="D54" t="str">
            <v>智能网联汽车综合道路测试监控云平台</v>
          </cell>
          <cell r="E54" t="str">
            <v>升级版</v>
          </cell>
        </row>
        <row r="55">
          <cell r="B55" t="str">
            <v>CAIE-FMP001F</v>
          </cell>
          <cell r="C55" t="str">
            <v>资源及软件类教学产品</v>
          </cell>
          <cell r="D55" t="str">
            <v>智能网联汽车综合道路测试监控云平台</v>
          </cell>
          <cell r="E55" t="str">
            <v>完整版</v>
          </cell>
        </row>
        <row r="56">
          <cell r="B56" t="str">
            <v>CAIE-TRP001B</v>
          </cell>
          <cell r="C56" t="str">
            <v>资源及软件类教学产品</v>
          </cell>
          <cell r="D56" t="str">
            <v>汽车教学资源云平台</v>
          </cell>
          <cell r="E56" t="str">
            <v>基础版</v>
          </cell>
        </row>
        <row r="57">
          <cell r="B57" t="str">
            <v>CAIE-TRP001U</v>
          </cell>
          <cell r="C57" t="str">
            <v>资源及软件类教学产品</v>
          </cell>
          <cell r="D57" t="str">
            <v>汽车教学资源云平台</v>
          </cell>
          <cell r="E57" t="str">
            <v>升级版</v>
          </cell>
        </row>
        <row r="58">
          <cell r="B58" t="str">
            <v>CAIE-TRP001F</v>
          </cell>
          <cell r="C58" t="str">
            <v>资源及软件类教学产品</v>
          </cell>
          <cell r="D58" t="str">
            <v>汽车教学资源云平台</v>
          </cell>
          <cell r="E58" t="str">
            <v>完整版</v>
          </cell>
        </row>
        <row r="59">
          <cell r="B59" t="str">
            <v>CAIE-VTSAR001B</v>
          </cell>
          <cell r="C59" t="str">
            <v>资源及软件类教学产品</v>
          </cell>
          <cell r="D59" t="str">
            <v>智能网联汽车仿真示教系统AR端</v>
          </cell>
          <cell r="E59" t="str">
            <v>基础版</v>
          </cell>
        </row>
        <row r="60">
          <cell r="B60" t="str">
            <v>CAIE-VTSAR001U</v>
          </cell>
          <cell r="C60" t="str">
            <v>资源及软件类教学产品</v>
          </cell>
          <cell r="D60" t="str">
            <v>智能网联汽车仿真示教系统AR端</v>
          </cell>
          <cell r="E60" t="str">
            <v>升级版</v>
          </cell>
        </row>
        <row r="61">
          <cell r="B61" t="str">
            <v>CAIE-VTARS001F</v>
          </cell>
          <cell r="C61" t="str">
            <v>资源及软件类教学产品</v>
          </cell>
          <cell r="D61" t="str">
            <v>智能网联汽车仿真示教系统AR端</v>
          </cell>
          <cell r="E61" t="str">
            <v>完整版</v>
          </cell>
        </row>
        <row r="62">
          <cell r="B62" t="str">
            <v>CAIE-VTSPC001B</v>
          </cell>
          <cell r="C62" t="str">
            <v>资源及软件类教学产品</v>
          </cell>
          <cell r="D62" t="str">
            <v>智能网联汽车仿真示教系统PC端</v>
          </cell>
          <cell r="E62" t="str">
            <v>基础版</v>
          </cell>
        </row>
        <row r="63">
          <cell r="B63" t="str">
            <v>CAIE-VTSPC001U</v>
          </cell>
          <cell r="C63" t="str">
            <v>资源及软件类教学产品</v>
          </cell>
          <cell r="D63" t="str">
            <v>智能网联汽车仿真示教系统PC端</v>
          </cell>
          <cell r="E63" t="str">
            <v>升级版</v>
          </cell>
        </row>
        <row r="64">
          <cell r="B64" t="str">
            <v>CAIE-VTSPC001F</v>
          </cell>
          <cell r="C64" t="str">
            <v>资源及软件类教学产品</v>
          </cell>
          <cell r="D64" t="str">
            <v>智能网联汽车仿真示教系统PC端</v>
          </cell>
          <cell r="E64" t="str">
            <v>完整版</v>
          </cell>
        </row>
        <row r="65">
          <cell r="B65" t="str">
            <v>CAIE-VTSVR001B</v>
          </cell>
          <cell r="C65" t="str">
            <v>资源及软件类教学产品</v>
          </cell>
          <cell r="D65" t="str">
            <v>智能网联汽车仿真示教系统VR端</v>
          </cell>
          <cell r="E65" t="str">
            <v>基础版</v>
          </cell>
        </row>
        <row r="66">
          <cell r="B66" t="str">
            <v>CAIE-VTSVR001U</v>
          </cell>
          <cell r="C66" t="str">
            <v>资源及软件类教学产品</v>
          </cell>
          <cell r="D66" t="str">
            <v>智能网联汽车仿真示教系统VR端</v>
          </cell>
          <cell r="E66" t="str">
            <v>升级版</v>
          </cell>
        </row>
        <row r="67">
          <cell r="B67" t="str">
            <v>CAIE-VTSVR001F</v>
          </cell>
          <cell r="C67" t="str">
            <v>资源及软件类教学产品</v>
          </cell>
          <cell r="D67" t="str">
            <v>智能网联汽车仿真示教系统VR端</v>
          </cell>
          <cell r="E67" t="str">
            <v>完整版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opLeftCell="C1" workbookViewId="0">
      <selection activeCell="A2" sqref="A2:A9"/>
    </sheetView>
  </sheetViews>
  <sheetFormatPr defaultColWidth="9" defaultRowHeight="13.8"/>
  <cols>
    <col min="1" max="1" width="14.75" customWidth="1"/>
    <col min="2" max="2" width="15.1296296296296" customWidth="1"/>
    <col min="3" max="3" width="25.5" customWidth="1"/>
    <col min="4" max="4" width="8" customWidth="1"/>
    <col min="5" max="5" width="20.3796296296296" customWidth="1"/>
    <col min="6" max="6" width="44.1296296296296" customWidth="1"/>
    <col min="7" max="7" width="4.75" customWidth="1"/>
    <col min="8" max="9" width="10.75" customWidth="1"/>
    <col min="10" max="14" width="12.1296296296296" customWidth="1"/>
  </cols>
  <sheetData>
    <row r="1" ht="30" spans="1:14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ht="15" spans="1:12">
      <c r="A2" s="17" t="s">
        <v>14</v>
      </c>
      <c r="B2" s="17" t="s">
        <v>15</v>
      </c>
      <c r="C2" s="13" t="s">
        <v>16</v>
      </c>
      <c r="D2" s="13" t="s">
        <v>17</v>
      </c>
      <c r="E2" s="14" t="s">
        <v>18</v>
      </c>
      <c r="F2" s="14" t="s">
        <v>19</v>
      </c>
      <c r="G2" s="13">
        <v>1</v>
      </c>
      <c r="H2" s="13">
        <v>1.3</v>
      </c>
      <c r="I2" s="13">
        <f t="shared" ref="I2:I9" si="0">G2*H2</f>
        <v>1.3</v>
      </c>
      <c r="J2" s="13" t="s">
        <v>20</v>
      </c>
      <c r="K2" s="15">
        <v>0</v>
      </c>
      <c r="L2" s="13" t="s">
        <v>21</v>
      </c>
    </row>
    <row r="3" ht="15" spans="1:12">
      <c r="A3" s="17" t="s">
        <v>14</v>
      </c>
      <c r="B3" s="17" t="s">
        <v>15</v>
      </c>
      <c r="C3" s="13" t="s">
        <v>16</v>
      </c>
      <c r="D3" s="13" t="s">
        <v>17</v>
      </c>
      <c r="E3" s="14" t="s">
        <v>22</v>
      </c>
      <c r="F3" s="14" t="s">
        <v>23</v>
      </c>
      <c r="G3" s="13">
        <v>1</v>
      </c>
      <c r="H3" s="13">
        <v>3</v>
      </c>
      <c r="I3" s="13">
        <f t="shared" si="0"/>
        <v>3</v>
      </c>
      <c r="J3" s="13" t="s">
        <v>20</v>
      </c>
      <c r="K3" s="15">
        <v>0</v>
      </c>
      <c r="L3" s="15" t="s">
        <v>24</v>
      </c>
    </row>
    <row r="4" ht="15" spans="1:12">
      <c r="A4" s="17" t="s">
        <v>14</v>
      </c>
      <c r="B4" s="17" t="s">
        <v>15</v>
      </c>
      <c r="C4" s="13" t="s">
        <v>16</v>
      </c>
      <c r="D4" s="13" t="s">
        <v>17</v>
      </c>
      <c r="E4" s="14" t="s">
        <v>25</v>
      </c>
      <c r="F4" s="14"/>
      <c r="G4" s="13">
        <v>1</v>
      </c>
      <c r="H4" s="13">
        <v>1</v>
      </c>
      <c r="I4" s="13">
        <f t="shared" si="0"/>
        <v>1</v>
      </c>
      <c r="J4" s="13" t="s">
        <v>20</v>
      </c>
      <c r="K4" s="15">
        <v>0</v>
      </c>
      <c r="L4" s="15"/>
    </row>
    <row r="5" ht="15" spans="1:12">
      <c r="A5" s="17" t="s">
        <v>14</v>
      </c>
      <c r="B5" s="17" t="s">
        <v>15</v>
      </c>
      <c r="C5" s="13" t="s">
        <v>16</v>
      </c>
      <c r="D5" s="13" t="s">
        <v>17</v>
      </c>
      <c r="E5" s="14" t="s">
        <v>26</v>
      </c>
      <c r="F5" s="14" t="s">
        <v>27</v>
      </c>
      <c r="G5" s="13">
        <v>1</v>
      </c>
      <c r="H5" s="13">
        <v>0.6</v>
      </c>
      <c r="I5" s="13">
        <f t="shared" si="0"/>
        <v>0.6</v>
      </c>
      <c r="J5" s="13" t="s">
        <v>20</v>
      </c>
      <c r="K5" s="15">
        <v>0</v>
      </c>
      <c r="L5" s="15" t="s">
        <v>28</v>
      </c>
    </row>
    <row r="6" ht="16.5" customHeight="1" spans="1:12">
      <c r="A6" s="17" t="s">
        <v>14</v>
      </c>
      <c r="B6" s="17" t="s">
        <v>15</v>
      </c>
      <c r="C6" s="13" t="s">
        <v>16</v>
      </c>
      <c r="D6" s="13" t="s">
        <v>17</v>
      </c>
      <c r="E6" s="14" t="s">
        <v>29</v>
      </c>
      <c r="F6" s="14"/>
      <c r="G6" s="13">
        <v>1</v>
      </c>
      <c r="H6" s="13">
        <v>0.1</v>
      </c>
      <c r="I6" s="13">
        <f t="shared" si="0"/>
        <v>0.1</v>
      </c>
      <c r="J6" s="13" t="s">
        <v>20</v>
      </c>
      <c r="K6" s="15">
        <v>0</v>
      </c>
      <c r="L6" s="15" t="s">
        <v>30</v>
      </c>
    </row>
    <row r="7" ht="15" spans="1:12">
      <c r="A7" s="17" t="s">
        <v>14</v>
      </c>
      <c r="B7" s="17" t="s">
        <v>15</v>
      </c>
      <c r="C7" s="13" t="s">
        <v>16</v>
      </c>
      <c r="D7" s="13" t="s">
        <v>17</v>
      </c>
      <c r="E7" s="14" t="s">
        <v>31</v>
      </c>
      <c r="F7" s="14" t="s">
        <v>32</v>
      </c>
      <c r="G7" s="13">
        <v>1</v>
      </c>
      <c r="H7" s="13">
        <v>0.1</v>
      </c>
      <c r="I7" s="13">
        <f t="shared" si="0"/>
        <v>0.1</v>
      </c>
      <c r="J7" s="13" t="s">
        <v>20</v>
      </c>
      <c r="K7" s="15">
        <v>0</v>
      </c>
      <c r="L7" s="15" t="s">
        <v>30</v>
      </c>
    </row>
    <row r="8" ht="15" spans="1:12">
      <c r="A8" s="17" t="s">
        <v>14</v>
      </c>
      <c r="B8" s="17" t="s">
        <v>15</v>
      </c>
      <c r="C8" s="13" t="s">
        <v>16</v>
      </c>
      <c r="D8" s="13" t="s">
        <v>17</v>
      </c>
      <c r="E8" s="14" t="s">
        <v>33</v>
      </c>
      <c r="F8" s="14"/>
      <c r="G8" s="13">
        <v>1</v>
      </c>
      <c r="H8" s="13">
        <v>1.5</v>
      </c>
      <c r="I8" s="13">
        <f t="shared" si="0"/>
        <v>1.5</v>
      </c>
      <c r="J8" s="13" t="s">
        <v>20</v>
      </c>
      <c r="K8" s="15">
        <v>0</v>
      </c>
      <c r="L8" s="15" t="s">
        <v>34</v>
      </c>
    </row>
    <row r="9" ht="15" spans="1:12">
      <c r="A9" s="17" t="s">
        <v>14</v>
      </c>
      <c r="B9" s="17" t="s">
        <v>15</v>
      </c>
      <c r="C9" s="13" t="s">
        <v>16</v>
      </c>
      <c r="D9" s="13" t="s">
        <v>17</v>
      </c>
      <c r="E9" s="14" t="s">
        <v>35</v>
      </c>
      <c r="F9" s="14" t="s">
        <v>36</v>
      </c>
      <c r="G9" s="13">
        <v>1</v>
      </c>
      <c r="H9" s="13">
        <v>0.05</v>
      </c>
      <c r="I9" s="13">
        <f t="shared" si="0"/>
        <v>0.05</v>
      </c>
      <c r="J9" s="13" t="s">
        <v>20</v>
      </c>
      <c r="K9" s="15">
        <v>0</v>
      </c>
      <c r="L9" s="15" t="s">
        <v>37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opLeftCell="D1" workbookViewId="0">
      <selection activeCell="J18" sqref="J18"/>
    </sheetView>
  </sheetViews>
  <sheetFormatPr defaultColWidth="9" defaultRowHeight="13.8" outlineLevelRow="6"/>
  <cols>
    <col min="1" max="1" width="13" customWidth="1"/>
    <col min="2" max="2" width="15.1296296296296" customWidth="1"/>
    <col min="3" max="3" width="21.6666666666667" customWidth="1"/>
    <col min="4" max="4" width="10.8888888888889" customWidth="1"/>
    <col min="5" max="5" width="25.1111111111111" customWidth="1"/>
    <col min="6" max="6" width="51.2222222222222" customWidth="1"/>
    <col min="7" max="7" width="8" customWidth="1"/>
    <col min="8" max="8" width="12.7777777777778" customWidth="1"/>
    <col min="9" max="9" width="13.4444444444444" customWidth="1"/>
    <col min="10" max="10" width="15" customWidth="1"/>
    <col min="11" max="11" width="21.1111111111111" customWidth="1"/>
    <col min="12" max="12" width="12.4444444444444" customWidth="1"/>
    <col min="13" max="13" width="13.6666666666667" customWidth="1"/>
    <col min="14" max="14" width="14" customWidth="1"/>
    <col min="15" max="15" width="10.6296296296296" customWidth="1"/>
  </cols>
  <sheetData>
    <row r="1" s="3" customFormat="1" ht="24.95" customHeight="1" spans="1:14">
      <c r="A1" s="12" t="s">
        <v>0</v>
      </c>
      <c r="B1" s="12" t="s">
        <v>1</v>
      </c>
      <c r="C1" s="12" t="s">
        <v>2</v>
      </c>
      <c r="D1" s="12" t="s">
        <v>3</v>
      </c>
      <c r="E1" s="13" t="s">
        <v>38</v>
      </c>
      <c r="F1" s="13" t="s">
        <v>39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40</v>
      </c>
      <c r="L1" s="13" t="s">
        <v>11</v>
      </c>
      <c r="M1" s="13" t="s">
        <v>12</v>
      </c>
      <c r="N1" s="13" t="s">
        <v>13</v>
      </c>
    </row>
    <row r="2" ht="15" spans="1:14">
      <c r="A2" t="s">
        <v>14</v>
      </c>
      <c r="B2" t="s">
        <v>15</v>
      </c>
      <c r="C2" t="s">
        <v>16</v>
      </c>
      <c r="D2" t="s">
        <v>41</v>
      </c>
      <c r="E2" s="14" t="s">
        <v>42</v>
      </c>
      <c r="F2" s="14" t="s">
        <v>43</v>
      </c>
      <c r="G2" s="15">
        <v>1</v>
      </c>
      <c r="H2" s="14">
        <v>0</v>
      </c>
      <c r="I2" s="15">
        <f>G2*H2</f>
        <v>0</v>
      </c>
      <c r="J2" s="15" t="s">
        <v>44</v>
      </c>
      <c r="K2" s="15">
        <v>0</v>
      </c>
      <c r="L2" s="14" t="s">
        <v>45</v>
      </c>
      <c r="M2" s="15" t="s">
        <v>46</v>
      </c>
      <c r="N2" s="15"/>
    </row>
    <row r="3" ht="15" spans="1:12">
      <c r="A3" t="s">
        <v>14</v>
      </c>
      <c r="B3" t="s">
        <v>15</v>
      </c>
      <c r="C3" t="s">
        <v>16</v>
      </c>
      <c r="D3" t="s">
        <v>41</v>
      </c>
      <c r="E3" s="14" t="s">
        <v>47</v>
      </c>
      <c r="F3" s="16" t="s">
        <v>48</v>
      </c>
      <c r="G3" s="15">
        <v>1</v>
      </c>
      <c r="H3" s="14">
        <v>2</v>
      </c>
      <c r="I3" s="15">
        <f t="shared" ref="I3:I7" si="0">G3*H3</f>
        <v>2</v>
      </c>
      <c r="J3" s="15" t="s">
        <v>44</v>
      </c>
      <c r="K3" s="15">
        <v>0</v>
      </c>
      <c r="L3" s="14" t="s">
        <v>49</v>
      </c>
    </row>
    <row r="4" ht="15" spans="1:14">
      <c r="A4" t="s">
        <v>14</v>
      </c>
      <c r="B4" t="s">
        <v>15</v>
      </c>
      <c r="C4" t="s">
        <v>16</v>
      </c>
      <c r="D4" t="s">
        <v>41</v>
      </c>
      <c r="E4" s="14" t="s">
        <v>50</v>
      </c>
      <c r="F4" s="16" t="s">
        <v>51</v>
      </c>
      <c r="G4" s="15">
        <v>1</v>
      </c>
      <c r="H4" s="14">
        <v>2</v>
      </c>
      <c r="I4" s="15">
        <f t="shared" si="0"/>
        <v>2</v>
      </c>
      <c r="J4" s="15" t="s">
        <v>44</v>
      </c>
      <c r="K4" s="15">
        <v>0</v>
      </c>
      <c r="L4" s="14" t="s">
        <v>49</v>
      </c>
      <c r="M4" s="15"/>
      <c r="N4" s="15"/>
    </row>
    <row r="5" ht="15" spans="1:13">
      <c r="A5" t="s">
        <v>14</v>
      </c>
      <c r="B5" t="s">
        <v>15</v>
      </c>
      <c r="C5" t="s">
        <v>16</v>
      </c>
      <c r="D5" t="s">
        <v>41</v>
      </c>
      <c r="E5" s="14" t="s">
        <v>52</v>
      </c>
      <c r="F5" s="14" t="s">
        <v>53</v>
      </c>
      <c r="G5" s="15">
        <v>1</v>
      </c>
      <c r="H5" s="14">
        <v>1</v>
      </c>
      <c r="I5" s="15">
        <f t="shared" si="0"/>
        <v>1</v>
      </c>
      <c r="J5" s="15" t="s">
        <v>44</v>
      </c>
      <c r="K5" s="15">
        <v>0</v>
      </c>
      <c r="L5" s="14" t="s">
        <v>54</v>
      </c>
      <c r="M5" s="14"/>
    </row>
    <row r="6" ht="15" spans="1:12">
      <c r="A6" t="s">
        <v>14</v>
      </c>
      <c r="B6" t="s">
        <v>15</v>
      </c>
      <c r="C6" t="s">
        <v>16</v>
      </c>
      <c r="D6" t="s">
        <v>41</v>
      </c>
      <c r="E6" s="14" t="s">
        <v>55</v>
      </c>
      <c r="F6" s="16" t="s">
        <v>56</v>
      </c>
      <c r="G6" s="15">
        <v>1</v>
      </c>
      <c r="H6" s="14">
        <v>1</v>
      </c>
      <c r="I6" s="15">
        <f t="shared" si="0"/>
        <v>1</v>
      </c>
      <c r="J6" s="15" t="s">
        <v>44</v>
      </c>
      <c r="K6" s="15">
        <v>0</v>
      </c>
      <c r="L6" s="14"/>
    </row>
    <row r="7" ht="15" spans="1:12">
      <c r="A7" t="s">
        <v>14</v>
      </c>
      <c r="B7" t="s">
        <v>15</v>
      </c>
      <c r="C7" t="s">
        <v>16</v>
      </c>
      <c r="D7" t="s">
        <v>41</v>
      </c>
      <c r="E7" s="14" t="s">
        <v>57</v>
      </c>
      <c r="F7" s="14"/>
      <c r="G7" s="15">
        <v>1</v>
      </c>
      <c r="H7" s="14">
        <v>1</v>
      </c>
      <c r="I7" s="15">
        <f t="shared" si="0"/>
        <v>1</v>
      </c>
      <c r="J7" s="15" t="s">
        <v>44</v>
      </c>
      <c r="K7" s="15">
        <v>0</v>
      </c>
      <c r="L7" s="14" t="s">
        <v>54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S10" sqref="S10"/>
    </sheetView>
  </sheetViews>
  <sheetFormatPr defaultColWidth="8.88888888888889" defaultRowHeight="13.8" outlineLevelRow="1"/>
  <cols>
    <col min="1" max="1" width="16.8888888888889" customWidth="1"/>
    <col min="2" max="2" width="23.2222222222222" customWidth="1"/>
    <col min="3" max="3" width="10.6666666666667" customWidth="1"/>
    <col min="4" max="4" width="18.1111111111111" customWidth="1"/>
    <col min="5" max="5" width="22.1111111111111" customWidth="1"/>
    <col min="6" max="6" width="14.6666666666667" customWidth="1"/>
    <col min="7" max="7" width="17.8888888888889" customWidth="1"/>
    <col min="8" max="8" width="15.8888888888889" customWidth="1"/>
    <col min="9" max="10" width="15.2222222222222" customWidth="1"/>
    <col min="12" max="12" width="10.7777777777778" customWidth="1"/>
    <col min="13" max="13" width="10.4444444444444" customWidth="1"/>
    <col min="14" max="14" width="11.5555555555556" customWidth="1"/>
    <col min="15" max="15" width="10.6666666666667" customWidth="1"/>
    <col min="16" max="16" width="11" customWidth="1"/>
    <col min="17" max="17" width="10.5555555555556" customWidth="1"/>
    <col min="18" max="18" width="11.1111111111111" customWidth="1"/>
    <col min="19" max="19" width="12.2222222222222" customWidth="1"/>
    <col min="20" max="20" width="13.6666666666667" customWidth="1"/>
  </cols>
  <sheetData>
    <row r="1" ht="46.8" spans="1:20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4" t="s">
        <v>68</v>
      </c>
      <c r="L1" s="5" t="s">
        <v>69</v>
      </c>
      <c r="M1" s="6" t="s">
        <v>70</v>
      </c>
      <c r="N1" s="6" t="s">
        <v>71</v>
      </c>
      <c r="O1" s="5" t="s">
        <v>72</v>
      </c>
      <c r="P1" s="5" t="s">
        <v>73</v>
      </c>
      <c r="Q1" s="4" t="s">
        <v>74</v>
      </c>
      <c r="R1" s="10" t="s">
        <v>75</v>
      </c>
      <c r="S1" s="11" t="s">
        <v>76</v>
      </c>
      <c r="T1" s="11" t="s">
        <v>77</v>
      </c>
    </row>
    <row r="2" ht="15" spans="1:20">
      <c r="A2" s="3" t="str">
        <f>IF([1]标准命名及型号!B2="","",[1]标准命名及型号!B2)</f>
        <v>CAIE-LRP001B</v>
      </c>
      <c r="B2" s="3" t="str">
        <f>IFERROR(VLOOKUP(A2,[1]标准命名及型号!B:D,3,0),"")</f>
        <v>激光雷达教学实训台架</v>
      </c>
      <c r="C2" s="3" t="str">
        <f>IFERROR(VLOOKUP(A2,[1]标准命名及型号!B:E,4,0),"")</f>
        <v>基础版</v>
      </c>
      <c r="D2" s="3">
        <v>7.65</v>
      </c>
      <c r="E2" s="3">
        <v>7</v>
      </c>
      <c r="F2" s="3">
        <v>60</v>
      </c>
      <c r="G2" s="3">
        <v>7.65</v>
      </c>
      <c r="H2" s="3">
        <v>0</v>
      </c>
      <c r="I2">
        <f>G2+H2</f>
        <v>7.65</v>
      </c>
      <c r="K2" s="7">
        <v>1.35</v>
      </c>
      <c r="L2" s="8">
        <f>I2*K2</f>
        <v>10.3275</v>
      </c>
      <c r="M2" s="9">
        <v>0.7</v>
      </c>
      <c r="N2" s="9">
        <v>0.45</v>
      </c>
      <c r="O2" s="8">
        <f>(R2*M2-L2)*N2</f>
        <v>2.73603409090909</v>
      </c>
      <c r="P2" s="8">
        <f>(R2*M2-L2)*N2+(K2-1)*I2</f>
        <v>5.41353409090909</v>
      </c>
      <c r="Q2" s="9">
        <v>0.34</v>
      </c>
      <c r="R2" s="8">
        <f>(I2+(I2/(1-Q2)-I2)/N2)/M2</f>
        <v>23.4393939393939</v>
      </c>
      <c r="S2" s="9">
        <f>((M2*R2-K2*I2)*N2+(K2-1)*I2)/(((M2*R2-K2*I2)*N2+(K2-1)*I2)+I2)</f>
        <v>0.414400425890599</v>
      </c>
      <c r="T2" s="9">
        <f>(M2*R2-K2*I2)*N2/((M2*R2-K2*I2)*N2+I2*K2)</f>
        <v>0.209440574952309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硬性成本</vt:lpstr>
      <vt:lpstr>软性成本</vt:lpstr>
      <vt:lpstr>产品售价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丁田妹</cp:lastModifiedBy>
  <dcterms:created xsi:type="dcterms:W3CDTF">2015-06-05T18:19:00Z</dcterms:created>
  <dcterms:modified xsi:type="dcterms:W3CDTF">2020-04-27T03:41:48Z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1e26b4ec-2204-4a3f-b212-9a2f92fab60c</vt:lpwstr>
  </property>
  <property fmtid="{D5CDD505-2E9C-101B-9397-08002B2CF9AE}" pid="3" name="KSOProductBuildVer">
    <vt:lpwstr>2052-11.8.2.8808</vt:lpwstr>
  </property>
</Properties>
</file>