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10" windowHeight="7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<sst xmlns="http://schemas.openxmlformats.org/spreadsheetml/2006/main" count="336" uniqueCount="168">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</sst>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1" fillId="13" borderId="9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P171"/>
  <sheetViews>
    <sheetView tabSelected="1" topLeftCell="AG25" workbookViewId="0">
      <selection activeCell="AT44" sqref="AT44"/>
    </sheetView>
  </sheetViews>
  <sheetFormatPr defaultColWidth="8.72727272727273" defaultRowHeight="14"/>
  <cols>
    <col min="4" max="5" width="14"/>
    <col min="6" max="17" width="12.8181818181818"/>
    <col min="171" max="171" width="12.8181818181818"/>
  </cols>
  <sheetData>
    <row r="1" ht="15.75" spans="4:171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1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2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159</v>
      </c>
      <c r="FH1" s="2" t="s">
        <v>160</v>
      </c>
      <c r="FI1" s="2" t="s">
        <v>161</v>
      </c>
      <c r="FJ1" s="2" t="s">
        <v>162</v>
      </c>
      <c r="FK1" s="2" t="s">
        <v>163</v>
      </c>
      <c r="FL1" s="2" t="s">
        <v>164</v>
      </c>
      <c r="FM1" s="2" t="s">
        <v>165</v>
      </c>
      <c r="FN1" s="2" t="s">
        <v>166</v>
      </c>
      <c r="FO1" s="2" t="s">
        <v>167</v>
      </c>
    </row>
    <row r="2" ht="15.75" spans="1:171">
      <c r="A2" s="1" t="s">
        <v>0</v>
      </c>
      <c r="B2" s="3">
        <v>41</v>
      </c>
      <c r="C2" s="3">
        <v>35</v>
      </c>
      <c r="D2" s="4">
        <f>SQRT(SUMXMY2(41,B2)+SUMXMY2(35,C2))</f>
        <v>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</row>
    <row r="3" ht="15.75" spans="1:171">
      <c r="A3" s="2" t="s">
        <v>1</v>
      </c>
      <c r="B3" s="5">
        <v>40</v>
      </c>
      <c r="C3" s="5">
        <v>34</v>
      </c>
      <c r="D3" s="4">
        <f>SQRT(SUMXMY2(41,B3)+SUMXMY2(35,C3))</f>
        <v>1.4142135623731</v>
      </c>
      <c r="E3" s="4">
        <f>SQRT(SUMXMY2(40,B3)+SUMXMY2(34,C3))</f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</row>
    <row r="4" ht="15.75" spans="1:6">
      <c r="A4" s="2" t="s">
        <v>2</v>
      </c>
      <c r="B4" s="5">
        <v>38</v>
      </c>
      <c r="C4" s="5">
        <v>35</v>
      </c>
      <c r="D4" s="4">
        <f t="shared" ref="D4:D35" si="0">SQRT(SUMXMY2(41,B4)+SUMXMY2(35,C4))</f>
        <v>3</v>
      </c>
      <c r="E4" s="4">
        <f t="shared" ref="E4:E35" si="1">SQRT(SUMXMY2(40,B4)+SUMXMY2(34,C4))</f>
        <v>2.23606797749979</v>
      </c>
      <c r="F4">
        <f>SQRT(SUMXMY2(38,B4)+SUMXMY2(35,C4))</f>
        <v>0</v>
      </c>
    </row>
    <row r="5" ht="15.75" spans="1:7">
      <c r="A5" s="2" t="s">
        <v>3</v>
      </c>
      <c r="B5" s="5">
        <v>38</v>
      </c>
      <c r="C5" s="5">
        <v>37</v>
      </c>
      <c r="D5" s="4">
        <f t="shared" si="0"/>
        <v>3.60555127546399</v>
      </c>
      <c r="E5" s="4">
        <f t="shared" si="1"/>
        <v>3.60555127546399</v>
      </c>
      <c r="F5">
        <f t="shared" ref="F5:F36" si="2">SQRT(SUMXMY2(38,B5)+SUMXMY2(35,C5))</f>
        <v>2</v>
      </c>
      <c r="G5">
        <f>SQRT(SUMXMY2(38,B5)+SUMXMY2(37,C5))</f>
        <v>0</v>
      </c>
    </row>
    <row r="6" ht="15.75" spans="1:8">
      <c r="A6" s="2" t="s">
        <v>4</v>
      </c>
      <c r="B6" s="5">
        <v>33</v>
      </c>
      <c r="C6" s="5">
        <v>37</v>
      </c>
      <c r="D6" s="4">
        <f t="shared" si="0"/>
        <v>8.24621125123532</v>
      </c>
      <c r="E6" s="4">
        <f t="shared" si="1"/>
        <v>7.61577310586391</v>
      </c>
      <c r="F6">
        <f t="shared" si="2"/>
        <v>5.3851648071345</v>
      </c>
      <c r="G6">
        <f t="shared" ref="G6:G37" si="3">SQRT(SUMXMY2(38,B6)+SUMXMY2(37,C6))</f>
        <v>5</v>
      </c>
      <c r="H6">
        <f>SQRT(SUMXMY2(33,B6)+SUMXMY2(37,C6))</f>
        <v>0</v>
      </c>
    </row>
    <row r="7" ht="15.75" spans="1:9">
      <c r="A7" s="2" t="s">
        <v>5</v>
      </c>
      <c r="B7" s="5">
        <v>31</v>
      </c>
      <c r="C7" s="5">
        <v>36</v>
      </c>
      <c r="D7" s="4">
        <f t="shared" si="0"/>
        <v>10.0498756211209</v>
      </c>
      <c r="E7" s="4">
        <f t="shared" si="1"/>
        <v>9.21954445729289</v>
      </c>
      <c r="F7">
        <f t="shared" si="2"/>
        <v>7.07106781186548</v>
      </c>
      <c r="G7">
        <f t="shared" si="3"/>
        <v>7.07106781186548</v>
      </c>
      <c r="H7">
        <f t="shared" ref="H7:H38" si="4">SQRT(SUMXMY2(33,B7)+SUMXMY2(37,C7))</f>
        <v>2.23606797749979</v>
      </c>
      <c r="I7">
        <f>SQRT(SUMXMY2(31,B7)+SUMXMY2(36,C7))</f>
        <v>0</v>
      </c>
    </row>
    <row r="8" ht="15.75" spans="1:10">
      <c r="A8" s="2" t="s">
        <v>6</v>
      </c>
      <c r="B8" s="5">
        <v>33</v>
      </c>
      <c r="C8" s="5">
        <v>35</v>
      </c>
      <c r="D8" s="4">
        <f t="shared" si="0"/>
        <v>8</v>
      </c>
      <c r="E8" s="4">
        <f t="shared" si="1"/>
        <v>7.07106781186548</v>
      </c>
      <c r="F8">
        <f t="shared" si="2"/>
        <v>5</v>
      </c>
      <c r="G8">
        <f t="shared" si="3"/>
        <v>5.3851648071345</v>
      </c>
      <c r="H8">
        <f t="shared" si="4"/>
        <v>2</v>
      </c>
      <c r="I8">
        <f t="shared" ref="I8:I39" si="5">SQRT(SUMXMY2(31,B8)+SUMXMY2(36,C8))</f>
        <v>2.23606797749979</v>
      </c>
      <c r="J8">
        <f>SQRT(SUMXMY2(33,B8)+SUMXMY2(35,C8))</f>
        <v>0</v>
      </c>
    </row>
    <row r="9" ht="15.75" spans="1:11">
      <c r="A9" s="2" t="s">
        <v>7</v>
      </c>
      <c r="B9" s="5">
        <v>28</v>
      </c>
      <c r="C9" s="5">
        <v>32</v>
      </c>
      <c r="D9" s="4">
        <f t="shared" si="0"/>
        <v>13.3416640641263</v>
      </c>
      <c r="E9" s="4">
        <f t="shared" si="1"/>
        <v>12.1655250605964</v>
      </c>
      <c r="F9">
        <f t="shared" si="2"/>
        <v>10.4403065089106</v>
      </c>
      <c r="G9">
        <f t="shared" si="3"/>
        <v>11.1803398874989</v>
      </c>
      <c r="H9">
        <f t="shared" si="4"/>
        <v>7.07106781186548</v>
      </c>
      <c r="I9">
        <f t="shared" si="5"/>
        <v>5</v>
      </c>
      <c r="J9">
        <f t="shared" ref="J9:J40" si="6">SQRT(SUMXMY2(33,B9)+SUMXMY2(35,C9))</f>
        <v>5.8309518948453</v>
      </c>
      <c r="K9">
        <f>SQRT(SUMXMY2(28,B9)+SUMXMY2(32,C9))</f>
        <v>0</v>
      </c>
    </row>
    <row r="10" ht="15.75" spans="1:12">
      <c r="A10" s="2" t="s">
        <v>8</v>
      </c>
      <c r="B10" s="5">
        <v>24</v>
      </c>
      <c r="C10" s="5">
        <v>30</v>
      </c>
      <c r="D10" s="4">
        <f t="shared" si="0"/>
        <v>17.7200451466693</v>
      </c>
      <c r="E10" s="4">
        <f t="shared" si="1"/>
        <v>16.4924225024706</v>
      </c>
      <c r="F10">
        <f t="shared" si="2"/>
        <v>14.8660687473185</v>
      </c>
      <c r="G10">
        <f t="shared" si="3"/>
        <v>15.6524758424985</v>
      </c>
      <c r="H10">
        <f t="shared" si="4"/>
        <v>11.4017542509914</v>
      </c>
      <c r="I10">
        <f t="shared" si="5"/>
        <v>9.21954445729289</v>
      </c>
      <c r="J10">
        <f t="shared" si="6"/>
        <v>10.295630140987</v>
      </c>
      <c r="K10">
        <f t="shared" ref="K10:K41" si="7">SQRT(SUMXMY2(28,B10)+SUMXMY2(32,C10))</f>
        <v>4.47213595499958</v>
      </c>
      <c r="L10">
        <f>SQRT(SUMXMY2(24,B10)+SUMXMY2(30,C10))</f>
        <v>0</v>
      </c>
    </row>
    <row r="11" ht="15.75" spans="1:13">
      <c r="A11" s="2" t="s">
        <v>9</v>
      </c>
      <c r="B11" s="5">
        <v>21</v>
      </c>
      <c r="C11" s="5">
        <v>31</v>
      </c>
      <c r="D11" s="4">
        <f t="shared" si="0"/>
        <v>20.3960780543711</v>
      </c>
      <c r="E11" s="4">
        <f t="shared" si="1"/>
        <v>19.2353840616713</v>
      </c>
      <c r="F11">
        <f t="shared" si="2"/>
        <v>17.464249196573</v>
      </c>
      <c r="G11">
        <f t="shared" si="3"/>
        <v>18.0277563773199</v>
      </c>
      <c r="H11">
        <f t="shared" si="4"/>
        <v>13.4164078649987</v>
      </c>
      <c r="I11">
        <f t="shared" si="5"/>
        <v>11.1803398874989</v>
      </c>
      <c r="J11">
        <f t="shared" si="6"/>
        <v>12.6491106406735</v>
      </c>
      <c r="K11">
        <f t="shared" si="7"/>
        <v>7.07106781186548</v>
      </c>
      <c r="L11">
        <f t="shared" ref="L11:L42" si="8">SQRT(SUMXMY2(24,B11)+SUMXMY2(30,C11))</f>
        <v>3.16227766016838</v>
      </c>
      <c r="M11">
        <f>SQRT(SUMXMY2(21,B11)+SUMXMY2(31,C11))</f>
        <v>0</v>
      </c>
    </row>
    <row r="12" ht="15.75" spans="1:14">
      <c r="A12" s="2" t="s">
        <v>10</v>
      </c>
      <c r="B12" s="5">
        <v>22</v>
      </c>
      <c r="C12" s="5">
        <v>27</v>
      </c>
      <c r="D12" s="4">
        <f t="shared" si="0"/>
        <v>20.6155281280883</v>
      </c>
      <c r="E12" s="4">
        <f t="shared" si="1"/>
        <v>19.313207915828</v>
      </c>
      <c r="F12">
        <f t="shared" si="2"/>
        <v>17.8885438199983</v>
      </c>
      <c r="G12">
        <f t="shared" si="3"/>
        <v>18.8679622641132</v>
      </c>
      <c r="H12">
        <f t="shared" si="4"/>
        <v>14.8660687473185</v>
      </c>
      <c r="I12">
        <f t="shared" si="5"/>
        <v>12.7279220613579</v>
      </c>
      <c r="J12">
        <f t="shared" si="6"/>
        <v>13.6014705087354</v>
      </c>
      <c r="K12">
        <f t="shared" si="7"/>
        <v>7.81024967590665</v>
      </c>
      <c r="L12">
        <f t="shared" si="8"/>
        <v>3.60555127546399</v>
      </c>
      <c r="M12">
        <f t="shared" ref="M12:M43" si="9">SQRT(SUMXMY2(21,B12)+SUMXMY2(31,C12))</f>
        <v>4.12310562561766</v>
      </c>
      <c r="N12">
        <f>SQRT(SUMXMY2(22,B12)+SUMXMY2(27,C12))</f>
        <v>0</v>
      </c>
    </row>
    <row r="13" ht="15.75" spans="1:15">
      <c r="A13" s="2" t="s">
        <v>11</v>
      </c>
      <c r="B13" s="5">
        <v>28</v>
      </c>
      <c r="C13" s="5">
        <v>29</v>
      </c>
      <c r="D13" s="4">
        <f t="shared" si="0"/>
        <v>14.3178210632764</v>
      </c>
      <c r="E13" s="4">
        <f t="shared" si="1"/>
        <v>13</v>
      </c>
      <c r="F13">
        <f t="shared" si="2"/>
        <v>11.6619037896906</v>
      </c>
      <c r="G13">
        <f t="shared" si="3"/>
        <v>12.8062484748657</v>
      </c>
      <c r="H13">
        <f t="shared" si="4"/>
        <v>9.4339811320566</v>
      </c>
      <c r="I13">
        <f t="shared" si="5"/>
        <v>7.61577310586391</v>
      </c>
      <c r="J13">
        <f t="shared" si="6"/>
        <v>7.81024967590665</v>
      </c>
      <c r="K13">
        <f t="shared" si="7"/>
        <v>3</v>
      </c>
      <c r="L13">
        <f t="shared" si="8"/>
        <v>4.12310562561766</v>
      </c>
      <c r="M13">
        <f t="shared" si="9"/>
        <v>7.28010988928052</v>
      </c>
      <c r="N13">
        <f t="shared" ref="N13:N44" si="10">SQRT(SUMXMY2(22,B13)+SUMXMY2(27,C13))</f>
        <v>6.32455532033676</v>
      </c>
      <c r="O13">
        <f>SQRT(SUMXMY2(28,B13)+SUMXMY2(29,C13))</f>
        <v>0</v>
      </c>
    </row>
    <row r="14" ht="15.75" spans="1:16">
      <c r="A14" s="2" t="s">
        <v>12</v>
      </c>
      <c r="B14" s="5">
        <v>43</v>
      </c>
      <c r="C14" s="5">
        <v>37</v>
      </c>
      <c r="D14" s="4">
        <f t="shared" si="0"/>
        <v>2.82842712474619</v>
      </c>
      <c r="E14" s="4">
        <f t="shared" si="1"/>
        <v>4.24264068711928</v>
      </c>
      <c r="F14">
        <f t="shared" si="2"/>
        <v>5.3851648071345</v>
      </c>
      <c r="G14">
        <f t="shared" si="3"/>
        <v>5</v>
      </c>
      <c r="H14">
        <f t="shared" si="4"/>
        <v>10</v>
      </c>
      <c r="I14">
        <f t="shared" si="5"/>
        <v>12.0415945787923</v>
      </c>
      <c r="J14">
        <f t="shared" si="6"/>
        <v>10.1980390271856</v>
      </c>
      <c r="K14">
        <f t="shared" si="7"/>
        <v>15.8113883008419</v>
      </c>
      <c r="L14">
        <f t="shared" si="8"/>
        <v>20.2484567313166</v>
      </c>
      <c r="M14">
        <f t="shared" si="9"/>
        <v>22.8035085019828</v>
      </c>
      <c r="N14">
        <f t="shared" si="10"/>
        <v>23.259406699226</v>
      </c>
      <c r="O14">
        <f t="shared" ref="O14:O35" si="11">SQRT(SUMXMY2(28,B14)+SUMXMY2(29,C14))</f>
        <v>17</v>
      </c>
      <c r="P14">
        <f>SQRT(SUMXMY2(43,B14)+SUMXMY2(37,C14))</f>
        <v>0</v>
      </c>
    </row>
    <row r="15" ht="15.75" spans="1:17">
      <c r="A15" s="2" t="s">
        <v>13</v>
      </c>
      <c r="B15" s="5">
        <v>44</v>
      </c>
      <c r="C15" s="5">
        <v>39</v>
      </c>
      <c r="D15" s="4">
        <f t="shared" si="0"/>
        <v>5</v>
      </c>
      <c r="E15" s="4">
        <f t="shared" si="1"/>
        <v>6.40312423743285</v>
      </c>
      <c r="F15">
        <f t="shared" si="2"/>
        <v>7.21110255092798</v>
      </c>
      <c r="G15">
        <f t="shared" si="3"/>
        <v>6.32455532033676</v>
      </c>
      <c r="H15">
        <f t="shared" si="4"/>
        <v>11.1803398874989</v>
      </c>
      <c r="I15">
        <f t="shared" si="5"/>
        <v>13.3416640641263</v>
      </c>
      <c r="J15">
        <f t="shared" si="6"/>
        <v>11.7046999107196</v>
      </c>
      <c r="K15">
        <f t="shared" si="7"/>
        <v>17.464249196573</v>
      </c>
      <c r="L15">
        <f t="shared" si="8"/>
        <v>21.9317121994613</v>
      </c>
      <c r="M15">
        <f t="shared" si="9"/>
        <v>24.3515913237718</v>
      </c>
      <c r="N15">
        <f t="shared" si="10"/>
        <v>25.0599281722833</v>
      </c>
      <c r="O15">
        <f t="shared" si="11"/>
        <v>18.8679622641132</v>
      </c>
      <c r="P15">
        <f t="shared" ref="P15:P46" si="12">SQRT(SUMXMY2(43,B15)+SUMXMY2(37,C15))</f>
        <v>2.23606797749979</v>
      </c>
      <c r="Q15">
        <f>SQRT(SUMXMY2(44,B15)+SUMXMY2(39,C15))</f>
        <v>0</v>
      </c>
    </row>
    <row r="16" ht="15.75" spans="1:18">
      <c r="A16" s="2" t="s">
        <v>14</v>
      </c>
      <c r="B16" s="5">
        <v>25</v>
      </c>
      <c r="C16" s="5">
        <v>27</v>
      </c>
      <c r="D16" s="4">
        <f t="shared" si="0"/>
        <v>17.8885438199983</v>
      </c>
      <c r="E16" s="4">
        <f t="shared" si="1"/>
        <v>16.5529453572468</v>
      </c>
      <c r="F16">
        <f t="shared" si="2"/>
        <v>15.2643375224737</v>
      </c>
      <c r="G16">
        <f t="shared" si="3"/>
        <v>16.4012194668567</v>
      </c>
      <c r="H16">
        <f t="shared" si="4"/>
        <v>12.8062484748657</v>
      </c>
      <c r="I16">
        <f t="shared" si="5"/>
        <v>10.816653826392</v>
      </c>
      <c r="J16">
        <f t="shared" si="6"/>
        <v>11.3137084989848</v>
      </c>
      <c r="K16">
        <f t="shared" si="7"/>
        <v>5.8309518948453</v>
      </c>
      <c r="L16">
        <f t="shared" si="8"/>
        <v>3.16227766016838</v>
      </c>
      <c r="M16">
        <f t="shared" si="9"/>
        <v>5.65685424949238</v>
      </c>
      <c r="N16">
        <f t="shared" si="10"/>
        <v>3</v>
      </c>
      <c r="O16">
        <f t="shared" si="11"/>
        <v>3.60555127546399</v>
      </c>
      <c r="P16">
        <f t="shared" si="12"/>
        <v>20.591260281974</v>
      </c>
      <c r="Q16">
        <f t="shared" ref="Q16:Q47" si="13">SQRT(SUMXMY2(44,B16)+SUMXMY2(39,C16))</f>
        <v>22.4722050542442</v>
      </c>
      <c r="R16">
        <f>SQRT(SUMXMY2(25,B16)+SUMXMY2(27,C16))</f>
        <v>0</v>
      </c>
    </row>
    <row r="17" ht="15.75" spans="1:19">
      <c r="A17" s="2" t="s">
        <v>15</v>
      </c>
      <c r="B17" s="5">
        <v>21</v>
      </c>
      <c r="C17" s="5">
        <v>29</v>
      </c>
      <c r="D17" s="4">
        <f t="shared" si="0"/>
        <v>20.8806130178211</v>
      </c>
      <c r="E17" s="4">
        <f t="shared" si="1"/>
        <v>19.6468827043885</v>
      </c>
      <c r="F17">
        <f t="shared" si="2"/>
        <v>18.0277563773199</v>
      </c>
      <c r="G17">
        <f t="shared" si="3"/>
        <v>18.7882942280559</v>
      </c>
      <c r="H17">
        <f t="shared" si="4"/>
        <v>14.422205101856</v>
      </c>
      <c r="I17">
        <f t="shared" si="5"/>
        <v>12.2065556157337</v>
      </c>
      <c r="J17">
        <f t="shared" si="6"/>
        <v>13.4164078649987</v>
      </c>
      <c r="K17">
        <f t="shared" si="7"/>
        <v>7.61577310586391</v>
      </c>
      <c r="L17">
        <f t="shared" si="8"/>
        <v>3.16227766016838</v>
      </c>
      <c r="M17">
        <f t="shared" si="9"/>
        <v>2</v>
      </c>
      <c r="N17">
        <f t="shared" si="10"/>
        <v>2.23606797749979</v>
      </c>
      <c r="O17">
        <f t="shared" si="11"/>
        <v>7</v>
      </c>
      <c r="P17">
        <f t="shared" si="12"/>
        <v>23.4093998214393</v>
      </c>
      <c r="Q17">
        <f t="shared" si="13"/>
        <v>25.0798724079689</v>
      </c>
      <c r="S17">
        <f>SQRT(SUMXMY2(21,B17)+SUMXMY2(29,C17))</f>
        <v>0</v>
      </c>
    </row>
    <row r="18" ht="15.75" spans="1:20">
      <c r="A18" s="2" t="s">
        <v>16</v>
      </c>
      <c r="B18" s="5">
        <v>22</v>
      </c>
      <c r="C18" s="5">
        <v>30</v>
      </c>
      <c r="D18" s="4">
        <f t="shared" si="0"/>
        <v>19.6468827043885</v>
      </c>
      <c r="E18" s="4">
        <f t="shared" si="1"/>
        <v>18.4390889145858</v>
      </c>
      <c r="F18">
        <f t="shared" si="2"/>
        <v>16.7630546142402</v>
      </c>
      <c r="G18">
        <f t="shared" si="3"/>
        <v>17.464249196573</v>
      </c>
      <c r="H18">
        <f t="shared" si="4"/>
        <v>13.0384048104053</v>
      </c>
      <c r="I18">
        <f t="shared" si="5"/>
        <v>10.816653826392</v>
      </c>
      <c r="J18">
        <f t="shared" si="6"/>
        <v>12.0830459735946</v>
      </c>
      <c r="K18">
        <f t="shared" si="7"/>
        <v>6.32455532033676</v>
      </c>
      <c r="L18">
        <f t="shared" si="8"/>
        <v>2</v>
      </c>
      <c r="M18">
        <f t="shared" si="9"/>
        <v>1.4142135623731</v>
      </c>
      <c r="N18">
        <f t="shared" si="10"/>
        <v>3</v>
      </c>
      <c r="O18">
        <f t="shared" si="11"/>
        <v>6.08276253029822</v>
      </c>
      <c r="P18">
        <f t="shared" si="12"/>
        <v>22.1359436211787</v>
      </c>
      <c r="Q18">
        <f t="shared" si="13"/>
        <v>23.7697286480094</v>
      </c>
      <c r="T18">
        <f>SQRT(SUMXMY2(22,B18)+SUMXMY2(30,C18))</f>
        <v>0</v>
      </c>
    </row>
    <row r="19" ht="15.75" spans="1:21">
      <c r="A19" s="2" t="s">
        <v>17</v>
      </c>
      <c r="B19" s="5">
        <v>24</v>
      </c>
      <c r="C19" s="5">
        <v>32</v>
      </c>
      <c r="D19" s="4">
        <f t="shared" si="0"/>
        <v>17.2626765016321</v>
      </c>
      <c r="E19" s="4">
        <f t="shared" si="1"/>
        <v>16.1245154965971</v>
      </c>
      <c r="F19">
        <f t="shared" si="2"/>
        <v>14.3178210632764</v>
      </c>
      <c r="G19">
        <f t="shared" si="3"/>
        <v>14.8660687473185</v>
      </c>
      <c r="H19">
        <f t="shared" si="4"/>
        <v>10.295630140987</v>
      </c>
      <c r="I19">
        <f t="shared" si="5"/>
        <v>8.06225774829855</v>
      </c>
      <c r="J19">
        <f t="shared" si="6"/>
        <v>9.48683298050514</v>
      </c>
      <c r="K19">
        <f t="shared" si="7"/>
        <v>4</v>
      </c>
      <c r="L19">
        <f t="shared" si="8"/>
        <v>2</v>
      </c>
      <c r="M19">
        <f t="shared" si="9"/>
        <v>3.16227766016838</v>
      </c>
      <c r="N19">
        <f t="shared" si="10"/>
        <v>5.3851648071345</v>
      </c>
      <c r="O19">
        <f t="shared" si="11"/>
        <v>5</v>
      </c>
      <c r="P19">
        <f t="shared" si="12"/>
        <v>19.6468827043885</v>
      </c>
      <c r="Q19">
        <f t="shared" si="13"/>
        <v>21.1896201004171</v>
      </c>
      <c r="U19">
        <f>SQRT(SUMXMY2(24,B19)+SUMXMY2(32,C19))</f>
        <v>0</v>
      </c>
    </row>
    <row r="20" ht="15.75" spans="1:22">
      <c r="A20" s="2" t="s">
        <v>18</v>
      </c>
      <c r="B20" s="5">
        <v>37</v>
      </c>
      <c r="C20" s="5">
        <v>33</v>
      </c>
      <c r="D20" s="4">
        <f t="shared" si="0"/>
        <v>4.47213595499958</v>
      </c>
      <c r="E20" s="4">
        <f t="shared" si="1"/>
        <v>3.16227766016838</v>
      </c>
      <c r="F20">
        <f t="shared" si="2"/>
        <v>2.23606797749979</v>
      </c>
      <c r="G20">
        <f t="shared" si="3"/>
        <v>4.12310562561766</v>
      </c>
      <c r="H20">
        <f t="shared" si="4"/>
        <v>5.65685424949238</v>
      </c>
      <c r="I20">
        <f t="shared" si="5"/>
        <v>6.70820393249937</v>
      </c>
      <c r="J20">
        <f t="shared" si="6"/>
        <v>4.47213595499958</v>
      </c>
      <c r="K20">
        <f t="shared" si="7"/>
        <v>9.05538513813742</v>
      </c>
      <c r="L20">
        <f t="shared" si="8"/>
        <v>13.3416640641263</v>
      </c>
      <c r="M20">
        <f t="shared" si="9"/>
        <v>16.1245154965971</v>
      </c>
      <c r="N20">
        <f t="shared" si="10"/>
        <v>16.1554944214035</v>
      </c>
      <c r="O20">
        <f t="shared" si="11"/>
        <v>9.8488578017961</v>
      </c>
      <c r="P20">
        <f t="shared" si="12"/>
        <v>7.21110255092798</v>
      </c>
      <c r="Q20">
        <f t="shared" si="13"/>
        <v>9.21954445729289</v>
      </c>
      <c r="V20">
        <f>SQRT(SUMXMY2(37,B20)+SUMXMY2(33,C20))</f>
        <v>0</v>
      </c>
    </row>
    <row r="21" ht="15.75" spans="1:23">
      <c r="A21" s="2" t="s">
        <v>19</v>
      </c>
      <c r="B21" s="5">
        <v>38</v>
      </c>
      <c r="C21" s="5">
        <v>33</v>
      </c>
      <c r="D21" s="4">
        <f t="shared" si="0"/>
        <v>3.60555127546399</v>
      </c>
      <c r="E21" s="4">
        <f t="shared" si="1"/>
        <v>2.23606797749979</v>
      </c>
      <c r="F21">
        <f t="shared" si="2"/>
        <v>2</v>
      </c>
      <c r="G21">
        <f t="shared" si="3"/>
        <v>4</v>
      </c>
      <c r="H21">
        <f t="shared" si="4"/>
        <v>6.40312423743285</v>
      </c>
      <c r="I21">
        <f t="shared" si="5"/>
        <v>7.61577310586391</v>
      </c>
      <c r="J21">
        <f t="shared" si="6"/>
        <v>5.3851648071345</v>
      </c>
      <c r="K21">
        <f t="shared" si="7"/>
        <v>10.0498756211209</v>
      </c>
      <c r="L21">
        <f t="shared" si="8"/>
        <v>14.3178210632764</v>
      </c>
      <c r="M21">
        <f t="shared" si="9"/>
        <v>17.1172427686237</v>
      </c>
      <c r="N21">
        <f t="shared" si="10"/>
        <v>17.0880074906351</v>
      </c>
      <c r="O21">
        <f t="shared" si="11"/>
        <v>10.770329614269</v>
      </c>
      <c r="P21">
        <f t="shared" si="12"/>
        <v>6.40312423743285</v>
      </c>
      <c r="Q21">
        <f t="shared" si="13"/>
        <v>8.48528137423857</v>
      </c>
      <c r="W21">
        <f>SQRT(SUMXMY2(38,B21)+SUMXMY2(33,C21))</f>
        <v>0</v>
      </c>
    </row>
    <row r="22" ht="15.75" spans="1:24">
      <c r="A22" s="2" t="s">
        <v>20</v>
      </c>
      <c r="B22" s="5">
        <v>37</v>
      </c>
      <c r="C22" s="5">
        <v>36</v>
      </c>
      <c r="D22" s="4">
        <f t="shared" si="0"/>
        <v>4.12310562561766</v>
      </c>
      <c r="E22" s="4">
        <f t="shared" si="1"/>
        <v>3.60555127546399</v>
      </c>
      <c r="F22">
        <f t="shared" si="2"/>
        <v>1.4142135623731</v>
      </c>
      <c r="G22">
        <f t="shared" si="3"/>
        <v>1.4142135623731</v>
      </c>
      <c r="H22">
        <f t="shared" si="4"/>
        <v>4.12310562561766</v>
      </c>
      <c r="I22">
        <f t="shared" si="5"/>
        <v>6</v>
      </c>
      <c r="J22">
        <f t="shared" si="6"/>
        <v>4.12310562561766</v>
      </c>
      <c r="K22">
        <f t="shared" si="7"/>
        <v>9.8488578017961</v>
      </c>
      <c r="L22">
        <f t="shared" si="8"/>
        <v>14.3178210632764</v>
      </c>
      <c r="M22">
        <f t="shared" si="9"/>
        <v>16.7630546142402</v>
      </c>
      <c r="N22">
        <f t="shared" si="10"/>
        <v>17.4928556845359</v>
      </c>
      <c r="O22">
        <f t="shared" si="11"/>
        <v>11.4017542509914</v>
      </c>
      <c r="P22">
        <f t="shared" si="12"/>
        <v>6.08276253029822</v>
      </c>
      <c r="Q22">
        <f t="shared" si="13"/>
        <v>7.61577310586391</v>
      </c>
      <c r="X22">
        <f>SQRT(SUMXMY2(37,B22)+SUMXMY2(36,C22))</f>
        <v>0</v>
      </c>
    </row>
    <row r="23" ht="15.75" spans="1:25">
      <c r="A23" s="2" t="s">
        <v>21</v>
      </c>
      <c r="B23" s="5">
        <v>14</v>
      </c>
      <c r="C23" s="5">
        <v>13</v>
      </c>
      <c r="D23" s="4">
        <f t="shared" si="0"/>
        <v>34.828149534536</v>
      </c>
      <c r="E23" s="4">
        <f t="shared" si="1"/>
        <v>33.4215499341368</v>
      </c>
      <c r="F23">
        <f t="shared" si="2"/>
        <v>32.5576411921994</v>
      </c>
      <c r="G23">
        <f t="shared" si="3"/>
        <v>33.9411254969543</v>
      </c>
      <c r="H23">
        <f t="shared" si="4"/>
        <v>30.6104557300279</v>
      </c>
      <c r="I23">
        <f t="shared" si="5"/>
        <v>28.6006992921502</v>
      </c>
      <c r="J23">
        <f t="shared" si="6"/>
        <v>29.0688837074973</v>
      </c>
      <c r="K23">
        <f t="shared" si="7"/>
        <v>23.6008474424119</v>
      </c>
      <c r="L23">
        <f t="shared" si="8"/>
        <v>19.723082923316</v>
      </c>
      <c r="M23">
        <f t="shared" si="9"/>
        <v>19.313207915828</v>
      </c>
      <c r="N23">
        <f t="shared" si="10"/>
        <v>16.1245154965971</v>
      </c>
      <c r="O23">
        <f t="shared" si="11"/>
        <v>21.2602916254693</v>
      </c>
      <c r="P23">
        <f t="shared" si="12"/>
        <v>37.6430604494374</v>
      </c>
      <c r="Q23">
        <f t="shared" si="13"/>
        <v>39.6988664825584</v>
      </c>
      <c r="Y23">
        <f>SQRT(SUMXMY2(14,B23)+SUMXMY2(13,C23))</f>
        <v>0</v>
      </c>
    </row>
    <row r="24" ht="15.75" spans="1:26">
      <c r="A24" s="2" t="s">
        <v>22</v>
      </c>
      <c r="B24" s="5">
        <v>16</v>
      </c>
      <c r="C24" s="5">
        <v>9</v>
      </c>
      <c r="D24" s="4">
        <f t="shared" si="0"/>
        <v>36.0693775937429</v>
      </c>
      <c r="E24" s="4">
        <f t="shared" si="1"/>
        <v>34.6554469023269</v>
      </c>
      <c r="F24">
        <f t="shared" si="2"/>
        <v>34.0587727318528</v>
      </c>
      <c r="G24">
        <f t="shared" si="3"/>
        <v>35.6089876295297</v>
      </c>
      <c r="H24">
        <f t="shared" si="4"/>
        <v>32.7566787083184</v>
      </c>
      <c r="I24">
        <f t="shared" si="5"/>
        <v>30.886890422961</v>
      </c>
      <c r="J24">
        <f t="shared" si="6"/>
        <v>31.0644491340181</v>
      </c>
      <c r="K24">
        <f t="shared" si="7"/>
        <v>25.9422435421457</v>
      </c>
      <c r="L24">
        <f t="shared" si="8"/>
        <v>22.4722050542442</v>
      </c>
      <c r="M24">
        <f t="shared" si="9"/>
        <v>22.561028345357</v>
      </c>
      <c r="N24">
        <f t="shared" si="10"/>
        <v>18.9736659610103</v>
      </c>
      <c r="O24">
        <f t="shared" si="11"/>
        <v>23.3238075793812</v>
      </c>
      <c r="P24">
        <f t="shared" si="12"/>
        <v>38.8973006775534</v>
      </c>
      <c r="Q24">
        <f t="shared" si="13"/>
        <v>41.0365690573664</v>
      </c>
      <c r="Z24">
        <f>SQRT(SUMXMY2(16,B24)+SUMXMY2(9,C24))</f>
        <v>0</v>
      </c>
    </row>
    <row r="25" ht="15.75" spans="1:27">
      <c r="A25" s="2" t="s">
        <v>23</v>
      </c>
      <c r="B25" s="5">
        <v>14</v>
      </c>
      <c r="C25" s="5">
        <v>7</v>
      </c>
      <c r="D25" s="4">
        <f t="shared" si="0"/>
        <v>38.8973006775534</v>
      </c>
      <c r="E25" s="4">
        <f t="shared" si="1"/>
        <v>37.4833296279826</v>
      </c>
      <c r="F25">
        <f t="shared" si="2"/>
        <v>36.8781778291715</v>
      </c>
      <c r="G25">
        <f t="shared" si="3"/>
        <v>38.4187454245971</v>
      </c>
      <c r="H25">
        <f t="shared" si="4"/>
        <v>35.5105618091294</v>
      </c>
      <c r="I25">
        <f t="shared" si="5"/>
        <v>33.6154726279432</v>
      </c>
      <c r="J25">
        <f t="shared" si="6"/>
        <v>33.8378486313773</v>
      </c>
      <c r="K25">
        <f t="shared" si="7"/>
        <v>28.6530975637888</v>
      </c>
      <c r="L25">
        <f t="shared" si="8"/>
        <v>25.0798724079689</v>
      </c>
      <c r="M25">
        <f t="shared" si="9"/>
        <v>25</v>
      </c>
      <c r="N25">
        <f t="shared" si="10"/>
        <v>21.540659228538</v>
      </c>
      <c r="O25">
        <f t="shared" si="11"/>
        <v>26.0768096208106</v>
      </c>
      <c r="P25">
        <f t="shared" si="12"/>
        <v>41.7252920900501</v>
      </c>
      <c r="Q25">
        <f t="shared" si="13"/>
        <v>43.8634243989226</v>
      </c>
      <c r="AA25">
        <f>SQRT(SUMXMY2(14,B25)+SUMXMY2(7,C25))</f>
        <v>0</v>
      </c>
    </row>
    <row r="26" ht="15.75" spans="1:28">
      <c r="A26" s="2" t="s">
        <v>24</v>
      </c>
      <c r="B26" s="5">
        <v>18</v>
      </c>
      <c r="C26" s="5">
        <v>14</v>
      </c>
      <c r="D26" s="4">
        <f t="shared" si="0"/>
        <v>31.1448230047949</v>
      </c>
      <c r="E26" s="4">
        <f t="shared" si="1"/>
        <v>29.732137494637</v>
      </c>
      <c r="F26">
        <f t="shared" si="2"/>
        <v>29</v>
      </c>
      <c r="G26">
        <f t="shared" si="3"/>
        <v>30.4795013082563</v>
      </c>
      <c r="H26">
        <f t="shared" si="4"/>
        <v>27.459060435492</v>
      </c>
      <c r="I26">
        <f t="shared" si="5"/>
        <v>25.5538646783613</v>
      </c>
      <c r="J26">
        <f t="shared" si="6"/>
        <v>25.8069758011279</v>
      </c>
      <c r="K26">
        <f t="shared" si="7"/>
        <v>20.591260281974</v>
      </c>
      <c r="L26">
        <f t="shared" si="8"/>
        <v>17.0880074906351</v>
      </c>
      <c r="M26">
        <f t="shared" si="9"/>
        <v>17.2626765016321</v>
      </c>
      <c r="N26">
        <f t="shared" si="10"/>
        <v>13.6014705087354</v>
      </c>
      <c r="O26">
        <f t="shared" si="11"/>
        <v>18.0277563773199</v>
      </c>
      <c r="P26">
        <f t="shared" si="12"/>
        <v>33.9705755029261</v>
      </c>
      <c r="Q26">
        <f t="shared" si="13"/>
        <v>36.0693775937429</v>
      </c>
      <c r="AB26">
        <f>SQRT(SUMXMY2(18,B26)+SUMXMY2(14,C26))</f>
        <v>0</v>
      </c>
    </row>
    <row r="27" ht="15.75" spans="1:29">
      <c r="A27" s="2" t="s">
        <v>25</v>
      </c>
      <c r="B27" s="5">
        <v>12</v>
      </c>
      <c r="C27" s="5">
        <v>6</v>
      </c>
      <c r="D27" s="4">
        <f t="shared" si="0"/>
        <v>41.0121933088198</v>
      </c>
      <c r="E27" s="4">
        <f t="shared" si="1"/>
        <v>39.5979797464467</v>
      </c>
      <c r="F27">
        <f t="shared" si="2"/>
        <v>38.9486841883009</v>
      </c>
      <c r="G27">
        <f t="shared" si="3"/>
        <v>40.4598566482878</v>
      </c>
      <c r="H27">
        <f t="shared" si="4"/>
        <v>37.4432904536981</v>
      </c>
      <c r="I27">
        <f t="shared" si="5"/>
        <v>35.5105618091294</v>
      </c>
      <c r="J27">
        <f t="shared" si="6"/>
        <v>35.8050275799363</v>
      </c>
      <c r="K27">
        <f t="shared" si="7"/>
        <v>30.5286750449475</v>
      </c>
      <c r="L27">
        <f t="shared" si="8"/>
        <v>26.8328157299975</v>
      </c>
      <c r="M27">
        <f t="shared" si="9"/>
        <v>26.5706605111728</v>
      </c>
      <c r="N27">
        <f t="shared" si="10"/>
        <v>23.259406699226</v>
      </c>
      <c r="O27">
        <f t="shared" si="11"/>
        <v>28.0178514522438</v>
      </c>
      <c r="P27">
        <f t="shared" si="12"/>
        <v>43.8406204335659</v>
      </c>
      <c r="Q27">
        <f t="shared" si="13"/>
        <v>45.9673797382448</v>
      </c>
      <c r="AC27">
        <f>SQRT(SUMXMY2(12,B27)+SUMXMY2(6,C27))</f>
        <v>0</v>
      </c>
    </row>
    <row r="28" ht="15.75" spans="1:30">
      <c r="A28" s="2" t="s">
        <v>26</v>
      </c>
      <c r="B28" s="5">
        <v>15</v>
      </c>
      <c r="C28" s="5">
        <v>14</v>
      </c>
      <c r="D28" s="4">
        <f t="shared" si="0"/>
        <v>33.4215499341368</v>
      </c>
      <c r="E28" s="4">
        <f t="shared" si="1"/>
        <v>32.0156211871642</v>
      </c>
      <c r="F28">
        <f t="shared" si="2"/>
        <v>31.1448230047949</v>
      </c>
      <c r="G28">
        <f t="shared" si="3"/>
        <v>32.5269119345812</v>
      </c>
      <c r="H28">
        <f t="shared" si="4"/>
        <v>29.2061637330205</v>
      </c>
      <c r="I28">
        <f t="shared" si="5"/>
        <v>27.2029410174709</v>
      </c>
      <c r="J28">
        <f t="shared" si="6"/>
        <v>27.6586333718787</v>
      </c>
      <c r="K28">
        <f t="shared" si="7"/>
        <v>22.2036033111745</v>
      </c>
      <c r="L28">
        <f t="shared" si="8"/>
        <v>18.3575597506858</v>
      </c>
      <c r="M28">
        <f t="shared" si="9"/>
        <v>18.0277563773199</v>
      </c>
      <c r="N28">
        <f t="shared" si="10"/>
        <v>14.7648230602334</v>
      </c>
      <c r="O28">
        <f t="shared" si="11"/>
        <v>19.8494332412792</v>
      </c>
      <c r="P28">
        <f t="shared" si="12"/>
        <v>36.2353418639869</v>
      </c>
      <c r="Q28">
        <f t="shared" si="13"/>
        <v>38.2883794381533</v>
      </c>
      <c r="AD28">
        <f>SQRT(SUMXMY2(15,B28)+SUMXMY2(14,C28))</f>
        <v>0</v>
      </c>
    </row>
    <row r="29" ht="15.75" spans="1:31">
      <c r="A29" s="2" t="s">
        <v>27</v>
      </c>
      <c r="B29" s="5">
        <v>20</v>
      </c>
      <c r="C29" s="5">
        <v>13</v>
      </c>
      <c r="D29" s="4">
        <f t="shared" si="0"/>
        <v>30.4138126514911</v>
      </c>
      <c r="E29" s="4">
        <f t="shared" si="1"/>
        <v>29</v>
      </c>
      <c r="F29">
        <f t="shared" si="2"/>
        <v>28.4253408071038</v>
      </c>
      <c r="G29">
        <f t="shared" si="3"/>
        <v>30</v>
      </c>
      <c r="H29">
        <f t="shared" si="4"/>
        <v>27.2946881279124</v>
      </c>
      <c r="I29">
        <f t="shared" si="5"/>
        <v>25.4950975679639</v>
      </c>
      <c r="J29">
        <f t="shared" si="6"/>
        <v>25.5538646783613</v>
      </c>
      <c r="K29">
        <f t="shared" si="7"/>
        <v>20.6155281280883</v>
      </c>
      <c r="L29">
        <f t="shared" si="8"/>
        <v>17.464249196573</v>
      </c>
      <c r="M29">
        <f t="shared" si="9"/>
        <v>18.0277563773199</v>
      </c>
      <c r="N29">
        <f t="shared" si="10"/>
        <v>14.142135623731</v>
      </c>
      <c r="O29">
        <f t="shared" si="11"/>
        <v>17.8885438199983</v>
      </c>
      <c r="P29">
        <f t="shared" si="12"/>
        <v>33.2415402771893</v>
      </c>
      <c r="Q29">
        <f t="shared" si="13"/>
        <v>35.3836120259083</v>
      </c>
      <c r="AE29">
        <f>SQRT(SUMXMY2(20,B29)+SUMXMY2(13,C29))</f>
        <v>0</v>
      </c>
    </row>
    <row r="30" ht="15.75" spans="1:32">
      <c r="A30" s="2" t="s">
        <v>28</v>
      </c>
      <c r="B30" s="5">
        <v>13</v>
      </c>
      <c r="C30" s="5">
        <v>46</v>
      </c>
      <c r="D30" s="4">
        <f t="shared" si="0"/>
        <v>30.0832179129826</v>
      </c>
      <c r="E30" s="4">
        <f t="shared" si="1"/>
        <v>29.5465734053883</v>
      </c>
      <c r="F30">
        <f t="shared" si="2"/>
        <v>27.3130005674953</v>
      </c>
      <c r="G30">
        <f t="shared" si="3"/>
        <v>26.5706605111728</v>
      </c>
      <c r="H30">
        <f t="shared" si="4"/>
        <v>21.9317121994613</v>
      </c>
      <c r="I30">
        <f t="shared" si="5"/>
        <v>20.591260281974</v>
      </c>
      <c r="J30">
        <f t="shared" si="6"/>
        <v>22.8254244210267</v>
      </c>
      <c r="K30">
        <f t="shared" si="7"/>
        <v>20.5182845286832</v>
      </c>
      <c r="L30">
        <f t="shared" si="8"/>
        <v>19.4164878389476</v>
      </c>
      <c r="M30">
        <f t="shared" si="9"/>
        <v>17</v>
      </c>
      <c r="N30">
        <f t="shared" si="10"/>
        <v>21.0237960416286</v>
      </c>
      <c r="O30">
        <f t="shared" si="11"/>
        <v>22.6715680975093</v>
      </c>
      <c r="P30">
        <f t="shared" si="12"/>
        <v>31.3209195267317</v>
      </c>
      <c r="Q30">
        <f t="shared" si="13"/>
        <v>31.7804971641414</v>
      </c>
      <c r="AF30">
        <f>SQRT(SUMXMY2(13,B30)+SUMXMY2(46,C30))</f>
        <v>0</v>
      </c>
    </row>
    <row r="31" ht="15.75" spans="1:33">
      <c r="A31" s="2" t="s">
        <v>29</v>
      </c>
      <c r="B31" s="5">
        <v>16</v>
      </c>
      <c r="C31" s="5">
        <v>39</v>
      </c>
      <c r="D31" s="4">
        <f t="shared" si="0"/>
        <v>25.3179778023443</v>
      </c>
      <c r="E31" s="4">
        <f t="shared" si="1"/>
        <v>24.5153013442625</v>
      </c>
      <c r="F31">
        <f t="shared" si="2"/>
        <v>22.3606797749979</v>
      </c>
      <c r="G31">
        <f t="shared" si="3"/>
        <v>22.0907220343745</v>
      </c>
      <c r="H31">
        <f t="shared" si="4"/>
        <v>17.1172427686237</v>
      </c>
      <c r="I31">
        <f t="shared" si="5"/>
        <v>15.2970585407784</v>
      </c>
      <c r="J31">
        <f t="shared" si="6"/>
        <v>17.464249196573</v>
      </c>
      <c r="K31">
        <f t="shared" si="7"/>
        <v>13.8924439894498</v>
      </c>
      <c r="L31">
        <f t="shared" si="8"/>
        <v>12.0415945787923</v>
      </c>
      <c r="M31">
        <f t="shared" si="9"/>
        <v>9.4339811320566</v>
      </c>
      <c r="N31">
        <f t="shared" si="10"/>
        <v>13.4164078649987</v>
      </c>
      <c r="O31">
        <f t="shared" si="11"/>
        <v>15.6204993518133</v>
      </c>
      <c r="P31">
        <f t="shared" si="12"/>
        <v>27.0739727413618</v>
      </c>
      <c r="Q31">
        <f t="shared" si="13"/>
        <v>28</v>
      </c>
      <c r="AG31">
        <f>SQRT(SUMXMY2(16,B31)+SUMXMY2(39,C31))</f>
        <v>0</v>
      </c>
    </row>
    <row r="32" ht="15.75" spans="1:34">
      <c r="A32" s="2" t="s">
        <v>30</v>
      </c>
      <c r="B32" s="5">
        <v>21</v>
      </c>
      <c r="C32" s="5">
        <v>39</v>
      </c>
      <c r="D32" s="4">
        <f t="shared" si="0"/>
        <v>20.3960780543711</v>
      </c>
      <c r="E32" s="4">
        <f t="shared" si="1"/>
        <v>19.6468827043885</v>
      </c>
      <c r="F32">
        <f t="shared" si="2"/>
        <v>17.464249196573</v>
      </c>
      <c r="G32">
        <f t="shared" si="3"/>
        <v>17.1172427686237</v>
      </c>
      <c r="H32">
        <f t="shared" si="4"/>
        <v>12.1655250605964</v>
      </c>
      <c r="I32">
        <f t="shared" si="5"/>
        <v>10.4403065089106</v>
      </c>
      <c r="J32">
        <f t="shared" si="6"/>
        <v>12.6491106406735</v>
      </c>
      <c r="K32">
        <f t="shared" si="7"/>
        <v>9.89949493661167</v>
      </c>
      <c r="L32">
        <f t="shared" si="8"/>
        <v>9.48683298050514</v>
      </c>
      <c r="M32">
        <f t="shared" si="9"/>
        <v>8</v>
      </c>
      <c r="N32">
        <f t="shared" si="10"/>
        <v>12.0415945787923</v>
      </c>
      <c r="O32">
        <f t="shared" si="11"/>
        <v>12.2065556157337</v>
      </c>
      <c r="P32">
        <f t="shared" si="12"/>
        <v>22.0907220343745</v>
      </c>
      <c r="Q32">
        <f t="shared" si="13"/>
        <v>23</v>
      </c>
      <c r="AH32">
        <f>SQRT(SUMXMY2(21,B32)+SUMXMY2(39,C32))</f>
        <v>0</v>
      </c>
    </row>
    <row r="33" ht="15.75" spans="1:35">
      <c r="A33" s="2" t="s">
        <v>31</v>
      </c>
      <c r="B33" s="5">
        <v>26</v>
      </c>
      <c r="C33" s="5">
        <v>44</v>
      </c>
      <c r="D33" s="4">
        <f t="shared" si="0"/>
        <v>17.4928556845359</v>
      </c>
      <c r="E33" s="4">
        <f t="shared" si="1"/>
        <v>17.2046505340853</v>
      </c>
      <c r="F33">
        <f t="shared" si="2"/>
        <v>15</v>
      </c>
      <c r="G33">
        <f t="shared" si="3"/>
        <v>13.8924439894498</v>
      </c>
      <c r="H33">
        <f t="shared" si="4"/>
        <v>9.89949493661167</v>
      </c>
      <c r="I33">
        <f t="shared" si="5"/>
        <v>9.4339811320566</v>
      </c>
      <c r="J33">
        <f t="shared" si="6"/>
        <v>11.4017542509914</v>
      </c>
      <c r="K33">
        <f t="shared" si="7"/>
        <v>12.1655250605964</v>
      </c>
      <c r="L33">
        <f t="shared" si="8"/>
        <v>14.142135623731</v>
      </c>
      <c r="M33">
        <f t="shared" si="9"/>
        <v>13.9283882771841</v>
      </c>
      <c r="N33">
        <f t="shared" si="10"/>
        <v>17.464249196573</v>
      </c>
      <c r="O33">
        <f t="shared" si="11"/>
        <v>15.1327459504216</v>
      </c>
      <c r="P33">
        <f t="shared" si="12"/>
        <v>18.3847763108502</v>
      </c>
      <c r="Q33">
        <f t="shared" si="13"/>
        <v>18.6815416922694</v>
      </c>
      <c r="AI33">
        <f>SQRT(SUMXMY2(26,B33)+SUMXMY2(44,C33))</f>
        <v>0</v>
      </c>
    </row>
    <row r="34" ht="15.75" spans="1:36">
      <c r="A34" s="2" t="s">
        <v>32</v>
      </c>
      <c r="B34" s="5">
        <v>28</v>
      </c>
      <c r="C34" s="5">
        <v>40</v>
      </c>
      <c r="D34" s="4">
        <f t="shared" si="0"/>
        <v>13.9283882771841</v>
      </c>
      <c r="E34" s="4">
        <f t="shared" si="1"/>
        <v>13.4164078649987</v>
      </c>
      <c r="F34">
        <f t="shared" si="2"/>
        <v>11.1803398874989</v>
      </c>
      <c r="G34">
        <f t="shared" si="3"/>
        <v>10.4403065089106</v>
      </c>
      <c r="H34">
        <f t="shared" si="4"/>
        <v>5.8309518948453</v>
      </c>
      <c r="I34">
        <f t="shared" si="5"/>
        <v>5</v>
      </c>
      <c r="J34">
        <f t="shared" si="6"/>
        <v>7.07106781186548</v>
      </c>
      <c r="K34">
        <f t="shared" si="7"/>
        <v>8</v>
      </c>
      <c r="L34">
        <f t="shared" si="8"/>
        <v>10.770329614269</v>
      </c>
      <c r="M34">
        <f t="shared" si="9"/>
        <v>11.4017542509914</v>
      </c>
      <c r="N34">
        <f t="shared" si="10"/>
        <v>14.3178210632764</v>
      </c>
      <c r="O34">
        <f t="shared" si="11"/>
        <v>11</v>
      </c>
      <c r="P34">
        <f t="shared" si="12"/>
        <v>15.2970585407784</v>
      </c>
      <c r="Q34">
        <f t="shared" si="13"/>
        <v>16.0312195418814</v>
      </c>
      <c r="AJ34">
        <f>SQRT(SUMXMY2(28,B34)+SUMXMY2(40,C34))</f>
        <v>0</v>
      </c>
    </row>
    <row r="35" ht="15.75" spans="1:37">
      <c r="A35" s="2" t="s">
        <v>33</v>
      </c>
      <c r="B35" s="5">
        <v>27</v>
      </c>
      <c r="C35" s="5">
        <v>42</v>
      </c>
      <c r="D35" s="4">
        <f t="shared" si="0"/>
        <v>15.6524758424985</v>
      </c>
      <c r="E35" s="4">
        <f t="shared" si="1"/>
        <v>15.2643375224737</v>
      </c>
      <c r="F35">
        <f t="shared" si="2"/>
        <v>13.0384048104053</v>
      </c>
      <c r="G35">
        <f t="shared" si="3"/>
        <v>12.0830459735946</v>
      </c>
      <c r="H35">
        <f t="shared" si="4"/>
        <v>7.81024967590665</v>
      </c>
      <c r="I35">
        <f t="shared" si="5"/>
        <v>7.21110255092798</v>
      </c>
      <c r="J35">
        <f t="shared" si="6"/>
        <v>9.21954445729289</v>
      </c>
      <c r="K35">
        <f t="shared" si="7"/>
        <v>10.0498756211209</v>
      </c>
      <c r="L35">
        <f t="shared" si="8"/>
        <v>12.369316876853</v>
      </c>
      <c r="M35">
        <f t="shared" si="9"/>
        <v>12.5299640861417</v>
      </c>
      <c r="N35">
        <f t="shared" si="10"/>
        <v>15.8113883008419</v>
      </c>
      <c r="O35">
        <f t="shared" si="11"/>
        <v>13.0384048104053</v>
      </c>
      <c r="P35">
        <f t="shared" si="12"/>
        <v>16.7630546142402</v>
      </c>
      <c r="Q35">
        <f t="shared" si="13"/>
        <v>17.2626765016321</v>
      </c>
      <c r="AK35">
        <f>SQRT(SUMXMY2(27,B35)+SUMXMY2(42,C35))</f>
        <v>0</v>
      </c>
    </row>
    <row r="36" ht="15.75" spans="1:38">
      <c r="A36" s="2" t="s">
        <v>34</v>
      </c>
      <c r="B36" s="5">
        <v>29</v>
      </c>
      <c r="C36" s="5">
        <v>38</v>
      </c>
      <c r="D36" s="4">
        <f t="shared" ref="D36:D67" si="14">SQRT(SUMXMY2(41,B36)+SUMXMY2(35,C36))</f>
        <v>12.369316876853</v>
      </c>
      <c r="E36" s="4">
        <f t="shared" ref="E36:E67" si="15">SQRT(SUMXMY2(40,B36)+SUMXMY2(34,C36))</f>
        <v>11.7046999107196</v>
      </c>
      <c r="F36">
        <f t="shared" si="2"/>
        <v>9.48683298050514</v>
      </c>
      <c r="G36">
        <f t="shared" si="3"/>
        <v>9.05538513813742</v>
      </c>
      <c r="H36">
        <f t="shared" si="4"/>
        <v>4.12310562561766</v>
      </c>
      <c r="I36">
        <f t="shared" si="5"/>
        <v>2.82842712474619</v>
      </c>
      <c r="J36">
        <f t="shared" si="6"/>
        <v>5</v>
      </c>
      <c r="K36">
        <f t="shared" si="7"/>
        <v>6.08276253029822</v>
      </c>
      <c r="L36">
        <f t="shared" si="8"/>
        <v>9.4339811320566</v>
      </c>
      <c r="M36">
        <f t="shared" si="9"/>
        <v>10.6301458127346</v>
      </c>
      <c r="N36">
        <f t="shared" si="10"/>
        <v>13.0384048104053</v>
      </c>
      <c r="O36">
        <f t="shared" ref="O36:O67" si="16">SQRT(SUMXMY2(28,B36)+SUMXMY2(29,C36))</f>
        <v>9.05538513813742</v>
      </c>
      <c r="P36">
        <f t="shared" si="12"/>
        <v>14.0356688476182</v>
      </c>
      <c r="Q36">
        <f t="shared" si="13"/>
        <v>15.0332963783729</v>
      </c>
      <c r="AL36">
        <f>SQRT(SUMXMY2(29,B36)+SUMXMY2(38,C36))</f>
        <v>0</v>
      </c>
    </row>
    <row r="37" ht="15.75" spans="1:39">
      <c r="A37" s="2" t="s">
        <v>35</v>
      </c>
      <c r="B37" s="5">
        <v>29</v>
      </c>
      <c r="C37" s="5">
        <v>44</v>
      </c>
      <c r="D37" s="4">
        <f t="shared" si="14"/>
        <v>15</v>
      </c>
      <c r="E37" s="4">
        <f t="shared" si="15"/>
        <v>14.8660687473185</v>
      </c>
      <c r="F37">
        <f t="shared" ref="F37:F68" si="17">SQRT(SUMXMY2(38,B37)+SUMXMY2(35,C37))</f>
        <v>12.7279220613579</v>
      </c>
      <c r="G37">
        <f t="shared" si="3"/>
        <v>11.4017542509914</v>
      </c>
      <c r="H37">
        <f t="shared" si="4"/>
        <v>8.06225774829855</v>
      </c>
      <c r="I37">
        <f t="shared" si="5"/>
        <v>8.24621125123532</v>
      </c>
      <c r="J37">
        <f t="shared" si="6"/>
        <v>9.8488578017961</v>
      </c>
      <c r="K37">
        <f t="shared" si="7"/>
        <v>12.0415945787923</v>
      </c>
      <c r="L37">
        <f t="shared" si="8"/>
        <v>14.8660687473185</v>
      </c>
      <c r="M37">
        <f t="shared" si="9"/>
        <v>15.2643375224737</v>
      </c>
      <c r="N37">
        <f t="shared" si="10"/>
        <v>18.3847763108502</v>
      </c>
      <c r="O37">
        <f t="shared" si="16"/>
        <v>15.0332963783729</v>
      </c>
      <c r="P37">
        <f t="shared" si="12"/>
        <v>15.6524758424985</v>
      </c>
      <c r="Q37">
        <f t="shared" si="13"/>
        <v>15.8113883008419</v>
      </c>
      <c r="AM37">
        <f>SQRT(SUMXMY2(29,B37)+SUMXMY2(44,C37))</f>
        <v>0</v>
      </c>
    </row>
    <row r="38" ht="15.75" spans="1:40">
      <c r="A38" s="2" t="s">
        <v>36</v>
      </c>
      <c r="B38" s="5">
        <v>36</v>
      </c>
      <c r="C38" s="5">
        <v>44</v>
      </c>
      <c r="D38" s="4">
        <f t="shared" si="14"/>
        <v>10.295630140987</v>
      </c>
      <c r="E38" s="4">
        <f t="shared" si="15"/>
        <v>10.770329614269</v>
      </c>
      <c r="F38">
        <f t="shared" si="17"/>
        <v>9.21954445729289</v>
      </c>
      <c r="G38">
        <f t="shared" ref="G38:G69" si="18">SQRT(SUMXMY2(38,B38)+SUMXMY2(37,C38))</f>
        <v>7.28010988928052</v>
      </c>
      <c r="H38">
        <f t="shared" si="4"/>
        <v>7.61577310586391</v>
      </c>
      <c r="I38">
        <f t="shared" si="5"/>
        <v>9.4339811320566</v>
      </c>
      <c r="J38">
        <f t="shared" si="6"/>
        <v>9.48683298050514</v>
      </c>
      <c r="K38">
        <f t="shared" si="7"/>
        <v>14.422205101856</v>
      </c>
      <c r="L38">
        <f t="shared" si="8"/>
        <v>18.4390889145858</v>
      </c>
      <c r="M38">
        <f t="shared" si="9"/>
        <v>19.8494332412792</v>
      </c>
      <c r="N38">
        <f t="shared" si="10"/>
        <v>22.0227155455452</v>
      </c>
      <c r="O38">
        <f t="shared" si="16"/>
        <v>17</v>
      </c>
      <c r="P38">
        <f t="shared" si="12"/>
        <v>9.89949493661167</v>
      </c>
      <c r="Q38">
        <f t="shared" si="13"/>
        <v>9.4339811320566</v>
      </c>
      <c r="AN38">
        <f>SQRT(SUMXMY2(36,B38)+SUMXMY2(44,C38))</f>
        <v>0</v>
      </c>
    </row>
    <row r="39" ht="15.75" spans="1:41">
      <c r="A39" s="2" t="s">
        <v>37</v>
      </c>
      <c r="B39" s="5">
        <v>41</v>
      </c>
      <c r="C39" s="5">
        <v>40</v>
      </c>
      <c r="D39" s="4">
        <f t="shared" si="14"/>
        <v>5</v>
      </c>
      <c r="E39" s="4">
        <f t="shared" si="15"/>
        <v>6.08276253029822</v>
      </c>
      <c r="F39">
        <f t="shared" si="17"/>
        <v>5.8309518948453</v>
      </c>
      <c r="G39">
        <f t="shared" si="18"/>
        <v>4.24264068711928</v>
      </c>
      <c r="H39">
        <f t="shared" ref="H39:H70" si="19">SQRT(SUMXMY2(33,B39)+SUMXMY2(37,C39))</f>
        <v>8.54400374531753</v>
      </c>
      <c r="I39">
        <f t="shared" si="5"/>
        <v>10.770329614269</v>
      </c>
      <c r="J39">
        <f t="shared" si="6"/>
        <v>9.4339811320566</v>
      </c>
      <c r="K39">
        <f t="shared" si="7"/>
        <v>15.2643375224737</v>
      </c>
      <c r="L39">
        <f t="shared" si="8"/>
        <v>19.723082923316</v>
      </c>
      <c r="M39">
        <f t="shared" si="9"/>
        <v>21.9317121994613</v>
      </c>
      <c r="N39">
        <f t="shared" si="10"/>
        <v>23.0217288664427</v>
      </c>
      <c r="O39">
        <f t="shared" si="16"/>
        <v>17.0293863659264</v>
      </c>
      <c r="P39">
        <f t="shared" si="12"/>
        <v>3.60555127546399</v>
      </c>
      <c r="Q39">
        <f t="shared" si="13"/>
        <v>3.16227766016838</v>
      </c>
      <c r="AO39">
        <f>SQRT(SUMXMY2(41,B39)+SUMXMY2(40,C39))</f>
        <v>0</v>
      </c>
    </row>
    <row r="40" ht="15.75" spans="1:42">
      <c r="A40" s="2" t="s">
        <v>38</v>
      </c>
      <c r="B40" s="5">
        <v>39</v>
      </c>
      <c r="C40" s="5">
        <v>52</v>
      </c>
      <c r="D40" s="4">
        <f t="shared" si="14"/>
        <v>17.1172427686237</v>
      </c>
      <c r="E40" s="4">
        <f t="shared" si="15"/>
        <v>18.0277563773199</v>
      </c>
      <c r="F40">
        <f t="shared" si="17"/>
        <v>17.0293863659264</v>
      </c>
      <c r="G40">
        <f t="shared" si="18"/>
        <v>15.0332963783729</v>
      </c>
      <c r="H40">
        <f t="shared" si="19"/>
        <v>16.1554944214035</v>
      </c>
      <c r="I40">
        <f t="shared" ref="I40:I71" si="20">SQRT(SUMXMY2(31,B40)+SUMXMY2(36,C40))</f>
        <v>17.8885438199983</v>
      </c>
      <c r="J40">
        <f t="shared" si="6"/>
        <v>18.0277563773199</v>
      </c>
      <c r="K40">
        <f t="shared" si="7"/>
        <v>22.8254244210267</v>
      </c>
      <c r="L40">
        <f t="shared" si="8"/>
        <v>26.6270539113887</v>
      </c>
      <c r="M40">
        <f t="shared" si="9"/>
        <v>27.6586333718787</v>
      </c>
      <c r="N40">
        <f t="shared" si="10"/>
        <v>30.2324329156619</v>
      </c>
      <c r="O40">
        <f t="shared" si="16"/>
        <v>25.4950975679639</v>
      </c>
      <c r="P40">
        <f t="shared" si="12"/>
        <v>15.52417469626</v>
      </c>
      <c r="Q40">
        <f t="shared" si="13"/>
        <v>13.9283882771841</v>
      </c>
      <c r="AP40">
        <f>SQRT(SUMXMY2(39,B40)+SUMXMY2(52,C40))</f>
        <v>0</v>
      </c>
    </row>
    <row r="41" ht="15.75" spans="1:43">
      <c r="A41" s="2" t="s">
        <v>39</v>
      </c>
      <c r="B41" s="5">
        <v>27</v>
      </c>
      <c r="C41" s="5">
        <v>49</v>
      </c>
      <c r="D41" s="4">
        <f t="shared" si="14"/>
        <v>19.7989898732233</v>
      </c>
      <c r="E41" s="4">
        <f t="shared" si="15"/>
        <v>19.8494332412792</v>
      </c>
      <c r="F41">
        <f t="shared" si="17"/>
        <v>17.8044938147649</v>
      </c>
      <c r="G41">
        <f t="shared" si="18"/>
        <v>16.2788205960997</v>
      </c>
      <c r="H41">
        <f t="shared" si="19"/>
        <v>13.4164078649987</v>
      </c>
      <c r="I41">
        <f t="shared" si="20"/>
        <v>13.6014705087354</v>
      </c>
      <c r="J41">
        <f t="shared" ref="J41:J72" si="21">SQRT(SUMXMY2(33,B41)+SUMXMY2(35,C41))</f>
        <v>15.2315462117278</v>
      </c>
      <c r="K41">
        <f t="shared" si="7"/>
        <v>17.0293863659264</v>
      </c>
      <c r="L41">
        <f t="shared" si="8"/>
        <v>19.2353840616713</v>
      </c>
      <c r="M41">
        <f t="shared" si="9"/>
        <v>18.9736659610103</v>
      </c>
      <c r="N41">
        <f t="shared" si="10"/>
        <v>22.561028345357</v>
      </c>
      <c r="O41">
        <f t="shared" si="16"/>
        <v>20.0249843945008</v>
      </c>
      <c r="P41">
        <f t="shared" si="12"/>
        <v>20</v>
      </c>
      <c r="Q41">
        <f t="shared" si="13"/>
        <v>19.723082923316</v>
      </c>
      <c r="AQ41">
        <f>SQRT(SUMXMY2(27,B41)+SUMXMY2(49,C41))</f>
        <v>0</v>
      </c>
    </row>
    <row r="42" ht="15.75" spans="1:44">
      <c r="A42" s="2" t="s">
        <v>40</v>
      </c>
      <c r="B42" s="5">
        <v>23</v>
      </c>
      <c r="C42" s="5">
        <v>46</v>
      </c>
      <c r="D42" s="4">
        <f t="shared" si="14"/>
        <v>21.095023109729</v>
      </c>
      <c r="E42" s="4">
        <f t="shared" si="15"/>
        <v>20.8086520466848</v>
      </c>
      <c r="F42">
        <f t="shared" si="17"/>
        <v>18.6010752377383</v>
      </c>
      <c r="G42">
        <f t="shared" si="18"/>
        <v>17.4928556845359</v>
      </c>
      <c r="H42">
        <f t="shared" si="19"/>
        <v>13.4536240470737</v>
      </c>
      <c r="I42">
        <f t="shared" si="20"/>
        <v>12.8062484748657</v>
      </c>
      <c r="J42">
        <f t="shared" si="21"/>
        <v>14.8660687473185</v>
      </c>
      <c r="K42">
        <f t="shared" ref="K42:K73" si="22">SQRT(SUMXMY2(28,B42)+SUMXMY2(32,C42))</f>
        <v>14.8660687473185</v>
      </c>
      <c r="L42">
        <f t="shared" si="8"/>
        <v>16.0312195418814</v>
      </c>
      <c r="M42">
        <f t="shared" si="9"/>
        <v>15.1327459504216</v>
      </c>
      <c r="N42">
        <f t="shared" si="10"/>
        <v>19.0262975904404</v>
      </c>
      <c r="O42">
        <f t="shared" si="16"/>
        <v>17.7200451466693</v>
      </c>
      <c r="P42">
        <f t="shared" si="12"/>
        <v>21.9317121994613</v>
      </c>
      <c r="Q42">
        <f t="shared" si="13"/>
        <v>22.1359436211787</v>
      </c>
      <c r="AR42">
        <f>SQRT(SUMXMY2(23,B42)+SUMXMY2(46,C42))</f>
        <v>0</v>
      </c>
    </row>
    <row r="43" ht="15.75" spans="1:45">
      <c r="A43" s="2" t="s">
        <v>41</v>
      </c>
      <c r="B43" s="5">
        <v>20</v>
      </c>
      <c r="C43" s="5">
        <v>46</v>
      </c>
      <c r="D43" s="4">
        <f t="shared" si="14"/>
        <v>23.7065391822594</v>
      </c>
      <c r="E43" s="4">
        <f t="shared" si="15"/>
        <v>23.3238075793812</v>
      </c>
      <c r="F43">
        <f t="shared" si="17"/>
        <v>21.095023109729</v>
      </c>
      <c r="G43">
        <f t="shared" si="18"/>
        <v>20.1246117974981</v>
      </c>
      <c r="H43">
        <f t="shared" si="19"/>
        <v>15.8113883008419</v>
      </c>
      <c r="I43">
        <f t="shared" si="20"/>
        <v>14.8660687473185</v>
      </c>
      <c r="J43">
        <f t="shared" si="21"/>
        <v>17.0293863659264</v>
      </c>
      <c r="K43">
        <f t="shared" si="22"/>
        <v>16.1245154965971</v>
      </c>
      <c r="L43">
        <f t="shared" ref="L43:L74" si="23">SQRT(SUMXMY2(24,B43)+SUMXMY2(30,C43))</f>
        <v>16.4924225024706</v>
      </c>
      <c r="M43">
        <f t="shared" si="9"/>
        <v>15.0332963783729</v>
      </c>
      <c r="N43">
        <f t="shared" si="10"/>
        <v>19.1049731745428</v>
      </c>
      <c r="O43">
        <f t="shared" si="16"/>
        <v>18.7882942280559</v>
      </c>
      <c r="P43">
        <f t="shared" si="12"/>
        <v>24.6981780704569</v>
      </c>
      <c r="Q43">
        <f t="shared" si="13"/>
        <v>25</v>
      </c>
      <c r="AS43">
        <f>SQRT(SUMXMY2(20,B43)+SUMXMY2(46,C43))</f>
        <v>0</v>
      </c>
    </row>
    <row r="44" ht="15.75" spans="1:46">
      <c r="A44" s="2" t="s">
        <v>42</v>
      </c>
      <c r="B44" s="5">
        <v>16</v>
      </c>
      <c r="C44" s="5">
        <v>46</v>
      </c>
      <c r="D44" s="4">
        <f t="shared" si="14"/>
        <v>27.3130005674953</v>
      </c>
      <c r="E44" s="4">
        <f t="shared" si="15"/>
        <v>26.8328157299975</v>
      </c>
      <c r="F44">
        <f t="shared" si="17"/>
        <v>24.5967477524977</v>
      </c>
      <c r="G44">
        <f t="shared" si="18"/>
        <v>23.7697286480094</v>
      </c>
      <c r="H44">
        <f t="shared" si="19"/>
        <v>19.2353840616713</v>
      </c>
      <c r="I44">
        <f t="shared" si="20"/>
        <v>18.0277563773199</v>
      </c>
      <c r="J44">
        <f t="shared" si="21"/>
        <v>20.2484567313166</v>
      </c>
      <c r="K44">
        <f t="shared" si="22"/>
        <v>18.4390889145858</v>
      </c>
      <c r="L44">
        <f t="shared" si="23"/>
        <v>17.8885438199983</v>
      </c>
      <c r="M44">
        <f t="shared" ref="M44:M75" si="24">SQRT(SUMXMY2(21,B44)+SUMXMY2(31,C44))</f>
        <v>15.8113883008419</v>
      </c>
      <c r="N44">
        <f t="shared" si="10"/>
        <v>19.9248588451713</v>
      </c>
      <c r="O44">
        <f t="shared" si="16"/>
        <v>20.8086520466848</v>
      </c>
      <c r="P44">
        <f t="shared" si="12"/>
        <v>28.4604989415154</v>
      </c>
      <c r="Q44">
        <f t="shared" si="13"/>
        <v>28.8617393793236</v>
      </c>
      <c r="AT44">
        <f>SQRT(SUMXMY2(31,B7)+SUMXMY2(36,C7))</f>
        <v>0</v>
      </c>
    </row>
    <row r="45" ht="15.75" spans="1:47">
      <c r="A45" s="2" t="s">
        <v>43</v>
      </c>
      <c r="B45" s="5">
        <v>22</v>
      </c>
      <c r="C45" s="5">
        <v>44</v>
      </c>
      <c r="D45" s="4">
        <f t="shared" si="14"/>
        <v>21.0237960416286</v>
      </c>
      <c r="E45" s="4">
        <f t="shared" si="15"/>
        <v>20.591260281974</v>
      </c>
      <c r="F45">
        <f t="shared" si="17"/>
        <v>18.3575597506858</v>
      </c>
      <c r="G45">
        <f t="shared" si="18"/>
        <v>17.464249196573</v>
      </c>
      <c r="H45">
        <f t="shared" si="19"/>
        <v>13.0384048104053</v>
      </c>
      <c r="I45">
        <f t="shared" si="20"/>
        <v>12.0415945787923</v>
      </c>
      <c r="J45">
        <f t="shared" si="21"/>
        <v>14.2126704035519</v>
      </c>
      <c r="K45">
        <f t="shared" si="22"/>
        <v>13.4164078649987</v>
      </c>
      <c r="L45">
        <f t="shared" si="23"/>
        <v>14.142135623731</v>
      </c>
      <c r="M45">
        <f t="shared" si="24"/>
        <v>13.0384048104053</v>
      </c>
      <c r="N45">
        <f t="shared" ref="N45:N76" si="25">SQRT(SUMXMY2(22,B45)+SUMXMY2(27,C45))</f>
        <v>17</v>
      </c>
      <c r="O45">
        <f t="shared" si="16"/>
        <v>16.1554944214035</v>
      </c>
      <c r="P45">
        <f t="shared" si="12"/>
        <v>22.1359436211787</v>
      </c>
      <c r="Q45">
        <f t="shared" si="13"/>
        <v>22.561028345357</v>
      </c>
      <c r="AU45">
        <f>SQRT(SUMXMY2(31,B7)+SUMXMY2(36,C7))</f>
        <v>0</v>
      </c>
    </row>
    <row r="46" ht="15.75" spans="1:48">
      <c r="A46" s="2" t="s">
        <v>44</v>
      </c>
      <c r="B46" s="5">
        <v>40</v>
      </c>
      <c r="C46" s="5">
        <v>44</v>
      </c>
      <c r="D46" s="4">
        <f t="shared" si="14"/>
        <v>9.05538513813742</v>
      </c>
      <c r="E46" s="4">
        <f t="shared" si="15"/>
        <v>10</v>
      </c>
      <c r="F46">
        <f t="shared" si="17"/>
        <v>9.21954445729289</v>
      </c>
      <c r="G46">
        <f t="shared" si="18"/>
        <v>7.28010988928052</v>
      </c>
      <c r="H46">
        <f t="shared" si="19"/>
        <v>9.89949493661167</v>
      </c>
      <c r="I46">
        <f t="shared" si="20"/>
        <v>12.0415945787923</v>
      </c>
      <c r="J46">
        <f t="shared" si="21"/>
        <v>11.4017542509914</v>
      </c>
      <c r="K46">
        <f t="shared" si="22"/>
        <v>16.9705627484771</v>
      </c>
      <c r="L46">
        <f t="shared" si="23"/>
        <v>21.2602916254693</v>
      </c>
      <c r="M46">
        <f t="shared" si="24"/>
        <v>23.0217288664427</v>
      </c>
      <c r="N46">
        <f t="shared" si="25"/>
        <v>24.7588368062799</v>
      </c>
      <c r="O46">
        <f t="shared" si="16"/>
        <v>19.2093727122985</v>
      </c>
      <c r="P46">
        <f t="shared" si="12"/>
        <v>7.61577310586391</v>
      </c>
      <c r="Q46">
        <f t="shared" si="13"/>
        <v>6.40312423743285</v>
      </c>
      <c r="AV46">
        <f>SQRT(SUMXMY2(31,B7)+SUMXMY2(36,C7))</f>
        <v>0</v>
      </c>
    </row>
    <row r="47" ht="15.75" spans="1:49">
      <c r="A47" s="2" t="s">
        <v>45</v>
      </c>
      <c r="B47" s="5">
        <v>42</v>
      </c>
      <c r="C47" s="5">
        <v>40</v>
      </c>
      <c r="D47" s="4">
        <f t="shared" si="14"/>
        <v>5.09901951359278</v>
      </c>
      <c r="E47" s="4">
        <f t="shared" si="15"/>
        <v>6.32455532033676</v>
      </c>
      <c r="F47">
        <f t="shared" si="17"/>
        <v>6.40312423743285</v>
      </c>
      <c r="G47">
        <f t="shared" si="18"/>
        <v>5</v>
      </c>
      <c r="H47">
        <f t="shared" si="19"/>
        <v>9.48683298050514</v>
      </c>
      <c r="I47">
        <f t="shared" si="20"/>
        <v>11.7046999107196</v>
      </c>
      <c r="J47">
        <f t="shared" si="21"/>
        <v>10.295630140987</v>
      </c>
      <c r="K47">
        <f t="shared" si="22"/>
        <v>16.1245154965971</v>
      </c>
      <c r="L47">
        <f t="shared" si="23"/>
        <v>20.591260281974</v>
      </c>
      <c r="M47">
        <f t="shared" si="24"/>
        <v>22.8473193175917</v>
      </c>
      <c r="N47">
        <f t="shared" si="25"/>
        <v>23.8537208837531</v>
      </c>
      <c r="O47">
        <f t="shared" si="16"/>
        <v>17.8044938147649</v>
      </c>
      <c r="P47">
        <f t="shared" ref="P47:P78" si="26">SQRT(SUMXMY2(43,B47)+SUMXMY2(37,C47))</f>
        <v>3.16227766016838</v>
      </c>
      <c r="Q47">
        <f t="shared" si="13"/>
        <v>2.23606797749979</v>
      </c>
      <c r="AW47">
        <f>SQRT(SUMXMY2(31,B7)+SUMXMY2(36,C7))</f>
        <v>0</v>
      </c>
    </row>
    <row r="48" ht="15.75" spans="1:50">
      <c r="A48" s="2" t="s">
        <v>46</v>
      </c>
      <c r="B48" s="5">
        <v>37</v>
      </c>
      <c r="C48" s="5">
        <v>42</v>
      </c>
      <c r="D48" s="4">
        <f t="shared" si="14"/>
        <v>8.06225774829855</v>
      </c>
      <c r="E48" s="4">
        <f t="shared" si="15"/>
        <v>8.54400374531753</v>
      </c>
      <c r="F48">
        <f t="shared" si="17"/>
        <v>7.07106781186548</v>
      </c>
      <c r="G48">
        <f t="shared" si="18"/>
        <v>5.09901951359278</v>
      </c>
      <c r="H48">
        <f t="shared" si="19"/>
        <v>6.40312423743285</v>
      </c>
      <c r="I48">
        <f t="shared" si="20"/>
        <v>8.48528137423857</v>
      </c>
      <c r="J48">
        <f t="shared" si="21"/>
        <v>8.06225774829855</v>
      </c>
      <c r="K48">
        <f t="shared" si="22"/>
        <v>13.4536240470737</v>
      </c>
      <c r="L48">
        <f t="shared" si="23"/>
        <v>17.6918060129541</v>
      </c>
      <c r="M48">
        <f t="shared" si="24"/>
        <v>19.4164878389476</v>
      </c>
      <c r="N48">
        <f t="shared" si="25"/>
        <v>21.2132034355964</v>
      </c>
      <c r="O48">
        <f t="shared" si="16"/>
        <v>15.8113883008419</v>
      </c>
      <c r="P48">
        <f t="shared" si="26"/>
        <v>7.81024967590665</v>
      </c>
      <c r="Q48">
        <f t="shared" ref="Q48:Q79" si="27">SQRT(SUMXMY2(44,B48)+SUMXMY2(39,C48))</f>
        <v>7.61577310586391</v>
      </c>
      <c r="AX48">
        <f>SQRT(SUMXMY2(31,B7)+SUMXMY2(36,C7))</f>
        <v>0</v>
      </c>
    </row>
    <row r="49" ht="15.75" spans="1:51">
      <c r="A49" s="2" t="s">
        <v>47</v>
      </c>
      <c r="B49" s="5">
        <v>35</v>
      </c>
      <c r="C49" s="5">
        <v>49</v>
      </c>
      <c r="D49" s="4">
        <f t="shared" si="14"/>
        <v>15.2315462117278</v>
      </c>
      <c r="E49" s="4">
        <f t="shared" si="15"/>
        <v>15.8113883008419</v>
      </c>
      <c r="F49">
        <f t="shared" si="17"/>
        <v>14.3178210632764</v>
      </c>
      <c r="G49">
        <f t="shared" si="18"/>
        <v>12.369316876853</v>
      </c>
      <c r="H49">
        <f t="shared" si="19"/>
        <v>12.1655250605964</v>
      </c>
      <c r="I49">
        <f t="shared" si="20"/>
        <v>13.6014705087354</v>
      </c>
      <c r="J49">
        <f t="shared" si="21"/>
        <v>14.142135623731</v>
      </c>
      <c r="K49">
        <f t="shared" si="22"/>
        <v>18.3847763108502</v>
      </c>
      <c r="L49">
        <f t="shared" si="23"/>
        <v>21.9544984001001</v>
      </c>
      <c r="M49">
        <f t="shared" si="24"/>
        <v>22.8035085019828</v>
      </c>
      <c r="N49">
        <f t="shared" si="25"/>
        <v>25.5538646783613</v>
      </c>
      <c r="O49">
        <f t="shared" si="16"/>
        <v>21.1896201004171</v>
      </c>
      <c r="P49">
        <f t="shared" si="26"/>
        <v>14.422205101856</v>
      </c>
      <c r="Q49">
        <f t="shared" si="27"/>
        <v>13.4536240470737</v>
      </c>
      <c r="AY49">
        <f>SQRT(SUMXMY2(31,B7)+SUMXMY2(36,C7))</f>
        <v>0</v>
      </c>
    </row>
    <row r="50" ht="15.75" spans="1:52">
      <c r="A50" s="2" t="s">
        <v>48</v>
      </c>
      <c r="B50" s="5">
        <v>35</v>
      </c>
      <c r="C50" s="5">
        <v>51</v>
      </c>
      <c r="D50" s="4">
        <f t="shared" si="14"/>
        <v>17.0880074906351</v>
      </c>
      <c r="E50" s="4">
        <f t="shared" si="15"/>
        <v>17.7200451466693</v>
      </c>
      <c r="F50">
        <f t="shared" si="17"/>
        <v>16.2788205960997</v>
      </c>
      <c r="G50">
        <f t="shared" si="18"/>
        <v>14.3178210632764</v>
      </c>
      <c r="H50">
        <f t="shared" si="19"/>
        <v>14.142135623731</v>
      </c>
      <c r="I50">
        <f t="shared" si="20"/>
        <v>15.52417469626</v>
      </c>
      <c r="J50">
        <f t="shared" si="21"/>
        <v>16.1245154965971</v>
      </c>
      <c r="K50">
        <f t="shared" si="22"/>
        <v>20.2484567313166</v>
      </c>
      <c r="L50">
        <f t="shared" si="23"/>
        <v>23.7065391822594</v>
      </c>
      <c r="M50">
        <f t="shared" si="24"/>
        <v>24.4131112314674</v>
      </c>
      <c r="N50">
        <f t="shared" si="25"/>
        <v>27.2946881279124</v>
      </c>
      <c r="O50">
        <f t="shared" si="16"/>
        <v>23.0867927612304</v>
      </c>
      <c r="P50">
        <f t="shared" si="26"/>
        <v>16.1245154965971</v>
      </c>
      <c r="Q50">
        <f t="shared" si="27"/>
        <v>15</v>
      </c>
      <c r="AZ50">
        <f>SQRT(SUMXMY2(31,B7)+SUMXMY2(36,C7))</f>
        <v>0</v>
      </c>
    </row>
    <row r="51" ht="15.75" spans="1:53">
      <c r="A51" s="2" t="s">
        <v>49</v>
      </c>
      <c r="B51" s="5">
        <v>35</v>
      </c>
      <c r="C51" s="5">
        <v>52</v>
      </c>
      <c r="D51" s="4">
        <f t="shared" si="14"/>
        <v>18.0277563773199</v>
      </c>
      <c r="E51" s="4">
        <f t="shared" si="15"/>
        <v>18.6815416922694</v>
      </c>
      <c r="F51">
        <f t="shared" si="17"/>
        <v>17.2626765016321</v>
      </c>
      <c r="G51">
        <f t="shared" si="18"/>
        <v>15.2970585407784</v>
      </c>
      <c r="H51">
        <f t="shared" si="19"/>
        <v>15.1327459504216</v>
      </c>
      <c r="I51">
        <f t="shared" si="20"/>
        <v>16.4924225024706</v>
      </c>
      <c r="J51">
        <f t="shared" si="21"/>
        <v>17.1172427686237</v>
      </c>
      <c r="K51">
        <f t="shared" si="22"/>
        <v>21.1896201004171</v>
      </c>
      <c r="L51">
        <f t="shared" si="23"/>
        <v>24.5967477524977</v>
      </c>
      <c r="M51">
        <f t="shared" si="24"/>
        <v>25.2388589282479</v>
      </c>
      <c r="N51">
        <f t="shared" si="25"/>
        <v>28.1780056072107</v>
      </c>
      <c r="O51">
        <f t="shared" si="16"/>
        <v>24.0416305603426</v>
      </c>
      <c r="P51">
        <f t="shared" si="26"/>
        <v>17</v>
      </c>
      <c r="Q51">
        <f t="shared" si="27"/>
        <v>15.8113883008419</v>
      </c>
      <c r="BA51">
        <f>SQRT(SUMXMY2(31,B7)+SUMXMY2(36,C7))</f>
        <v>0</v>
      </c>
    </row>
    <row r="52" ht="15.75" spans="1:54">
      <c r="A52" s="2" t="s">
        <v>50</v>
      </c>
      <c r="B52" s="5">
        <v>34</v>
      </c>
      <c r="C52" s="5">
        <v>55</v>
      </c>
      <c r="D52" s="4">
        <f t="shared" si="14"/>
        <v>21.1896201004171</v>
      </c>
      <c r="E52" s="4">
        <f t="shared" si="15"/>
        <v>21.8403296678416</v>
      </c>
      <c r="F52">
        <f t="shared" si="17"/>
        <v>20.3960780543711</v>
      </c>
      <c r="G52">
        <f t="shared" si="18"/>
        <v>18.4390889145858</v>
      </c>
      <c r="H52">
        <f t="shared" si="19"/>
        <v>18.0277563773199</v>
      </c>
      <c r="I52">
        <f t="shared" si="20"/>
        <v>19.2353840616713</v>
      </c>
      <c r="J52">
        <f t="shared" si="21"/>
        <v>20.0249843945008</v>
      </c>
      <c r="K52">
        <f t="shared" si="22"/>
        <v>23.7697286480094</v>
      </c>
      <c r="L52">
        <f t="shared" si="23"/>
        <v>26.9258240356725</v>
      </c>
      <c r="M52">
        <f t="shared" si="24"/>
        <v>27.2946881279124</v>
      </c>
      <c r="N52">
        <f t="shared" si="25"/>
        <v>30.4630924234556</v>
      </c>
      <c r="O52">
        <f t="shared" si="16"/>
        <v>26.6833281282527</v>
      </c>
      <c r="P52">
        <f t="shared" si="26"/>
        <v>20.1246117974981</v>
      </c>
      <c r="Q52">
        <f t="shared" si="27"/>
        <v>18.8679622641132</v>
      </c>
      <c r="BB52">
        <f>SQRT(SUMXMY2(31,B7)+SUMXMY2(36,C7))</f>
        <v>0</v>
      </c>
    </row>
    <row r="53" ht="15.75" spans="1:55">
      <c r="A53" s="2" t="s">
        <v>51</v>
      </c>
      <c r="B53" s="5">
        <v>26</v>
      </c>
      <c r="C53" s="5">
        <v>53</v>
      </c>
      <c r="D53" s="4">
        <f t="shared" si="14"/>
        <v>23.43074902772</v>
      </c>
      <c r="E53" s="4">
        <f t="shared" si="15"/>
        <v>23.6008474424119</v>
      </c>
      <c r="F53">
        <f t="shared" si="17"/>
        <v>21.6333076527839</v>
      </c>
      <c r="G53">
        <f t="shared" si="18"/>
        <v>20</v>
      </c>
      <c r="H53">
        <f t="shared" si="19"/>
        <v>17.464249196573</v>
      </c>
      <c r="I53">
        <f t="shared" si="20"/>
        <v>17.7200451466693</v>
      </c>
      <c r="J53">
        <f t="shared" si="21"/>
        <v>19.313207915828</v>
      </c>
      <c r="K53">
        <f t="shared" si="22"/>
        <v>21.095023109729</v>
      </c>
      <c r="L53">
        <f t="shared" si="23"/>
        <v>23.0867927612304</v>
      </c>
      <c r="M53">
        <f t="shared" si="24"/>
        <v>22.561028345357</v>
      </c>
      <c r="N53">
        <f t="shared" si="25"/>
        <v>26.3058928759318</v>
      </c>
      <c r="O53">
        <f t="shared" si="16"/>
        <v>24.0831891575846</v>
      </c>
      <c r="P53">
        <f t="shared" si="26"/>
        <v>23.3452350598575</v>
      </c>
      <c r="Q53">
        <f t="shared" si="27"/>
        <v>22.8035085019828</v>
      </c>
      <c r="BC53">
        <f>SQRT(SUMXMY2(31,B7)+SUMXMY2(36,C7))</f>
        <v>0</v>
      </c>
    </row>
    <row r="54" ht="15.75" spans="1:56">
      <c r="A54" s="2" t="s">
        <v>52</v>
      </c>
      <c r="B54" s="5">
        <v>27</v>
      </c>
      <c r="C54" s="5">
        <v>51</v>
      </c>
      <c r="D54" s="4">
        <f t="shared" si="14"/>
        <v>21.2602916254693</v>
      </c>
      <c r="E54" s="4">
        <f t="shared" si="15"/>
        <v>21.4009345590327</v>
      </c>
      <c r="F54">
        <f t="shared" si="17"/>
        <v>19.4164878389476</v>
      </c>
      <c r="G54">
        <f t="shared" si="18"/>
        <v>17.8044938147649</v>
      </c>
      <c r="H54">
        <f t="shared" si="19"/>
        <v>15.2315462117278</v>
      </c>
      <c r="I54">
        <f t="shared" si="20"/>
        <v>15.52417469626</v>
      </c>
      <c r="J54">
        <f t="shared" si="21"/>
        <v>17.0880074906351</v>
      </c>
      <c r="K54">
        <f t="shared" si="22"/>
        <v>19.0262975904404</v>
      </c>
      <c r="L54">
        <f t="shared" si="23"/>
        <v>21.2132034355964</v>
      </c>
      <c r="M54">
        <f t="shared" si="24"/>
        <v>20.8806130178211</v>
      </c>
      <c r="N54">
        <f t="shared" si="25"/>
        <v>24.5153013442625</v>
      </c>
      <c r="O54">
        <f t="shared" si="16"/>
        <v>22.0227155455452</v>
      </c>
      <c r="P54">
        <f t="shared" si="26"/>
        <v>21.2602916254693</v>
      </c>
      <c r="Q54">
        <f t="shared" si="27"/>
        <v>20.8086520466848</v>
      </c>
      <c r="BD54">
        <f>SQRT(SUMXMY2(31,B7)+SUMXMY2(36,C7))</f>
        <v>0</v>
      </c>
    </row>
    <row r="55" ht="15.75" spans="1:57">
      <c r="A55" s="2" t="s">
        <v>53</v>
      </c>
      <c r="B55" s="5">
        <v>31</v>
      </c>
      <c r="C55" s="5">
        <v>51</v>
      </c>
      <c r="D55" s="4">
        <f t="shared" si="14"/>
        <v>18.8679622641132</v>
      </c>
      <c r="E55" s="4">
        <f t="shared" si="15"/>
        <v>19.2353840616713</v>
      </c>
      <c r="F55">
        <f t="shared" si="17"/>
        <v>17.464249196573</v>
      </c>
      <c r="G55">
        <f t="shared" si="18"/>
        <v>15.6524758424985</v>
      </c>
      <c r="H55">
        <f t="shared" si="19"/>
        <v>14.142135623731</v>
      </c>
      <c r="I55">
        <f t="shared" si="20"/>
        <v>15</v>
      </c>
      <c r="J55">
        <f t="shared" si="21"/>
        <v>16.1245154965971</v>
      </c>
      <c r="K55">
        <f t="shared" si="22"/>
        <v>19.2353840616713</v>
      </c>
      <c r="L55">
        <f t="shared" si="23"/>
        <v>22.1359436211787</v>
      </c>
      <c r="M55">
        <f t="shared" si="24"/>
        <v>22.3606797749979</v>
      </c>
      <c r="N55">
        <f t="shared" si="25"/>
        <v>25.6320112359526</v>
      </c>
      <c r="O55">
        <f t="shared" si="16"/>
        <v>22.2036033111745</v>
      </c>
      <c r="P55">
        <f t="shared" si="26"/>
        <v>18.4390889145858</v>
      </c>
      <c r="Q55">
        <f t="shared" si="27"/>
        <v>17.6918060129541</v>
      </c>
      <c r="BE55">
        <f>SQRT(SUMXMY2(31,B7)+SUMXMY2(36,C7))</f>
        <v>0</v>
      </c>
    </row>
    <row r="56" ht="15.75" spans="1:58">
      <c r="A56" s="2" t="s">
        <v>54</v>
      </c>
      <c r="B56" s="5">
        <v>31</v>
      </c>
      <c r="C56" s="5">
        <v>45</v>
      </c>
      <c r="D56" s="4">
        <f t="shared" si="14"/>
        <v>14.142135623731</v>
      </c>
      <c r="E56" s="4">
        <f t="shared" si="15"/>
        <v>14.2126704035519</v>
      </c>
      <c r="F56">
        <f t="shared" si="17"/>
        <v>12.2065556157337</v>
      </c>
      <c r="G56">
        <f t="shared" si="18"/>
        <v>10.6301458127346</v>
      </c>
      <c r="H56">
        <f t="shared" si="19"/>
        <v>8.24621125123532</v>
      </c>
      <c r="I56">
        <f t="shared" si="20"/>
        <v>9</v>
      </c>
      <c r="J56">
        <f t="shared" si="21"/>
        <v>10.1980390271856</v>
      </c>
      <c r="K56">
        <f t="shared" si="22"/>
        <v>13.3416640641263</v>
      </c>
      <c r="L56">
        <f t="shared" si="23"/>
        <v>16.5529453572468</v>
      </c>
      <c r="M56">
        <f t="shared" si="24"/>
        <v>17.2046505340853</v>
      </c>
      <c r="N56">
        <f t="shared" si="25"/>
        <v>20.1246117974981</v>
      </c>
      <c r="O56">
        <f t="shared" si="16"/>
        <v>16.2788205960997</v>
      </c>
      <c r="P56">
        <f t="shared" si="26"/>
        <v>14.422205101856</v>
      </c>
      <c r="Q56">
        <f t="shared" si="27"/>
        <v>14.3178210632764</v>
      </c>
      <c r="BF56">
        <f>SQRT(SUMXMY2(31,B7)+SUMXMY2(36,C7))</f>
        <v>0</v>
      </c>
    </row>
    <row r="57" ht="15.75" spans="1:59">
      <c r="A57" s="2" t="s">
        <v>55</v>
      </c>
      <c r="B57" s="5">
        <v>31</v>
      </c>
      <c r="C57" s="5">
        <v>41</v>
      </c>
      <c r="D57" s="4">
        <f t="shared" si="14"/>
        <v>11.6619037896906</v>
      </c>
      <c r="E57" s="4">
        <f t="shared" si="15"/>
        <v>11.4017542509914</v>
      </c>
      <c r="F57">
        <f t="shared" si="17"/>
        <v>9.21954445729289</v>
      </c>
      <c r="G57">
        <f t="shared" si="18"/>
        <v>8.06225774829855</v>
      </c>
      <c r="H57">
        <f t="shared" si="19"/>
        <v>4.47213595499958</v>
      </c>
      <c r="I57">
        <f t="shared" si="20"/>
        <v>5</v>
      </c>
      <c r="J57">
        <f t="shared" si="21"/>
        <v>6.32455532033676</v>
      </c>
      <c r="K57">
        <f t="shared" si="22"/>
        <v>9.48683298050514</v>
      </c>
      <c r="L57">
        <f t="shared" si="23"/>
        <v>13.0384048104053</v>
      </c>
      <c r="M57">
        <f t="shared" si="24"/>
        <v>14.142135623731</v>
      </c>
      <c r="N57">
        <f t="shared" si="25"/>
        <v>16.6433169770932</v>
      </c>
      <c r="O57">
        <f t="shared" si="16"/>
        <v>12.369316876853</v>
      </c>
      <c r="P57">
        <f t="shared" si="26"/>
        <v>12.6491106406735</v>
      </c>
      <c r="Q57">
        <f t="shared" si="27"/>
        <v>13.1529464379659</v>
      </c>
      <c r="BG57">
        <f>SQRT(SUMXMY2(31,B7)+SUMXMY2(36,C7))</f>
        <v>0</v>
      </c>
    </row>
    <row r="58" ht="15.75" spans="1:60">
      <c r="A58" s="2" t="s">
        <v>56</v>
      </c>
      <c r="B58" s="5">
        <v>28</v>
      </c>
      <c r="C58" s="5">
        <v>45</v>
      </c>
      <c r="D58" s="4">
        <f t="shared" si="14"/>
        <v>16.4012194668567</v>
      </c>
      <c r="E58" s="4">
        <f t="shared" si="15"/>
        <v>16.2788205960997</v>
      </c>
      <c r="F58">
        <f t="shared" si="17"/>
        <v>14.142135623731</v>
      </c>
      <c r="G58">
        <f t="shared" si="18"/>
        <v>12.8062484748657</v>
      </c>
      <c r="H58">
        <f t="shared" si="19"/>
        <v>9.4339811320566</v>
      </c>
      <c r="I58">
        <f t="shared" si="20"/>
        <v>9.48683298050514</v>
      </c>
      <c r="J58">
        <f t="shared" si="21"/>
        <v>11.1803398874989</v>
      </c>
      <c r="K58">
        <f t="shared" si="22"/>
        <v>13</v>
      </c>
      <c r="L58">
        <f t="shared" si="23"/>
        <v>15.52417469626</v>
      </c>
      <c r="M58">
        <f t="shared" si="24"/>
        <v>15.6524758424985</v>
      </c>
      <c r="N58">
        <f t="shared" si="25"/>
        <v>18.9736659610103</v>
      </c>
      <c r="O58">
        <f t="shared" si="16"/>
        <v>16</v>
      </c>
      <c r="P58">
        <f t="shared" si="26"/>
        <v>17</v>
      </c>
      <c r="Q58">
        <f t="shared" si="27"/>
        <v>17.0880074906351</v>
      </c>
      <c r="BH58">
        <f>SQRT(SUMXMY2(31,B7)+SUMXMY2(36,C7))</f>
        <v>0</v>
      </c>
    </row>
    <row r="59" ht="15.75" spans="1:61">
      <c r="A59" s="2" t="s">
        <v>57</v>
      </c>
      <c r="B59" s="5">
        <v>27</v>
      </c>
      <c r="C59" s="5">
        <v>35</v>
      </c>
      <c r="D59" s="4">
        <f t="shared" si="14"/>
        <v>14</v>
      </c>
      <c r="E59" s="4">
        <f t="shared" si="15"/>
        <v>13.0384048104053</v>
      </c>
      <c r="F59">
        <f t="shared" si="17"/>
        <v>11</v>
      </c>
      <c r="G59">
        <f t="shared" si="18"/>
        <v>11.1803398874989</v>
      </c>
      <c r="H59">
        <f t="shared" si="19"/>
        <v>6.32455532033676</v>
      </c>
      <c r="I59">
        <f t="shared" si="20"/>
        <v>4.12310562561766</v>
      </c>
      <c r="J59">
        <f t="shared" si="21"/>
        <v>6</v>
      </c>
      <c r="K59">
        <f t="shared" si="22"/>
        <v>3.16227766016838</v>
      </c>
      <c r="L59">
        <f t="shared" si="23"/>
        <v>5.8309518948453</v>
      </c>
      <c r="M59">
        <f t="shared" si="24"/>
        <v>7.21110255092798</v>
      </c>
      <c r="N59">
        <f t="shared" si="25"/>
        <v>9.4339811320566</v>
      </c>
      <c r="O59">
        <f t="shared" si="16"/>
        <v>6.08276253029822</v>
      </c>
      <c r="P59">
        <f t="shared" si="26"/>
        <v>16.1245154965971</v>
      </c>
      <c r="Q59">
        <f t="shared" si="27"/>
        <v>17.464249196573</v>
      </c>
      <c r="BI59">
        <f>SQRT(SUMXMY2(31,B7)+SUMXMY2(36,C7))</f>
        <v>0</v>
      </c>
    </row>
    <row r="60" ht="15.75" spans="1:62">
      <c r="A60" s="2" t="s">
        <v>58</v>
      </c>
      <c r="B60" s="5">
        <v>24</v>
      </c>
      <c r="C60" s="5">
        <v>38</v>
      </c>
      <c r="D60" s="4">
        <f t="shared" si="14"/>
        <v>17.2626765016321</v>
      </c>
      <c r="E60" s="4">
        <f t="shared" si="15"/>
        <v>16.4924225024706</v>
      </c>
      <c r="F60">
        <f t="shared" si="17"/>
        <v>14.3178210632764</v>
      </c>
      <c r="G60">
        <f t="shared" si="18"/>
        <v>14.0356688476182</v>
      </c>
      <c r="H60">
        <f t="shared" si="19"/>
        <v>9.05538513813742</v>
      </c>
      <c r="I60">
        <f t="shared" si="20"/>
        <v>7.28010988928052</v>
      </c>
      <c r="J60">
        <f t="shared" si="21"/>
        <v>9.48683298050514</v>
      </c>
      <c r="K60">
        <f t="shared" si="22"/>
        <v>7.21110255092798</v>
      </c>
      <c r="L60">
        <f t="shared" si="23"/>
        <v>8</v>
      </c>
      <c r="M60">
        <f t="shared" si="24"/>
        <v>7.61577310586391</v>
      </c>
      <c r="N60">
        <f t="shared" si="25"/>
        <v>11.1803398874989</v>
      </c>
      <c r="O60">
        <f t="shared" si="16"/>
        <v>9.8488578017961</v>
      </c>
      <c r="P60">
        <f t="shared" si="26"/>
        <v>19.0262975904404</v>
      </c>
      <c r="Q60">
        <f t="shared" si="27"/>
        <v>20.0249843945008</v>
      </c>
      <c r="BJ60">
        <f>SQRT(SUMXMY2(31,B7)+SUMXMY2(36,C7))</f>
        <v>0</v>
      </c>
    </row>
    <row r="61" ht="15.75" spans="1:63">
      <c r="A61" s="2" t="s">
        <v>59</v>
      </c>
      <c r="B61" s="5">
        <v>26</v>
      </c>
      <c r="C61" s="5">
        <v>39</v>
      </c>
      <c r="D61" s="4">
        <f t="shared" si="14"/>
        <v>15.52417469626</v>
      </c>
      <c r="E61" s="4">
        <f t="shared" si="15"/>
        <v>14.8660687473185</v>
      </c>
      <c r="F61">
        <f t="shared" si="17"/>
        <v>12.6491106406735</v>
      </c>
      <c r="G61">
        <f t="shared" si="18"/>
        <v>12.1655250605964</v>
      </c>
      <c r="H61">
        <f t="shared" si="19"/>
        <v>7.28010988928052</v>
      </c>
      <c r="I61">
        <f t="shared" si="20"/>
        <v>5.8309518948453</v>
      </c>
      <c r="J61">
        <f t="shared" si="21"/>
        <v>8.06225774829855</v>
      </c>
      <c r="K61">
        <f t="shared" si="22"/>
        <v>7.28010988928052</v>
      </c>
      <c r="L61">
        <f t="shared" si="23"/>
        <v>9.21954445729289</v>
      </c>
      <c r="M61">
        <f t="shared" si="24"/>
        <v>9.4339811320566</v>
      </c>
      <c r="N61">
        <f t="shared" si="25"/>
        <v>12.6491106406735</v>
      </c>
      <c r="O61">
        <f t="shared" si="16"/>
        <v>10.1980390271856</v>
      </c>
      <c r="P61">
        <f t="shared" si="26"/>
        <v>17.1172427686237</v>
      </c>
      <c r="Q61">
        <f t="shared" si="27"/>
        <v>18</v>
      </c>
      <c r="BK61">
        <f>SQRT(SUMXMY2(31,B7)+SUMXMY2(36,C7))</f>
        <v>0</v>
      </c>
    </row>
    <row r="62" ht="15.75" spans="1:64">
      <c r="A62" s="2" t="s">
        <v>60</v>
      </c>
      <c r="B62" s="5">
        <v>13</v>
      </c>
      <c r="C62" s="5">
        <v>37</v>
      </c>
      <c r="D62" s="4">
        <f t="shared" si="14"/>
        <v>28.0713376952364</v>
      </c>
      <c r="E62" s="4">
        <f t="shared" si="15"/>
        <v>27.1661554144122</v>
      </c>
      <c r="F62">
        <f t="shared" si="17"/>
        <v>25.0798724079689</v>
      </c>
      <c r="G62">
        <f t="shared" si="18"/>
        <v>25</v>
      </c>
      <c r="H62">
        <f t="shared" si="19"/>
        <v>20</v>
      </c>
      <c r="I62">
        <f t="shared" si="20"/>
        <v>18.0277563773199</v>
      </c>
      <c r="J62">
        <f t="shared" si="21"/>
        <v>20.0997512422418</v>
      </c>
      <c r="K62">
        <f t="shared" si="22"/>
        <v>15.8113883008419</v>
      </c>
      <c r="L62">
        <f t="shared" si="23"/>
        <v>13.0384048104053</v>
      </c>
      <c r="M62">
        <f t="shared" si="24"/>
        <v>10</v>
      </c>
      <c r="N62">
        <f t="shared" si="25"/>
        <v>13.4536240470737</v>
      </c>
      <c r="O62">
        <f t="shared" si="16"/>
        <v>17</v>
      </c>
      <c r="P62">
        <f t="shared" si="26"/>
        <v>30</v>
      </c>
      <c r="Q62">
        <f t="shared" si="27"/>
        <v>31.0644491340181</v>
      </c>
      <c r="BL62">
        <f>SQRT(SUMXMY2(31,B7)+SUMXMY2(36,C7))</f>
        <v>0</v>
      </c>
    </row>
    <row r="63" ht="15.75" spans="1:65">
      <c r="A63" s="2" t="s">
        <v>61</v>
      </c>
      <c r="B63" s="5">
        <v>17</v>
      </c>
      <c r="C63" s="5">
        <v>36</v>
      </c>
      <c r="D63" s="4">
        <f t="shared" si="14"/>
        <v>24.0208242989286</v>
      </c>
      <c r="E63" s="4">
        <f t="shared" si="15"/>
        <v>23.0867927612304</v>
      </c>
      <c r="F63">
        <f t="shared" si="17"/>
        <v>21.0237960416286</v>
      </c>
      <c r="G63">
        <f t="shared" si="18"/>
        <v>21.0237960416286</v>
      </c>
      <c r="H63">
        <f t="shared" si="19"/>
        <v>16.0312195418814</v>
      </c>
      <c r="I63">
        <f t="shared" si="20"/>
        <v>14</v>
      </c>
      <c r="J63">
        <f t="shared" si="21"/>
        <v>16.0312195418814</v>
      </c>
      <c r="K63">
        <f t="shared" si="22"/>
        <v>11.7046999107196</v>
      </c>
      <c r="L63">
        <f t="shared" si="23"/>
        <v>9.21954445729289</v>
      </c>
      <c r="M63">
        <f t="shared" si="24"/>
        <v>6.40312423743285</v>
      </c>
      <c r="N63">
        <f t="shared" si="25"/>
        <v>10.295630140987</v>
      </c>
      <c r="O63">
        <f t="shared" si="16"/>
        <v>13.0384048104053</v>
      </c>
      <c r="P63">
        <f t="shared" si="26"/>
        <v>26.0192236625154</v>
      </c>
      <c r="Q63">
        <f t="shared" si="27"/>
        <v>27.1661554144122</v>
      </c>
      <c r="BM63">
        <f>SQRT(SUMXMY2(31,B7)+SUMXMY2(36,C7))</f>
        <v>0</v>
      </c>
    </row>
    <row r="64" ht="15.75" spans="1:66">
      <c r="A64" s="2" t="s">
        <v>62</v>
      </c>
      <c r="B64" s="5">
        <v>21</v>
      </c>
      <c r="C64" s="5">
        <v>41</v>
      </c>
      <c r="D64" s="4">
        <f t="shared" si="14"/>
        <v>20.8806130178211</v>
      </c>
      <c r="E64" s="4">
        <f t="shared" si="15"/>
        <v>20.2484567313166</v>
      </c>
      <c r="F64">
        <f t="shared" si="17"/>
        <v>18.0277563773199</v>
      </c>
      <c r="G64">
        <f t="shared" si="18"/>
        <v>17.464249196573</v>
      </c>
      <c r="H64">
        <f t="shared" si="19"/>
        <v>12.6491106406735</v>
      </c>
      <c r="I64">
        <f t="shared" si="20"/>
        <v>11.1803398874989</v>
      </c>
      <c r="J64">
        <f t="shared" si="21"/>
        <v>13.4164078649987</v>
      </c>
      <c r="K64">
        <f t="shared" si="22"/>
        <v>11.4017542509914</v>
      </c>
      <c r="L64">
        <f t="shared" si="23"/>
        <v>11.4017542509914</v>
      </c>
      <c r="M64">
        <f t="shared" si="24"/>
        <v>10</v>
      </c>
      <c r="N64">
        <f t="shared" si="25"/>
        <v>14.0356688476182</v>
      </c>
      <c r="O64">
        <f t="shared" si="16"/>
        <v>13.8924439894498</v>
      </c>
      <c r="P64">
        <f t="shared" si="26"/>
        <v>22.3606797749979</v>
      </c>
      <c r="Q64">
        <f t="shared" si="27"/>
        <v>23.0867927612304</v>
      </c>
      <c r="BN64">
        <f>SQRT(SUMXMY2(31,B7)+SUMXMY2(36,C7))</f>
        <v>0</v>
      </c>
    </row>
    <row r="65" ht="15.75" spans="1:67">
      <c r="A65" s="2" t="s">
        <v>63</v>
      </c>
      <c r="B65" s="5">
        <v>18</v>
      </c>
      <c r="C65" s="5">
        <v>41</v>
      </c>
      <c r="D65" s="4">
        <f t="shared" si="14"/>
        <v>23.7697286480094</v>
      </c>
      <c r="E65" s="4">
        <f t="shared" si="15"/>
        <v>23.0867927612304</v>
      </c>
      <c r="F65">
        <f t="shared" si="17"/>
        <v>20.8806130178211</v>
      </c>
      <c r="G65">
        <f t="shared" si="18"/>
        <v>20.3960780543711</v>
      </c>
      <c r="H65">
        <f t="shared" si="19"/>
        <v>15.52417469626</v>
      </c>
      <c r="I65">
        <f t="shared" si="20"/>
        <v>13.9283882771841</v>
      </c>
      <c r="J65">
        <f t="shared" si="21"/>
        <v>16.1554944214035</v>
      </c>
      <c r="K65">
        <f t="shared" si="22"/>
        <v>13.4536240470737</v>
      </c>
      <c r="L65">
        <f t="shared" si="23"/>
        <v>12.5299640861417</v>
      </c>
      <c r="M65">
        <f t="shared" si="24"/>
        <v>10.4403065089106</v>
      </c>
      <c r="N65">
        <f t="shared" si="25"/>
        <v>14.560219778561</v>
      </c>
      <c r="O65">
        <f t="shared" si="16"/>
        <v>15.6204993518133</v>
      </c>
      <c r="P65">
        <f t="shared" si="26"/>
        <v>25.3179778023443</v>
      </c>
      <c r="Q65">
        <f t="shared" si="27"/>
        <v>26.0768096208106</v>
      </c>
      <c r="BO65">
        <f>SQRT(SUMXMY2(31,B7)+SUMXMY2(36,C7))</f>
        <v>0</v>
      </c>
    </row>
    <row r="66" ht="15.75" spans="1:68">
      <c r="A66" s="2" t="s">
        <v>64</v>
      </c>
      <c r="B66" s="5">
        <v>21</v>
      </c>
      <c r="C66" s="5">
        <v>43</v>
      </c>
      <c r="D66" s="4">
        <f t="shared" si="14"/>
        <v>21.540659228538</v>
      </c>
      <c r="E66" s="4">
        <f t="shared" si="15"/>
        <v>21.0237960416286</v>
      </c>
      <c r="F66">
        <f t="shared" si="17"/>
        <v>18.7882942280559</v>
      </c>
      <c r="G66">
        <f t="shared" si="18"/>
        <v>18.0277563773199</v>
      </c>
      <c r="H66">
        <f t="shared" si="19"/>
        <v>13.4164078649987</v>
      </c>
      <c r="I66">
        <f t="shared" si="20"/>
        <v>12.2065556157337</v>
      </c>
      <c r="J66">
        <f t="shared" si="21"/>
        <v>14.422205101856</v>
      </c>
      <c r="K66">
        <f t="shared" si="22"/>
        <v>13.0384048104053</v>
      </c>
      <c r="L66">
        <f t="shared" si="23"/>
        <v>13.3416640641263</v>
      </c>
      <c r="M66">
        <f t="shared" si="24"/>
        <v>12</v>
      </c>
      <c r="N66">
        <f t="shared" si="25"/>
        <v>16.0312195418814</v>
      </c>
      <c r="O66">
        <f t="shared" si="16"/>
        <v>15.6524758424985</v>
      </c>
      <c r="P66">
        <f t="shared" si="26"/>
        <v>22.8035085019828</v>
      </c>
      <c r="Q66">
        <f t="shared" si="27"/>
        <v>23.3452350598575</v>
      </c>
      <c r="BP66">
        <f>SQRT(SUMXMY2(31,B7)+SUMXMY2(36,C7))</f>
        <v>0</v>
      </c>
    </row>
    <row r="67" ht="15.75" spans="1:69">
      <c r="A67" s="2" t="s">
        <v>65</v>
      </c>
      <c r="B67" s="5">
        <v>13</v>
      </c>
      <c r="C67" s="5">
        <v>39</v>
      </c>
      <c r="D67" s="4">
        <f t="shared" si="14"/>
        <v>28.2842712474619</v>
      </c>
      <c r="E67" s="4">
        <f t="shared" si="15"/>
        <v>27.459060435492</v>
      </c>
      <c r="F67">
        <f t="shared" si="17"/>
        <v>25.3179778023443</v>
      </c>
      <c r="G67">
        <f t="shared" si="18"/>
        <v>25.0798724079689</v>
      </c>
      <c r="H67">
        <f t="shared" si="19"/>
        <v>20.0997512422418</v>
      </c>
      <c r="I67">
        <f t="shared" si="20"/>
        <v>18.2482875908947</v>
      </c>
      <c r="J67">
        <f t="shared" si="21"/>
        <v>20.3960780543711</v>
      </c>
      <c r="K67">
        <f t="shared" si="22"/>
        <v>16.5529453572468</v>
      </c>
      <c r="L67">
        <f t="shared" si="23"/>
        <v>14.2126704035519</v>
      </c>
      <c r="M67">
        <f t="shared" si="24"/>
        <v>11.3137084989848</v>
      </c>
      <c r="N67">
        <f t="shared" si="25"/>
        <v>15</v>
      </c>
      <c r="O67">
        <f t="shared" si="16"/>
        <v>18.0277563773199</v>
      </c>
      <c r="P67">
        <f t="shared" si="26"/>
        <v>30.0665927567458</v>
      </c>
      <c r="Q67">
        <f t="shared" si="27"/>
        <v>31</v>
      </c>
      <c r="BQ67">
        <f>SQRT(SUMXMY2(31,B7)+SUMXMY2(36,C7))</f>
        <v>0</v>
      </c>
    </row>
    <row r="68" ht="15.75" spans="1:70">
      <c r="A68" s="2" t="s">
        <v>66</v>
      </c>
      <c r="B68" s="5">
        <v>14</v>
      </c>
      <c r="C68" s="5">
        <v>43</v>
      </c>
      <c r="D68" s="4">
        <f t="shared" ref="D68:D99" si="28">SQRT(SUMXMY2(41,B68)+SUMXMY2(35,C68))</f>
        <v>28.1602556806574</v>
      </c>
      <c r="E68" s="4">
        <f t="shared" ref="E68:E99" si="29">SQRT(SUMXMY2(40,B68)+SUMXMY2(34,C68))</f>
        <v>27.5136329843952</v>
      </c>
      <c r="F68">
        <f t="shared" si="17"/>
        <v>25.298221281347</v>
      </c>
      <c r="G68">
        <f t="shared" si="18"/>
        <v>24.738633753706</v>
      </c>
      <c r="H68">
        <f t="shared" si="19"/>
        <v>19.9248588451713</v>
      </c>
      <c r="I68">
        <f t="shared" si="20"/>
        <v>18.3847763108502</v>
      </c>
      <c r="J68">
        <f t="shared" si="21"/>
        <v>20.6155281280883</v>
      </c>
      <c r="K68">
        <f t="shared" si="22"/>
        <v>17.8044938147649</v>
      </c>
      <c r="L68">
        <f t="shared" si="23"/>
        <v>16.4012194668567</v>
      </c>
      <c r="M68">
        <f t="shared" si="24"/>
        <v>13.8924439894498</v>
      </c>
      <c r="N68">
        <f t="shared" si="25"/>
        <v>17.8885438199983</v>
      </c>
      <c r="O68">
        <f t="shared" ref="O68:O99" si="30">SQRT(SUMXMY2(28,B68)+SUMXMY2(29,C68))</f>
        <v>19.7989898732233</v>
      </c>
      <c r="P68">
        <f t="shared" si="26"/>
        <v>29.6141857899217</v>
      </c>
      <c r="Q68">
        <f t="shared" si="27"/>
        <v>30.2654919008431</v>
      </c>
      <c r="BR68">
        <f>SQRT(SUMXMY2(31,B7)+SUMXMY2(36,C7))</f>
        <v>0</v>
      </c>
    </row>
    <row r="69" ht="15.75" spans="1:71">
      <c r="A69" s="2" t="s">
        <v>67</v>
      </c>
      <c r="B69" s="5">
        <v>12</v>
      </c>
      <c r="C69" s="5">
        <v>43</v>
      </c>
      <c r="D69" s="4">
        <f t="shared" si="28"/>
        <v>30.0832179129826</v>
      </c>
      <c r="E69" s="4">
        <f t="shared" si="29"/>
        <v>29.4108823397055</v>
      </c>
      <c r="F69">
        <f t="shared" ref="F69:F100" si="31">SQRT(SUMXMY2(38,B69)+SUMXMY2(35,C69))</f>
        <v>27.2029410174709</v>
      </c>
      <c r="G69">
        <f t="shared" si="18"/>
        <v>26.6833281282527</v>
      </c>
      <c r="H69">
        <f t="shared" si="19"/>
        <v>21.8403296678416</v>
      </c>
      <c r="I69">
        <f t="shared" si="20"/>
        <v>20.2484567313166</v>
      </c>
      <c r="J69">
        <f t="shared" si="21"/>
        <v>22.4722050542442</v>
      </c>
      <c r="K69">
        <f t="shared" si="22"/>
        <v>19.4164878389476</v>
      </c>
      <c r="L69">
        <f t="shared" si="23"/>
        <v>17.6918060129541</v>
      </c>
      <c r="M69">
        <f t="shared" si="24"/>
        <v>15</v>
      </c>
      <c r="N69">
        <f t="shared" si="25"/>
        <v>18.8679622641132</v>
      </c>
      <c r="O69">
        <f t="shared" si="30"/>
        <v>21.2602916254693</v>
      </c>
      <c r="P69">
        <f t="shared" si="26"/>
        <v>31.5753068076939</v>
      </c>
      <c r="Q69">
        <f t="shared" si="27"/>
        <v>32.2490309931942</v>
      </c>
      <c r="BS69">
        <f>SQRT(SUMXMY2(31,B7)+SUMXMY2(36,C7))</f>
        <v>0</v>
      </c>
    </row>
    <row r="70" ht="15.75" spans="1:72">
      <c r="A70" s="2" t="s">
        <v>68</v>
      </c>
      <c r="B70" s="5">
        <v>10</v>
      </c>
      <c r="C70" s="5">
        <v>44</v>
      </c>
      <c r="D70" s="4">
        <f t="shared" si="28"/>
        <v>32.2800247831379</v>
      </c>
      <c r="E70" s="4">
        <f t="shared" si="29"/>
        <v>31.6227766016838</v>
      </c>
      <c r="F70">
        <f t="shared" si="31"/>
        <v>29.4108823397055</v>
      </c>
      <c r="G70">
        <f t="shared" ref="G70:G101" si="32">SQRT(SUMXMY2(38,B70)+SUMXMY2(37,C70))</f>
        <v>28.8617393793236</v>
      </c>
      <c r="H70">
        <f t="shared" si="19"/>
        <v>24.0416305603426</v>
      </c>
      <c r="I70">
        <f t="shared" si="20"/>
        <v>22.4722050542442</v>
      </c>
      <c r="J70">
        <f t="shared" si="21"/>
        <v>24.6981780704569</v>
      </c>
      <c r="K70">
        <f t="shared" si="22"/>
        <v>21.6333076527839</v>
      </c>
      <c r="L70">
        <f t="shared" si="23"/>
        <v>19.7989898732233</v>
      </c>
      <c r="M70">
        <f t="shared" si="24"/>
        <v>17.0293863659264</v>
      </c>
      <c r="N70">
        <f t="shared" si="25"/>
        <v>20.8086520466848</v>
      </c>
      <c r="O70">
        <f t="shared" si="30"/>
        <v>23.43074902772</v>
      </c>
      <c r="P70">
        <f t="shared" si="26"/>
        <v>33.734255586866</v>
      </c>
      <c r="Q70">
        <f t="shared" si="27"/>
        <v>34.3656805548792</v>
      </c>
      <c r="BT70">
        <f>SQRT(SUMXMY2(31,B7)+SUMXMY2(36,C7))</f>
        <v>0</v>
      </c>
    </row>
    <row r="71" ht="15.75" spans="1:73">
      <c r="A71" s="2" t="s">
        <v>69</v>
      </c>
      <c r="B71" s="5">
        <v>16</v>
      </c>
      <c r="C71" s="5">
        <v>44</v>
      </c>
      <c r="D71" s="4">
        <f t="shared" si="28"/>
        <v>26.5706605111728</v>
      </c>
      <c r="E71" s="4">
        <f t="shared" si="29"/>
        <v>26</v>
      </c>
      <c r="F71">
        <f t="shared" si="31"/>
        <v>23.7697286480094</v>
      </c>
      <c r="G71">
        <f t="shared" si="32"/>
        <v>23.0867927612304</v>
      </c>
      <c r="H71">
        <f t="shared" ref="H71:H102" si="33">SQRT(SUMXMY2(33,B71)+SUMXMY2(37,C71))</f>
        <v>18.3847763108502</v>
      </c>
      <c r="I71">
        <f t="shared" si="20"/>
        <v>17</v>
      </c>
      <c r="J71">
        <f t="shared" si="21"/>
        <v>19.2353840616713</v>
      </c>
      <c r="K71">
        <f t="shared" si="22"/>
        <v>16.9705627484771</v>
      </c>
      <c r="L71">
        <f t="shared" si="23"/>
        <v>16.1245154965971</v>
      </c>
      <c r="M71">
        <f t="shared" si="24"/>
        <v>13.9283882771841</v>
      </c>
      <c r="N71">
        <f t="shared" si="25"/>
        <v>18.0277563773199</v>
      </c>
      <c r="O71">
        <f t="shared" si="30"/>
        <v>19.2093727122985</v>
      </c>
      <c r="P71">
        <f t="shared" si="26"/>
        <v>27.8926513619627</v>
      </c>
      <c r="Q71">
        <f t="shared" si="27"/>
        <v>28.4429253066558</v>
      </c>
      <c r="BU71">
        <f>SQRT(SUMXMY2(31,B7)+SUMXMY2(36,C7))</f>
        <v>0</v>
      </c>
    </row>
    <row r="72" ht="15.75" spans="1:74">
      <c r="A72" s="2" t="s">
        <v>70</v>
      </c>
      <c r="B72" s="5">
        <v>18</v>
      </c>
      <c r="C72" s="5">
        <v>44</v>
      </c>
      <c r="D72" s="4">
        <f t="shared" si="28"/>
        <v>24.6981780704569</v>
      </c>
      <c r="E72" s="4">
        <f t="shared" si="29"/>
        <v>24.1660919471891</v>
      </c>
      <c r="F72">
        <f t="shared" si="31"/>
        <v>21.9317121994613</v>
      </c>
      <c r="G72">
        <f t="shared" si="32"/>
        <v>21.1896201004171</v>
      </c>
      <c r="H72">
        <f t="shared" si="33"/>
        <v>16.5529453572468</v>
      </c>
      <c r="I72">
        <f t="shared" ref="I72:I103" si="34">SQRT(SUMXMY2(31,B72)+SUMXMY2(36,C72))</f>
        <v>15.2643375224737</v>
      </c>
      <c r="J72">
        <f t="shared" si="21"/>
        <v>17.4928556845359</v>
      </c>
      <c r="K72">
        <f t="shared" si="22"/>
        <v>15.6204993518133</v>
      </c>
      <c r="L72">
        <f t="shared" si="23"/>
        <v>15.2315462117278</v>
      </c>
      <c r="M72">
        <f t="shared" si="24"/>
        <v>13.3416640641263</v>
      </c>
      <c r="N72">
        <f t="shared" si="25"/>
        <v>17.464249196573</v>
      </c>
      <c r="O72">
        <f t="shared" si="30"/>
        <v>18.0277563773199</v>
      </c>
      <c r="P72">
        <f t="shared" si="26"/>
        <v>25.9615099714943</v>
      </c>
      <c r="Q72">
        <f t="shared" si="27"/>
        <v>26.4764045897475</v>
      </c>
      <c r="BV72">
        <f>SQRT(SUMXMY2(31,B7)+SUMXMY2(36,C7))</f>
        <v>0</v>
      </c>
    </row>
    <row r="73" ht="15.75" spans="1:75">
      <c r="A73" s="2" t="s">
        <v>71</v>
      </c>
      <c r="B73" s="5">
        <v>24</v>
      </c>
      <c r="C73" s="5">
        <v>44</v>
      </c>
      <c r="D73" s="4">
        <f t="shared" si="28"/>
        <v>19.2353840616713</v>
      </c>
      <c r="E73" s="4">
        <f t="shared" si="29"/>
        <v>18.8679622641132</v>
      </c>
      <c r="F73">
        <f t="shared" si="31"/>
        <v>16.6433169770932</v>
      </c>
      <c r="G73">
        <f t="shared" si="32"/>
        <v>15.6524758424985</v>
      </c>
      <c r="H73">
        <f t="shared" si="33"/>
        <v>11.4017542509914</v>
      </c>
      <c r="I73">
        <f t="shared" si="34"/>
        <v>10.6301458127346</v>
      </c>
      <c r="J73">
        <f t="shared" ref="J73:J104" si="35">SQRT(SUMXMY2(33,B73)+SUMXMY2(35,C73))</f>
        <v>12.7279220613579</v>
      </c>
      <c r="K73">
        <f t="shared" si="22"/>
        <v>12.6491106406735</v>
      </c>
      <c r="L73">
        <f t="shared" si="23"/>
        <v>14</v>
      </c>
      <c r="M73">
        <f t="shared" si="24"/>
        <v>13.3416640641263</v>
      </c>
      <c r="N73">
        <f t="shared" si="25"/>
        <v>17.1172427686237</v>
      </c>
      <c r="O73">
        <f t="shared" si="30"/>
        <v>15.52417469626</v>
      </c>
      <c r="P73">
        <f t="shared" si="26"/>
        <v>20.2484567313166</v>
      </c>
      <c r="Q73">
        <f t="shared" si="27"/>
        <v>20.6155281280883</v>
      </c>
      <c r="BW73">
        <f>SQRT(SUMXMY2(31,B7)+SUMXMY2(36,C7))</f>
        <v>0</v>
      </c>
    </row>
    <row r="74" ht="15.75" spans="1:76">
      <c r="A74" s="2" t="s">
        <v>72</v>
      </c>
      <c r="B74" s="5">
        <v>25</v>
      </c>
      <c r="C74" s="5">
        <v>49</v>
      </c>
      <c r="D74" s="4">
        <f t="shared" si="28"/>
        <v>21.2602916254693</v>
      </c>
      <c r="E74" s="4">
        <f t="shared" si="29"/>
        <v>21.2132034355964</v>
      </c>
      <c r="F74">
        <f t="shared" si="31"/>
        <v>19.1049731745428</v>
      </c>
      <c r="G74">
        <f t="shared" si="32"/>
        <v>17.6918060129541</v>
      </c>
      <c r="H74">
        <f t="shared" si="33"/>
        <v>14.422205101856</v>
      </c>
      <c r="I74">
        <f t="shared" si="34"/>
        <v>14.3178210632764</v>
      </c>
      <c r="J74">
        <f t="shared" si="35"/>
        <v>16.1245154965971</v>
      </c>
      <c r="K74">
        <f t="shared" ref="K74:K105" si="36">SQRT(SUMXMY2(28,B74)+SUMXMY2(32,C74))</f>
        <v>17.2626765016321</v>
      </c>
      <c r="L74">
        <f t="shared" si="23"/>
        <v>19.0262975904404</v>
      </c>
      <c r="M74">
        <f t="shared" si="24"/>
        <v>18.4390889145858</v>
      </c>
      <c r="N74">
        <f t="shared" si="25"/>
        <v>22.2036033111745</v>
      </c>
      <c r="O74">
        <f t="shared" si="30"/>
        <v>20.2237484161567</v>
      </c>
      <c r="P74">
        <f t="shared" si="26"/>
        <v>21.6333076527839</v>
      </c>
      <c r="Q74">
        <f t="shared" si="27"/>
        <v>21.4709105535839</v>
      </c>
      <c r="BX74">
        <f>SQRT(SUMXMY2(31,B7)+SUMXMY2(36,C7))</f>
        <v>0</v>
      </c>
    </row>
    <row r="75" ht="15.75" spans="1:77">
      <c r="A75" s="2" t="s">
        <v>73</v>
      </c>
      <c r="B75" s="5">
        <v>24</v>
      </c>
      <c r="C75" s="5">
        <v>49</v>
      </c>
      <c r="D75" s="4">
        <f t="shared" si="28"/>
        <v>22.0227155455452</v>
      </c>
      <c r="E75" s="4">
        <f t="shared" si="29"/>
        <v>21.9317121994613</v>
      </c>
      <c r="F75">
        <f t="shared" si="31"/>
        <v>19.7989898732233</v>
      </c>
      <c r="G75">
        <f t="shared" si="32"/>
        <v>18.4390889145858</v>
      </c>
      <c r="H75">
        <f t="shared" si="33"/>
        <v>15</v>
      </c>
      <c r="I75">
        <f t="shared" si="34"/>
        <v>14.7648230602334</v>
      </c>
      <c r="J75">
        <f t="shared" si="35"/>
        <v>16.6433169770932</v>
      </c>
      <c r="K75">
        <f t="shared" si="36"/>
        <v>17.464249196573</v>
      </c>
      <c r="L75">
        <f t="shared" ref="L75:L106" si="37">SQRT(SUMXMY2(24,B75)+SUMXMY2(30,C75))</f>
        <v>19</v>
      </c>
      <c r="M75">
        <f t="shared" si="24"/>
        <v>18.2482875908947</v>
      </c>
      <c r="N75">
        <f t="shared" si="25"/>
        <v>22.0907220343745</v>
      </c>
      <c r="O75">
        <f t="shared" si="30"/>
        <v>20.3960780543711</v>
      </c>
      <c r="P75">
        <f t="shared" si="26"/>
        <v>22.4722050542442</v>
      </c>
      <c r="Q75">
        <f t="shared" si="27"/>
        <v>22.3606797749979</v>
      </c>
      <c r="BY75">
        <f>SQRT(SUMXMY2(31,B7)+SUMXMY2(36,C7))</f>
        <v>0</v>
      </c>
    </row>
    <row r="76" ht="15.75" spans="1:78">
      <c r="A76" s="2" t="s">
        <v>74</v>
      </c>
      <c r="B76" s="5">
        <v>24</v>
      </c>
      <c r="C76" s="5">
        <v>51</v>
      </c>
      <c r="D76" s="4">
        <f t="shared" si="28"/>
        <v>23.3452350598575</v>
      </c>
      <c r="E76" s="4">
        <f t="shared" si="29"/>
        <v>23.3452350598575</v>
      </c>
      <c r="F76">
        <f t="shared" si="31"/>
        <v>21.2602916254693</v>
      </c>
      <c r="G76">
        <f t="shared" si="32"/>
        <v>19.7989898732233</v>
      </c>
      <c r="H76">
        <f t="shared" si="33"/>
        <v>16.6433169770932</v>
      </c>
      <c r="I76">
        <f t="shared" si="34"/>
        <v>16.5529453572468</v>
      </c>
      <c r="J76">
        <f t="shared" si="35"/>
        <v>18.3575597506858</v>
      </c>
      <c r="K76">
        <f t="shared" si="36"/>
        <v>19.4164878389476</v>
      </c>
      <c r="L76">
        <f t="shared" si="37"/>
        <v>21</v>
      </c>
      <c r="M76">
        <f t="shared" ref="M76:M107" si="38">SQRT(SUMXMY2(21,B76)+SUMXMY2(31,C76))</f>
        <v>20.2237484161567</v>
      </c>
      <c r="N76">
        <f t="shared" si="25"/>
        <v>24.0831891575846</v>
      </c>
      <c r="O76">
        <f t="shared" si="30"/>
        <v>22.3606797749979</v>
      </c>
      <c r="P76">
        <f t="shared" si="26"/>
        <v>23.6008474424119</v>
      </c>
      <c r="Q76">
        <f t="shared" si="27"/>
        <v>23.3238075793812</v>
      </c>
      <c r="BZ76">
        <f>SQRT(SUMXMY2(31,B7)+SUMXMY2(36,C7))</f>
        <v>0</v>
      </c>
    </row>
    <row r="77" ht="15.75" spans="1:79">
      <c r="A77" s="2" t="s">
        <v>75</v>
      </c>
      <c r="B77" s="5">
        <v>21</v>
      </c>
      <c r="C77" s="5">
        <v>48</v>
      </c>
      <c r="D77" s="4">
        <f t="shared" si="28"/>
        <v>23.8537208837531</v>
      </c>
      <c r="E77" s="4">
        <f t="shared" si="29"/>
        <v>23.6008474424119</v>
      </c>
      <c r="F77">
        <f t="shared" si="31"/>
        <v>21.4009345590327</v>
      </c>
      <c r="G77">
        <f t="shared" si="32"/>
        <v>20.2484567313166</v>
      </c>
      <c r="H77">
        <f t="shared" si="33"/>
        <v>16.2788205960997</v>
      </c>
      <c r="I77">
        <f t="shared" si="34"/>
        <v>15.6204993518133</v>
      </c>
      <c r="J77">
        <f t="shared" si="35"/>
        <v>17.6918060129541</v>
      </c>
      <c r="K77">
        <f t="shared" si="36"/>
        <v>17.464249196573</v>
      </c>
      <c r="L77">
        <f t="shared" si="37"/>
        <v>18.2482875908947</v>
      </c>
      <c r="M77">
        <f t="shared" si="38"/>
        <v>17</v>
      </c>
      <c r="N77">
        <f t="shared" ref="N77:N108" si="39">SQRT(SUMXMY2(22,B77)+SUMXMY2(27,C77))</f>
        <v>21.0237960416286</v>
      </c>
      <c r="O77">
        <f t="shared" si="30"/>
        <v>20.2484567313166</v>
      </c>
      <c r="P77">
        <f t="shared" si="26"/>
        <v>24.5967477524977</v>
      </c>
      <c r="Q77">
        <f t="shared" si="27"/>
        <v>24.6981780704569</v>
      </c>
      <c r="CA77">
        <f>SQRT(SUMXMY2(31,B7)+SUMXMY2(36,C7))</f>
        <v>0</v>
      </c>
    </row>
    <row r="78" ht="15.75" spans="1:80">
      <c r="A78" s="2" t="s">
        <v>76</v>
      </c>
      <c r="B78" s="5">
        <v>17</v>
      </c>
      <c r="C78" s="5">
        <v>51</v>
      </c>
      <c r="D78" s="4">
        <f t="shared" si="28"/>
        <v>28.8444102037119</v>
      </c>
      <c r="E78" s="4">
        <f t="shared" si="29"/>
        <v>28.6006992921502</v>
      </c>
      <c r="F78">
        <f t="shared" si="31"/>
        <v>26.4007575648882</v>
      </c>
      <c r="G78">
        <f t="shared" si="32"/>
        <v>25.2388589282479</v>
      </c>
      <c r="H78">
        <f t="shared" si="33"/>
        <v>21.2602916254693</v>
      </c>
      <c r="I78">
        <f t="shared" si="34"/>
        <v>20.5182845286832</v>
      </c>
      <c r="J78">
        <f t="shared" si="35"/>
        <v>22.6274169979695</v>
      </c>
      <c r="K78">
        <f t="shared" si="36"/>
        <v>21.9544984001001</v>
      </c>
      <c r="L78">
        <f t="shared" si="37"/>
        <v>22.1359436211787</v>
      </c>
      <c r="M78">
        <f t="shared" si="38"/>
        <v>20.3960780543711</v>
      </c>
      <c r="N78">
        <f t="shared" si="39"/>
        <v>24.5153013442625</v>
      </c>
      <c r="O78">
        <f t="shared" si="30"/>
        <v>24.5967477524977</v>
      </c>
      <c r="P78">
        <f t="shared" si="26"/>
        <v>29.5296461204668</v>
      </c>
      <c r="Q78">
        <f t="shared" si="27"/>
        <v>29.5465734053883</v>
      </c>
      <c r="CB78">
        <f>SQRT(SUMXMY2(31,B7)+SUMXMY2(36,C7))</f>
        <v>0</v>
      </c>
    </row>
    <row r="79" ht="15.75" spans="1:81">
      <c r="A79" s="2" t="s">
        <v>77</v>
      </c>
      <c r="B79" s="5">
        <v>10</v>
      </c>
      <c r="C79" s="5">
        <v>34</v>
      </c>
      <c r="D79" s="4">
        <f t="shared" si="28"/>
        <v>31.0161248385416</v>
      </c>
      <c r="E79" s="4">
        <f t="shared" si="29"/>
        <v>30</v>
      </c>
      <c r="F79">
        <f t="shared" si="31"/>
        <v>28.0178514522438</v>
      </c>
      <c r="G79">
        <f t="shared" si="32"/>
        <v>28.1602556806574</v>
      </c>
      <c r="H79">
        <f t="shared" si="33"/>
        <v>23.1948270094864</v>
      </c>
      <c r="I79">
        <f t="shared" si="34"/>
        <v>21.095023109729</v>
      </c>
      <c r="J79">
        <f t="shared" si="35"/>
        <v>23.0217288664427</v>
      </c>
      <c r="K79">
        <f t="shared" si="36"/>
        <v>18.1107702762748</v>
      </c>
      <c r="L79">
        <f t="shared" si="37"/>
        <v>14.560219778561</v>
      </c>
      <c r="M79">
        <f t="shared" si="38"/>
        <v>11.4017542509914</v>
      </c>
      <c r="N79">
        <f t="shared" si="39"/>
        <v>13.8924439894498</v>
      </c>
      <c r="O79">
        <f t="shared" si="30"/>
        <v>18.6815416922694</v>
      </c>
      <c r="P79">
        <f t="shared" ref="P79:P110" si="40">SQRT(SUMXMY2(43,B79)+SUMXMY2(37,C79))</f>
        <v>33.1360830515618</v>
      </c>
      <c r="Q79">
        <f t="shared" si="27"/>
        <v>34.3656805548792</v>
      </c>
      <c r="CC79">
        <f>SQRT(SUMXMY2(31,B7)+SUMXMY2(36,C7))</f>
        <v>0</v>
      </c>
    </row>
    <row r="80" ht="15.75" spans="1:82">
      <c r="A80" s="1" t="s">
        <v>78</v>
      </c>
      <c r="B80" s="3">
        <v>9</v>
      </c>
      <c r="C80" s="3">
        <v>35</v>
      </c>
      <c r="D80" s="4">
        <f t="shared" si="28"/>
        <v>32</v>
      </c>
      <c r="E80" s="4">
        <f t="shared" si="29"/>
        <v>31.0161248385416</v>
      </c>
      <c r="F80">
        <f t="shared" si="31"/>
        <v>29</v>
      </c>
      <c r="G80">
        <f t="shared" si="32"/>
        <v>29.0688837074973</v>
      </c>
      <c r="H80">
        <f t="shared" si="33"/>
        <v>24.0831891575846</v>
      </c>
      <c r="I80">
        <f t="shared" si="34"/>
        <v>22.0227155455452</v>
      </c>
      <c r="J80">
        <f t="shared" si="35"/>
        <v>24</v>
      </c>
      <c r="K80">
        <f t="shared" si="36"/>
        <v>19.2353840616713</v>
      </c>
      <c r="L80">
        <f t="shared" si="37"/>
        <v>15.8113883008419</v>
      </c>
      <c r="M80">
        <f t="shared" si="38"/>
        <v>12.6491106406735</v>
      </c>
      <c r="N80">
        <f t="shared" si="39"/>
        <v>15.2643375224737</v>
      </c>
      <c r="O80">
        <f t="shared" si="30"/>
        <v>19.9248588451713</v>
      </c>
      <c r="P80">
        <f t="shared" si="40"/>
        <v>34.0587727318528</v>
      </c>
      <c r="Q80">
        <f t="shared" ref="Q80:Q111" si="41">SQRT(SUMXMY2(44,B80)+SUMXMY2(39,C80))</f>
        <v>35.2278299076171</v>
      </c>
      <c r="CD80">
        <f>SQRT(SUMXMY2(31,B7)+SUMXMY2(36,C7))</f>
        <v>0</v>
      </c>
    </row>
    <row r="81" ht="15.75" spans="1:83">
      <c r="A81" s="2" t="s">
        <v>79</v>
      </c>
      <c r="B81" s="5">
        <v>7</v>
      </c>
      <c r="C81" s="5">
        <v>37</v>
      </c>
      <c r="D81" s="4">
        <f t="shared" si="28"/>
        <v>34.0587727318528</v>
      </c>
      <c r="E81" s="4">
        <f t="shared" si="29"/>
        <v>33.1360830515618</v>
      </c>
      <c r="F81">
        <f t="shared" si="31"/>
        <v>31.0644491340181</v>
      </c>
      <c r="G81">
        <f t="shared" si="32"/>
        <v>31</v>
      </c>
      <c r="H81">
        <f t="shared" si="33"/>
        <v>26</v>
      </c>
      <c r="I81">
        <f t="shared" si="34"/>
        <v>24.0208242989286</v>
      </c>
      <c r="J81">
        <f t="shared" si="35"/>
        <v>26.0768096208106</v>
      </c>
      <c r="K81">
        <f t="shared" si="36"/>
        <v>21.5870331449229</v>
      </c>
      <c r="L81">
        <f t="shared" si="37"/>
        <v>18.3847763108502</v>
      </c>
      <c r="M81">
        <f t="shared" si="38"/>
        <v>15.2315462117278</v>
      </c>
      <c r="N81">
        <f t="shared" si="39"/>
        <v>18.0277563773199</v>
      </c>
      <c r="O81">
        <f t="shared" si="30"/>
        <v>22.4722050542442</v>
      </c>
      <c r="P81">
        <f t="shared" si="40"/>
        <v>36</v>
      </c>
      <c r="Q81">
        <f t="shared" si="41"/>
        <v>37.0540146272978</v>
      </c>
      <c r="CE81">
        <f>SQRT(SUMXMY2(31,B7)+SUMXMY2(36,C7))</f>
        <v>0</v>
      </c>
    </row>
    <row r="82" ht="15.75" spans="1:84">
      <c r="A82" s="2" t="s">
        <v>80</v>
      </c>
      <c r="B82" s="5">
        <v>4</v>
      </c>
      <c r="C82" s="5">
        <v>37</v>
      </c>
      <c r="D82" s="4">
        <f t="shared" si="28"/>
        <v>37.0540146272978</v>
      </c>
      <c r="E82" s="4">
        <f t="shared" si="29"/>
        <v>36.1247837363769</v>
      </c>
      <c r="F82">
        <f t="shared" si="31"/>
        <v>34.0587727318528</v>
      </c>
      <c r="G82">
        <f t="shared" si="32"/>
        <v>34</v>
      </c>
      <c r="H82">
        <f t="shared" si="33"/>
        <v>29</v>
      </c>
      <c r="I82">
        <f t="shared" si="34"/>
        <v>27.0185121722126</v>
      </c>
      <c r="J82">
        <f t="shared" si="35"/>
        <v>29.0688837074973</v>
      </c>
      <c r="K82">
        <f t="shared" si="36"/>
        <v>24.5153013442625</v>
      </c>
      <c r="L82">
        <f t="shared" si="37"/>
        <v>21.1896201004171</v>
      </c>
      <c r="M82">
        <f t="shared" si="38"/>
        <v>18.0277563773199</v>
      </c>
      <c r="N82">
        <f t="shared" si="39"/>
        <v>20.591260281974</v>
      </c>
      <c r="O82">
        <f t="shared" si="30"/>
        <v>25.298221281347</v>
      </c>
      <c r="P82">
        <f t="shared" si="40"/>
        <v>39</v>
      </c>
      <c r="Q82">
        <f t="shared" si="41"/>
        <v>40.0499687890016</v>
      </c>
      <c r="CF82">
        <f>SQRT(SUMXMY2(31,B7)+SUMXMY2(36,C7))</f>
        <v>0</v>
      </c>
    </row>
    <row r="83" ht="15.75" spans="1:85">
      <c r="A83" s="2" t="s">
        <v>81</v>
      </c>
      <c r="B83" s="5">
        <v>5</v>
      </c>
      <c r="C83" s="5">
        <v>42</v>
      </c>
      <c r="D83" s="4">
        <f t="shared" si="28"/>
        <v>36.6742416417845</v>
      </c>
      <c r="E83" s="4">
        <f t="shared" si="29"/>
        <v>35.9026461420325</v>
      </c>
      <c r="F83">
        <f t="shared" si="31"/>
        <v>33.734255586866</v>
      </c>
      <c r="G83">
        <f t="shared" si="32"/>
        <v>33.3766385365573</v>
      </c>
      <c r="H83">
        <f t="shared" si="33"/>
        <v>28.4429253066558</v>
      </c>
      <c r="I83">
        <f t="shared" si="34"/>
        <v>26.6833281282527</v>
      </c>
      <c r="J83">
        <f t="shared" si="35"/>
        <v>28.8617393793236</v>
      </c>
      <c r="K83">
        <f t="shared" si="36"/>
        <v>25.0798724079689</v>
      </c>
      <c r="L83">
        <f t="shared" si="37"/>
        <v>22.4722050542442</v>
      </c>
      <c r="M83">
        <f t="shared" si="38"/>
        <v>19.4164878389476</v>
      </c>
      <c r="N83">
        <f t="shared" si="39"/>
        <v>22.6715680975093</v>
      </c>
      <c r="O83">
        <f t="shared" si="30"/>
        <v>26.4196896272458</v>
      </c>
      <c r="P83">
        <f t="shared" si="40"/>
        <v>38.3275357934736</v>
      </c>
      <c r="Q83">
        <f t="shared" si="41"/>
        <v>39.1152144312159</v>
      </c>
      <c r="CG83">
        <f>SQRT(SUMXMY2(31,B7)+SUMXMY2(36,C7))</f>
        <v>0</v>
      </c>
    </row>
    <row r="84" ht="15.75" spans="1:86">
      <c r="A84" s="2" t="s">
        <v>82</v>
      </c>
      <c r="B84" s="5">
        <v>2</v>
      </c>
      <c r="C84" s="5">
        <v>44</v>
      </c>
      <c r="D84" s="4">
        <f t="shared" si="28"/>
        <v>40.024992192379</v>
      </c>
      <c r="E84" s="4">
        <f t="shared" si="29"/>
        <v>39.293765408777</v>
      </c>
      <c r="F84">
        <f t="shared" si="31"/>
        <v>37.1079506305589</v>
      </c>
      <c r="G84">
        <f t="shared" si="32"/>
        <v>36.6742416417845</v>
      </c>
      <c r="H84">
        <f t="shared" si="33"/>
        <v>31.7804971641414</v>
      </c>
      <c r="I84">
        <f t="shared" si="34"/>
        <v>30.0832179129826</v>
      </c>
      <c r="J84">
        <f t="shared" si="35"/>
        <v>32.2800247831379</v>
      </c>
      <c r="K84">
        <f t="shared" si="36"/>
        <v>28.6356421265527</v>
      </c>
      <c r="L84">
        <f t="shared" si="37"/>
        <v>26.0768096208106</v>
      </c>
      <c r="M84">
        <f t="shared" si="38"/>
        <v>23.0217288664427</v>
      </c>
      <c r="N84">
        <f t="shared" si="39"/>
        <v>26.2488094968134</v>
      </c>
      <c r="O84">
        <f t="shared" si="30"/>
        <v>30.0166620396073</v>
      </c>
      <c r="P84">
        <f t="shared" si="40"/>
        <v>41.5932686861708</v>
      </c>
      <c r="Q84">
        <f t="shared" si="41"/>
        <v>42.2965719651132</v>
      </c>
      <c r="CH84">
        <f>SQRT(SUMXMY2(31,B7)+SUMXMY2(36,C7))</f>
        <v>0</v>
      </c>
    </row>
    <row r="85" ht="15.75" spans="1:87">
      <c r="A85" s="2" t="s">
        <v>83</v>
      </c>
      <c r="B85" s="5">
        <v>7</v>
      </c>
      <c r="C85" s="5">
        <v>32</v>
      </c>
      <c r="D85" s="4">
        <f t="shared" si="28"/>
        <v>34.132096331752</v>
      </c>
      <c r="E85" s="4">
        <f t="shared" si="29"/>
        <v>33.0605505096331</v>
      </c>
      <c r="F85">
        <f t="shared" si="31"/>
        <v>31.1448230047949</v>
      </c>
      <c r="G85">
        <f t="shared" si="32"/>
        <v>31.4006369362152</v>
      </c>
      <c r="H85">
        <f t="shared" si="33"/>
        <v>26.4764045897475</v>
      </c>
      <c r="I85">
        <f t="shared" si="34"/>
        <v>24.3310501211929</v>
      </c>
      <c r="J85">
        <f t="shared" si="35"/>
        <v>26.1725046566048</v>
      </c>
      <c r="K85">
        <f t="shared" si="36"/>
        <v>21</v>
      </c>
      <c r="L85">
        <f t="shared" si="37"/>
        <v>17.1172427686237</v>
      </c>
      <c r="M85">
        <f t="shared" si="38"/>
        <v>14.0356688476182</v>
      </c>
      <c r="N85">
        <f t="shared" si="39"/>
        <v>15.8113883008419</v>
      </c>
      <c r="O85">
        <f t="shared" si="30"/>
        <v>21.2132034355964</v>
      </c>
      <c r="P85">
        <f t="shared" si="40"/>
        <v>36.3455636907725</v>
      </c>
      <c r="Q85">
        <f t="shared" si="41"/>
        <v>37.6563407675255</v>
      </c>
      <c r="CI85">
        <f>SQRT(SUMXMY2(31,B7)+SUMXMY2(36,C7))</f>
        <v>0</v>
      </c>
    </row>
    <row r="86" ht="15.75" spans="1:88">
      <c r="A86" s="2" t="s">
        <v>84</v>
      </c>
      <c r="B86" s="5">
        <v>7</v>
      </c>
      <c r="C86" s="5">
        <v>30</v>
      </c>
      <c r="D86" s="4">
        <f t="shared" si="28"/>
        <v>34.3656805548792</v>
      </c>
      <c r="E86" s="4">
        <f t="shared" si="29"/>
        <v>33.2415402771893</v>
      </c>
      <c r="F86">
        <f t="shared" si="31"/>
        <v>31.4006369362152</v>
      </c>
      <c r="G86">
        <f t="shared" si="32"/>
        <v>31.7804971641414</v>
      </c>
      <c r="H86">
        <f t="shared" si="33"/>
        <v>26.9258240356725</v>
      </c>
      <c r="I86">
        <f t="shared" si="34"/>
        <v>24.738633753706</v>
      </c>
      <c r="J86">
        <f t="shared" si="35"/>
        <v>26.4764045897475</v>
      </c>
      <c r="K86">
        <f t="shared" si="36"/>
        <v>21.095023109729</v>
      </c>
      <c r="L86">
        <f t="shared" si="37"/>
        <v>17</v>
      </c>
      <c r="M86">
        <f t="shared" si="38"/>
        <v>14.0356688476182</v>
      </c>
      <c r="N86">
        <f t="shared" si="39"/>
        <v>15.2970585407784</v>
      </c>
      <c r="O86">
        <f t="shared" si="30"/>
        <v>21.0237960416286</v>
      </c>
      <c r="P86">
        <f t="shared" si="40"/>
        <v>36.6742416417845</v>
      </c>
      <c r="Q86">
        <f t="shared" si="41"/>
        <v>38.0788655293195</v>
      </c>
      <c r="CJ86">
        <f>SQRT(SUMXMY2(31,B7)+SUMXMY2(36,C7))</f>
        <v>0</v>
      </c>
    </row>
    <row r="87" ht="15.75" spans="1:89">
      <c r="A87" s="2" t="s">
        <v>85</v>
      </c>
      <c r="B87" s="5">
        <v>1</v>
      </c>
      <c r="C87" s="5">
        <v>24</v>
      </c>
      <c r="D87" s="4">
        <f t="shared" si="28"/>
        <v>41.4849370253831</v>
      </c>
      <c r="E87" s="4">
        <f t="shared" si="29"/>
        <v>40.2616442783948</v>
      </c>
      <c r="F87">
        <f t="shared" si="31"/>
        <v>38.6005181312376</v>
      </c>
      <c r="G87">
        <f t="shared" si="32"/>
        <v>39.2173431022552</v>
      </c>
      <c r="H87">
        <f t="shared" si="33"/>
        <v>34.5398320783411</v>
      </c>
      <c r="I87">
        <f t="shared" si="34"/>
        <v>32.310988842807</v>
      </c>
      <c r="J87">
        <f t="shared" si="35"/>
        <v>33.8378486313773</v>
      </c>
      <c r="K87">
        <f t="shared" si="36"/>
        <v>28.1602556806574</v>
      </c>
      <c r="L87">
        <f t="shared" si="37"/>
        <v>23.7697286480094</v>
      </c>
      <c r="M87">
        <f t="shared" si="38"/>
        <v>21.1896201004171</v>
      </c>
      <c r="N87">
        <f t="shared" si="39"/>
        <v>21.2132034355964</v>
      </c>
      <c r="O87">
        <f t="shared" si="30"/>
        <v>27.459060435492</v>
      </c>
      <c r="P87">
        <f t="shared" si="40"/>
        <v>43.9658958739612</v>
      </c>
      <c r="Q87">
        <f t="shared" si="41"/>
        <v>45.5411901469428</v>
      </c>
      <c r="CK87">
        <f>SQRT(SUMXMY2(31,B7)+SUMXMY2(36,C7))</f>
        <v>0</v>
      </c>
    </row>
    <row r="88" ht="15.75" spans="1:90">
      <c r="A88" s="2" t="s">
        <v>86</v>
      </c>
      <c r="B88" s="5">
        <v>2</v>
      </c>
      <c r="C88" s="5">
        <v>16</v>
      </c>
      <c r="D88" s="4">
        <f t="shared" si="28"/>
        <v>43.3820239269677</v>
      </c>
      <c r="E88" s="4">
        <f t="shared" si="29"/>
        <v>42.0475920832573</v>
      </c>
      <c r="F88">
        <f t="shared" si="31"/>
        <v>40.7062648740952</v>
      </c>
      <c r="G88">
        <f t="shared" si="32"/>
        <v>41.6773319683494</v>
      </c>
      <c r="H88">
        <f t="shared" si="33"/>
        <v>37.4432904536981</v>
      </c>
      <c r="I88">
        <f t="shared" si="34"/>
        <v>35.2278299076171</v>
      </c>
      <c r="J88">
        <f t="shared" si="35"/>
        <v>36.3593179253957</v>
      </c>
      <c r="K88">
        <f t="shared" si="36"/>
        <v>30.5286750449475</v>
      </c>
      <c r="L88">
        <f t="shared" si="37"/>
        <v>26.0768096208106</v>
      </c>
      <c r="M88">
        <f t="shared" si="38"/>
        <v>24.2074368738204</v>
      </c>
      <c r="N88">
        <f t="shared" si="39"/>
        <v>22.8254244210267</v>
      </c>
      <c r="O88">
        <f t="shared" si="30"/>
        <v>29.0688837074973</v>
      </c>
      <c r="P88">
        <f t="shared" si="40"/>
        <v>46.0651712251241</v>
      </c>
      <c r="Q88">
        <f t="shared" si="41"/>
        <v>47.8852795752515</v>
      </c>
      <c r="CL88">
        <f>SQRT(SUMXMY2(31,B7)+SUMXMY2(36,C7))</f>
        <v>0</v>
      </c>
    </row>
    <row r="89" ht="15.75" spans="1:91">
      <c r="A89" s="2" t="s">
        <v>87</v>
      </c>
      <c r="B89" s="5">
        <v>3</v>
      </c>
      <c r="C89" s="5">
        <v>18</v>
      </c>
      <c r="D89" s="4">
        <f t="shared" si="28"/>
        <v>41.6293165929973</v>
      </c>
      <c r="E89" s="4">
        <f t="shared" si="29"/>
        <v>40.3112887414927</v>
      </c>
      <c r="F89">
        <f t="shared" si="31"/>
        <v>38.9101529166874</v>
      </c>
      <c r="G89">
        <f t="shared" si="32"/>
        <v>39.8246155034798</v>
      </c>
      <c r="H89">
        <f t="shared" si="33"/>
        <v>35.5105618091294</v>
      </c>
      <c r="I89">
        <f t="shared" si="34"/>
        <v>33.2866339541865</v>
      </c>
      <c r="J89">
        <f t="shared" si="35"/>
        <v>34.4818792991333</v>
      </c>
      <c r="K89">
        <f t="shared" si="36"/>
        <v>28.6530975637888</v>
      </c>
      <c r="L89">
        <f t="shared" si="37"/>
        <v>24.1867732448956</v>
      </c>
      <c r="M89">
        <f t="shared" si="38"/>
        <v>22.2036033111745</v>
      </c>
      <c r="N89">
        <f t="shared" si="39"/>
        <v>21.0237960416286</v>
      </c>
      <c r="O89">
        <f t="shared" si="30"/>
        <v>27.3130005674953</v>
      </c>
      <c r="P89">
        <f t="shared" si="40"/>
        <v>44.2831796509691</v>
      </c>
      <c r="Q89">
        <f t="shared" si="41"/>
        <v>46.0651712251241</v>
      </c>
      <c r="CM89">
        <f>SQRT(SUMXMY2(31,B7)+SUMXMY2(36,C7))</f>
        <v>0</v>
      </c>
    </row>
    <row r="90" ht="15.75" spans="1:92">
      <c r="A90" s="2" t="s">
        <v>88</v>
      </c>
      <c r="B90" s="5">
        <v>2</v>
      </c>
      <c r="C90" s="5">
        <v>20</v>
      </c>
      <c r="D90" s="4">
        <f t="shared" si="28"/>
        <v>41.7851648315524</v>
      </c>
      <c r="E90" s="4">
        <f t="shared" si="29"/>
        <v>40.4969134626332</v>
      </c>
      <c r="F90">
        <f t="shared" si="31"/>
        <v>39</v>
      </c>
      <c r="G90">
        <f t="shared" si="32"/>
        <v>39.8120584747888</v>
      </c>
      <c r="H90">
        <f t="shared" si="33"/>
        <v>35.3553390593274</v>
      </c>
      <c r="I90">
        <f t="shared" si="34"/>
        <v>33.1209903233584</v>
      </c>
      <c r="J90">
        <f t="shared" si="35"/>
        <v>34.4383507154451</v>
      </c>
      <c r="K90">
        <f t="shared" si="36"/>
        <v>28.6356421265527</v>
      </c>
      <c r="L90">
        <f t="shared" si="37"/>
        <v>24.1660919471891</v>
      </c>
      <c r="M90">
        <f t="shared" si="38"/>
        <v>21.9544984001001</v>
      </c>
      <c r="N90">
        <f t="shared" si="39"/>
        <v>21.1896201004171</v>
      </c>
      <c r="O90">
        <f t="shared" si="30"/>
        <v>27.5136329843952</v>
      </c>
      <c r="P90">
        <f t="shared" si="40"/>
        <v>44.3846820423443</v>
      </c>
      <c r="Q90">
        <f t="shared" si="41"/>
        <v>46.0977222864644</v>
      </c>
      <c r="CN90">
        <f>SQRT(SUMXMY2(31,B7)+SUMXMY2(36,C7))</f>
        <v>0</v>
      </c>
    </row>
    <row r="91" ht="15.75" spans="1:93">
      <c r="A91" s="2" t="s">
        <v>89</v>
      </c>
      <c r="B91" s="5">
        <v>4</v>
      </c>
      <c r="C91" s="5">
        <v>24</v>
      </c>
      <c r="D91" s="4">
        <f t="shared" si="28"/>
        <v>38.6005181312376</v>
      </c>
      <c r="E91" s="4">
        <f t="shared" si="29"/>
        <v>37.3630833845388</v>
      </c>
      <c r="F91">
        <f t="shared" si="31"/>
        <v>35.7351367704113</v>
      </c>
      <c r="G91">
        <f t="shared" si="32"/>
        <v>36.4005494464026</v>
      </c>
      <c r="H91">
        <f t="shared" si="33"/>
        <v>31.7804971641414</v>
      </c>
      <c r="I91">
        <f t="shared" si="34"/>
        <v>29.5465734053883</v>
      </c>
      <c r="J91">
        <f t="shared" si="35"/>
        <v>31.0161248385416</v>
      </c>
      <c r="K91">
        <f t="shared" si="36"/>
        <v>25.298221281347</v>
      </c>
      <c r="L91">
        <f t="shared" si="37"/>
        <v>20.8806130178211</v>
      </c>
      <c r="M91">
        <f t="shared" si="38"/>
        <v>18.3847763108502</v>
      </c>
      <c r="N91">
        <f t="shared" si="39"/>
        <v>18.2482875908947</v>
      </c>
      <c r="O91">
        <f t="shared" si="30"/>
        <v>24.5153013442625</v>
      </c>
      <c r="P91">
        <f t="shared" si="40"/>
        <v>41.1096095821889</v>
      </c>
      <c r="Q91">
        <f t="shared" si="41"/>
        <v>42.7200187265877</v>
      </c>
      <c r="CO91">
        <f>SQRT(SUMXMY2(31,B7)+SUMXMY2(36,C7))</f>
        <v>0</v>
      </c>
    </row>
    <row r="92" ht="15.75" spans="1:94">
      <c r="A92" s="2" t="s">
        <v>90</v>
      </c>
      <c r="B92" s="5">
        <v>5</v>
      </c>
      <c r="C92" s="5">
        <v>28</v>
      </c>
      <c r="D92" s="4">
        <f t="shared" si="28"/>
        <v>36.6742416417845</v>
      </c>
      <c r="E92" s="4">
        <f t="shared" si="29"/>
        <v>35.5105618091294</v>
      </c>
      <c r="F92">
        <f t="shared" si="31"/>
        <v>33.734255586866</v>
      </c>
      <c r="G92">
        <f t="shared" si="32"/>
        <v>34.2052627529741</v>
      </c>
      <c r="H92">
        <f t="shared" si="33"/>
        <v>29.4108823397055</v>
      </c>
      <c r="I92">
        <f t="shared" si="34"/>
        <v>27.2029410174709</v>
      </c>
      <c r="J92">
        <f t="shared" si="35"/>
        <v>28.8617393793236</v>
      </c>
      <c r="K92">
        <f t="shared" si="36"/>
        <v>23.3452350598575</v>
      </c>
      <c r="L92">
        <f t="shared" si="37"/>
        <v>19.1049731745428</v>
      </c>
      <c r="M92">
        <f t="shared" si="38"/>
        <v>16.2788205960997</v>
      </c>
      <c r="N92">
        <f t="shared" si="39"/>
        <v>17.0293863659264</v>
      </c>
      <c r="O92">
        <f t="shared" si="30"/>
        <v>23.0217288664427</v>
      </c>
      <c r="P92">
        <f t="shared" si="40"/>
        <v>39.0512483795333</v>
      </c>
      <c r="Q92">
        <f t="shared" si="41"/>
        <v>40.5215991787096</v>
      </c>
      <c r="CP92">
        <f>SQRT(SUMXMY2(31,B7)+SUMXMY2(36,C7))</f>
        <v>0</v>
      </c>
    </row>
    <row r="93" ht="15.75" spans="1:95">
      <c r="A93" s="2" t="s">
        <v>91</v>
      </c>
      <c r="B93" s="5">
        <v>6</v>
      </c>
      <c r="C93" s="5">
        <v>24</v>
      </c>
      <c r="D93" s="4">
        <f t="shared" si="28"/>
        <v>36.6878726556883</v>
      </c>
      <c r="E93" s="4">
        <f t="shared" si="29"/>
        <v>35.4400902933387</v>
      </c>
      <c r="F93">
        <f t="shared" si="31"/>
        <v>33.8378486313773</v>
      </c>
      <c r="G93">
        <f t="shared" si="32"/>
        <v>34.5398320783411</v>
      </c>
      <c r="H93">
        <f t="shared" si="33"/>
        <v>29.9666481275434</v>
      </c>
      <c r="I93">
        <f t="shared" si="34"/>
        <v>27.7308492477241</v>
      </c>
      <c r="J93">
        <f t="shared" si="35"/>
        <v>29.1547594742265</v>
      </c>
      <c r="K93">
        <f t="shared" si="36"/>
        <v>23.4093998214393</v>
      </c>
      <c r="L93">
        <f t="shared" si="37"/>
        <v>18.9736659610103</v>
      </c>
      <c r="M93">
        <f t="shared" si="38"/>
        <v>16.5529453572468</v>
      </c>
      <c r="N93">
        <f t="shared" si="39"/>
        <v>16.2788205960997</v>
      </c>
      <c r="O93">
        <f t="shared" si="30"/>
        <v>22.561028345357</v>
      </c>
      <c r="P93">
        <f t="shared" si="40"/>
        <v>39.2173431022552</v>
      </c>
      <c r="Q93">
        <f t="shared" si="41"/>
        <v>40.853396431631</v>
      </c>
      <c r="CQ93">
        <f>SQRT(SUMXMY2(31,B7)+SUMXMY2(36,C7))</f>
        <v>0</v>
      </c>
    </row>
    <row r="94" ht="15.75" spans="1:96">
      <c r="A94" s="2" t="s">
        <v>92</v>
      </c>
      <c r="B94" s="5">
        <v>9</v>
      </c>
      <c r="C94" s="5">
        <v>29</v>
      </c>
      <c r="D94" s="4">
        <f t="shared" si="28"/>
        <v>32.5576411921994</v>
      </c>
      <c r="E94" s="4">
        <f t="shared" si="29"/>
        <v>31.4006369362152</v>
      </c>
      <c r="F94">
        <f t="shared" si="31"/>
        <v>29.6141857899217</v>
      </c>
      <c r="G94">
        <f t="shared" si="32"/>
        <v>30.0832179129826</v>
      </c>
      <c r="H94">
        <f t="shared" si="33"/>
        <v>25.298221281347</v>
      </c>
      <c r="I94">
        <f t="shared" si="34"/>
        <v>23.0867927612304</v>
      </c>
      <c r="J94">
        <f t="shared" si="35"/>
        <v>24.738633753706</v>
      </c>
      <c r="K94">
        <f t="shared" si="36"/>
        <v>19.2353840616713</v>
      </c>
      <c r="L94">
        <f t="shared" si="37"/>
        <v>15.0332963783729</v>
      </c>
      <c r="M94">
        <f t="shared" si="38"/>
        <v>12.1655250605964</v>
      </c>
      <c r="N94">
        <f t="shared" si="39"/>
        <v>13.1529464379659</v>
      </c>
      <c r="O94">
        <f t="shared" si="30"/>
        <v>19</v>
      </c>
      <c r="P94">
        <f t="shared" si="40"/>
        <v>34.928498393146</v>
      </c>
      <c r="Q94">
        <f t="shared" si="41"/>
        <v>36.4005494464026</v>
      </c>
      <c r="CR94">
        <f>SQRT(SUMXMY2(31,B7)+SUMXMY2(36,C7))</f>
        <v>0</v>
      </c>
    </row>
    <row r="95" ht="15.75" spans="1:97">
      <c r="A95" s="2" t="s">
        <v>93</v>
      </c>
      <c r="B95" s="5">
        <v>2</v>
      </c>
      <c r="C95" s="5">
        <v>33</v>
      </c>
      <c r="D95" s="4">
        <f t="shared" si="28"/>
        <v>39.0512483795333</v>
      </c>
      <c r="E95" s="4">
        <f t="shared" si="29"/>
        <v>38.0131556174964</v>
      </c>
      <c r="F95">
        <f t="shared" si="31"/>
        <v>36.0555127546399</v>
      </c>
      <c r="G95">
        <f t="shared" si="32"/>
        <v>36.2215405525497</v>
      </c>
      <c r="H95">
        <f t="shared" si="33"/>
        <v>31.2569992161756</v>
      </c>
      <c r="I95">
        <f t="shared" si="34"/>
        <v>29.1547594742265</v>
      </c>
      <c r="J95">
        <f t="shared" si="35"/>
        <v>31.0644491340181</v>
      </c>
      <c r="K95">
        <f t="shared" si="36"/>
        <v>26.0192236625154</v>
      </c>
      <c r="L95">
        <f t="shared" si="37"/>
        <v>22.2036033111745</v>
      </c>
      <c r="M95">
        <f t="shared" si="38"/>
        <v>19.1049731745428</v>
      </c>
      <c r="N95">
        <f t="shared" si="39"/>
        <v>20.8806130178211</v>
      </c>
      <c r="O95">
        <f t="shared" si="30"/>
        <v>26.3058928759318</v>
      </c>
      <c r="P95">
        <f t="shared" si="40"/>
        <v>41.194659848092</v>
      </c>
      <c r="Q95">
        <f t="shared" si="41"/>
        <v>42.4264068711929</v>
      </c>
      <c r="CS95">
        <f>SQRT(SUMXMY2(31,B7)+SUMXMY2(36,C7))</f>
        <v>0</v>
      </c>
    </row>
    <row r="96" ht="15.75" spans="1:98">
      <c r="A96" s="2" t="s">
        <v>94</v>
      </c>
      <c r="B96" s="5">
        <v>7</v>
      </c>
      <c r="C96" s="5">
        <v>34</v>
      </c>
      <c r="D96" s="4">
        <f t="shared" si="28"/>
        <v>34.0147027033899</v>
      </c>
      <c r="E96" s="4">
        <f t="shared" si="29"/>
        <v>33</v>
      </c>
      <c r="F96">
        <f t="shared" si="31"/>
        <v>31.0161248385416</v>
      </c>
      <c r="G96">
        <f t="shared" si="32"/>
        <v>31.1448230047949</v>
      </c>
      <c r="H96">
        <f t="shared" si="33"/>
        <v>26.1725046566048</v>
      </c>
      <c r="I96">
        <f t="shared" si="34"/>
        <v>24.0831891575846</v>
      </c>
      <c r="J96">
        <f t="shared" si="35"/>
        <v>26.0192236625154</v>
      </c>
      <c r="K96">
        <f t="shared" si="36"/>
        <v>21.095023109729</v>
      </c>
      <c r="L96">
        <f t="shared" si="37"/>
        <v>17.464249196573</v>
      </c>
      <c r="M96">
        <f t="shared" si="38"/>
        <v>14.3178210632764</v>
      </c>
      <c r="N96">
        <f t="shared" si="39"/>
        <v>16.5529453572468</v>
      </c>
      <c r="O96">
        <f t="shared" si="30"/>
        <v>21.5870331449229</v>
      </c>
      <c r="P96">
        <f t="shared" si="40"/>
        <v>36.1247837363769</v>
      </c>
      <c r="Q96">
        <f t="shared" si="41"/>
        <v>37.3363094051889</v>
      </c>
      <c r="CT96">
        <f>SQRT(SUMXMY2(31,B7)+SUMXMY2(36,C7))</f>
        <v>0</v>
      </c>
    </row>
    <row r="97" ht="15.75" spans="1:99">
      <c r="A97" s="2" t="s">
        <v>95</v>
      </c>
      <c r="B97" s="5">
        <v>3</v>
      </c>
      <c r="C97" s="5">
        <v>30</v>
      </c>
      <c r="D97" s="4">
        <f t="shared" si="28"/>
        <v>38.3275357934736</v>
      </c>
      <c r="E97" s="4">
        <f t="shared" si="29"/>
        <v>37.2155881318568</v>
      </c>
      <c r="F97">
        <f t="shared" si="31"/>
        <v>35.3553390593274</v>
      </c>
      <c r="G97">
        <f t="shared" si="32"/>
        <v>35.6931365951495</v>
      </c>
      <c r="H97">
        <f t="shared" si="33"/>
        <v>30.8058436014987</v>
      </c>
      <c r="I97">
        <f t="shared" si="34"/>
        <v>28.6356421265527</v>
      </c>
      <c r="J97">
        <f t="shared" si="35"/>
        <v>30.4138126514911</v>
      </c>
      <c r="K97">
        <f t="shared" si="36"/>
        <v>25.0798724079689</v>
      </c>
      <c r="L97">
        <f t="shared" si="37"/>
        <v>21</v>
      </c>
      <c r="M97">
        <f t="shared" si="38"/>
        <v>18.0277563773199</v>
      </c>
      <c r="N97">
        <f t="shared" si="39"/>
        <v>19.2353840616713</v>
      </c>
      <c r="O97">
        <f t="shared" si="30"/>
        <v>25.0199920063936</v>
      </c>
      <c r="P97">
        <f t="shared" si="40"/>
        <v>40.6078810084939</v>
      </c>
      <c r="Q97">
        <f t="shared" si="41"/>
        <v>41.9761837236307</v>
      </c>
      <c r="CU97">
        <f>SQRT(SUMXMY2(31,B7)+SUMXMY2(36,C7))</f>
        <v>0</v>
      </c>
    </row>
    <row r="98" ht="15.75" spans="1:100">
      <c r="A98" s="2" t="s">
        <v>96</v>
      </c>
      <c r="B98" s="5">
        <v>3</v>
      </c>
      <c r="C98" s="5">
        <v>41</v>
      </c>
      <c r="D98" s="4">
        <f t="shared" si="28"/>
        <v>38.4707681233427</v>
      </c>
      <c r="E98" s="4">
        <f t="shared" si="29"/>
        <v>37.6563407675255</v>
      </c>
      <c r="F98">
        <f t="shared" si="31"/>
        <v>35.5105618091294</v>
      </c>
      <c r="G98">
        <f t="shared" si="32"/>
        <v>35.2278299076171</v>
      </c>
      <c r="H98">
        <f t="shared" si="33"/>
        <v>30.2654919008431</v>
      </c>
      <c r="I98">
        <f t="shared" si="34"/>
        <v>28.4429253066558</v>
      </c>
      <c r="J98">
        <f t="shared" si="35"/>
        <v>30.5941170815567</v>
      </c>
      <c r="K98">
        <f t="shared" si="36"/>
        <v>26.5706605111728</v>
      </c>
      <c r="L98">
        <f t="shared" si="37"/>
        <v>23.7065391822594</v>
      </c>
      <c r="M98">
        <f t="shared" si="38"/>
        <v>20.591260281974</v>
      </c>
      <c r="N98">
        <f t="shared" si="39"/>
        <v>23.6008474424119</v>
      </c>
      <c r="O98">
        <f t="shared" si="30"/>
        <v>27.7308492477241</v>
      </c>
      <c r="P98">
        <f t="shared" si="40"/>
        <v>40.1995024844836</v>
      </c>
      <c r="Q98">
        <f t="shared" si="41"/>
        <v>41.0487515035476</v>
      </c>
      <c r="CV98">
        <f>SQRT(SUMXMY2(31,B7)+SUMXMY2(36,C7))</f>
        <v>0</v>
      </c>
    </row>
    <row r="99" ht="15.75" spans="1:101">
      <c r="A99" s="2" t="s">
        <v>97</v>
      </c>
      <c r="B99" s="5">
        <v>10</v>
      </c>
      <c r="C99" s="5">
        <v>36</v>
      </c>
      <c r="D99" s="4">
        <f t="shared" si="28"/>
        <v>31.0161248385416</v>
      </c>
      <c r="E99" s="4">
        <f t="shared" si="29"/>
        <v>30.0665927567458</v>
      </c>
      <c r="F99">
        <f t="shared" si="31"/>
        <v>28.0178514522438</v>
      </c>
      <c r="G99">
        <f t="shared" si="32"/>
        <v>28.0178514522438</v>
      </c>
      <c r="H99">
        <f t="shared" si="33"/>
        <v>23.0217288664427</v>
      </c>
      <c r="I99">
        <f t="shared" si="34"/>
        <v>21</v>
      </c>
      <c r="J99">
        <f t="shared" si="35"/>
        <v>23.0217288664427</v>
      </c>
      <c r="K99">
        <f t="shared" si="36"/>
        <v>18.4390889145858</v>
      </c>
      <c r="L99">
        <f t="shared" si="37"/>
        <v>15.2315462117278</v>
      </c>
      <c r="M99">
        <f t="shared" si="38"/>
        <v>12.0830459735946</v>
      </c>
      <c r="N99">
        <f t="shared" si="39"/>
        <v>15</v>
      </c>
      <c r="O99">
        <f t="shared" si="30"/>
        <v>19.313207915828</v>
      </c>
      <c r="P99">
        <f t="shared" si="40"/>
        <v>33.0151480384384</v>
      </c>
      <c r="Q99">
        <f t="shared" si="41"/>
        <v>34.132096331752</v>
      </c>
      <c r="CW99">
        <f>SQRT(SUMXMY2(31,B7)+SUMXMY2(36,C7))</f>
        <v>0</v>
      </c>
    </row>
    <row r="100" ht="15.75" spans="1:102">
      <c r="A100" s="2" t="s">
        <v>98</v>
      </c>
      <c r="B100" s="5">
        <v>17</v>
      </c>
      <c r="C100" s="5">
        <v>34</v>
      </c>
      <c r="D100" s="4">
        <f t="shared" ref="D100:D131" si="42">SQRT(SUMXMY2(41,B100)+SUMXMY2(35,C100))</f>
        <v>24.0208242989286</v>
      </c>
      <c r="E100" s="4">
        <f t="shared" ref="E100:E131" si="43">SQRT(SUMXMY2(40,B100)+SUMXMY2(34,C100))</f>
        <v>23</v>
      </c>
      <c r="F100">
        <f t="shared" si="31"/>
        <v>21.0237960416286</v>
      </c>
      <c r="G100">
        <f t="shared" si="32"/>
        <v>21.2132034355964</v>
      </c>
      <c r="H100">
        <f t="shared" si="33"/>
        <v>16.2788205960997</v>
      </c>
      <c r="I100">
        <f t="shared" si="34"/>
        <v>14.142135623731</v>
      </c>
      <c r="J100">
        <f t="shared" si="35"/>
        <v>16.0312195418814</v>
      </c>
      <c r="K100">
        <f t="shared" si="36"/>
        <v>11.1803398874989</v>
      </c>
      <c r="L100">
        <f t="shared" si="37"/>
        <v>8.06225774829855</v>
      </c>
      <c r="M100">
        <f t="shared" si="38"/>
        <v>5</v>
      </c>
      <c r="N100">
        <f t="shared" si="39"/>
        <v>8.60232526704263</v>
      </c>
      <c r="O100">
        <f t="shared" ref="O100:O131" si="44">SQRT(SUMXMY2(28,B100)+SUMXMY2(29,C100))</f>
        <v>12.0830459735946</v>
      </c>
      <c r="P100">
        <f t="shared" si="40"/>
        <v>26.1725046566048</v>
      </c>
      <c r="Q100">
        <f t="shared" si="41"/>
        <v>27.459060435492</v>
      </c>
      <c r="CX100">
        <f>SQRT(SUMXMY2(31,B7)+SUMXMY2(36,C7))</f>
        <v>0</v>
      </c>
    </row>
    <row r="101" ht="15.75" spans="1:103">
      <c r="A101" s="2" t="s">
        <v>99</v>
      </c>
      <c r="B101" s="5">
        <v>20</v>
      </c>
      <c r="C101" s="5">
        <v>22</v>
      </c>
      <c r="D101" s="4">
        <f t="shared" si="42"/>
        <v>24.6981780704569</v>
      </c>
      <c r="E101" s="4">
        <f t="shared" si="43"/>
        <v>23.3238075793812</v>
      </c>
      <c r="F101">
        <f t="shared" ref="F101:F132" si="45">SQRT(SUMXMY2(38,B101)+SUMXMY2(35,C101))</f>
        <v>22.2036033111745</v>
      </c>
      <c r="G101">
        <f t="shared" si="32"/>
        <v>23.43074902772</v>
      </c>
      <c r="H101">
        <f t="shared" si="33"/>
        <v>19.8494332412792</v>
      </c>
      <c r="I101">
        <f t="shared" si="34"/>
        <v>17.8044938147649</v>
      </c>
      <c r="J101">
        <f t="shared" si="35"/>
        <v>18.3847763108502</v>
      </c>
      <c r="K101">
        <f t="shared" si="36"/>
        <v>12.8062484748657</v>
      </c>
      <c r="L101">
        <f t="shared" si="37"/>
        <v>8.94427190999916</v>
      </c>
      <c r="M101">
        <f t="shared" si="38"/>
        <v>9.05538513813742</v>
      </c>
      <c r="N101">
        <f t="shared" si="39"/>
        <v>5.3851648071345</v>
      </c>
      <c r="O101">
        <f t="shared" si="44"/>
        <v>10.6301458127346</v>
      </c>
      <c r="P101">
        <f t="shared" si="40"/>
        <v>27.459060435492</v>
      </c>
      <c r="Q101">
        <f t="shared" si="41"/>
        <v>29.4108823397055</v>
      </c>
      <c r="CY101">
        <f>SQRT(SUMXMY2(31,B7)+SUMXMY2(36,C7))</f>
        <v>0</v>
      </c>
    </row>
    <row r="102" ht="15.75" spans="1:104">
      <c r="A102" s="2" t="s">
        <v>100</v>
      </c>
      <c r="B102" s="5">
        <v>24</v>
      </c>
      <c r="C102" s="5">
        <v>21</v>
      </c>
      <c r="D102" s="4">
        <f t="shared" si="42"/>
        <v>22.0227155455452</v>
      </c>
      <c r="E102" s="4">
        <f t="shared" si="43"/>
        <v>20.6155281280883</v>
      </c>
      <c r="F102">
        <f t="shared" si="45"/>
        <v>19.7989898732233</v>
      </c>
      <c r="G102">
        <f t="shared" ref="G102:G133" si="46">SQRT(SUMXMY2(38,B102)+SUMXMY2(37,C102))</f>
        <v>21.2602916254693</v>
      </c>
      <c r="H102">
        <f t="shared" si="33"/>
        <v>18.3575597506858</v>
      </c>
      <c r="I102">
        <f t="shared" si="34"/>
        <v>16.5529453572468</v>
      </c>
      <c r="J102">
        <f t="shared" si="35"/>
        <v>16.6433169770932</v>
      </c>
      <c r="K102">
        <f t="shared" si="36"/>
        <v>11.7046999107196</v>
      </c>
      <c r="L102">
        <f t="shared" si="37"/>
        <v>9</v>
      </c>
      <c r="M102">
        <f t="shared" si="38"/>
        <v>10.4403065089106</v>
      </c>
      <c r="N102">
        <f t="shared" si="39"/>
        <v>6.32455532033676</v>
      </c>
      <c r="O102">
        <f t="shared" si="44"/>
        <v>8.94427190999916</v>
      </c>
      <c r="P102">
        <f t="shared" si="40"/>
        <v>24.8394846967484</v>
      </c>
      <c r="Q102">
        <f t="shared" si="41"/>
        <v>26.9072480941474</v>
      </c>
      <c r="CZ102">
        <f>SQRT(SUMXMY2(31,B7)+SUMXMY2(36,C7))</f>
        <v>0</v>
      </c>
    </row>
    <row r="103" ht="15.75" spans="1:105">
      <c r="A103" s="2" t="s">
        <v>101</v>
      </c>
      <c r="B103" s="5">
        <v>22</v>
      </c>
      <c r="C103" s="5">
        <v>17</v>
      </c>
      <c r="D103" s="4">
        <f t="shared" si="42"/>
        <v>26.1725046566048</v>
      </c>
      <c r="E103" s="4">
        <f t="shared" si="43"/>
        <v>24.7588368062799</v>
      </c>
      <c r="F103">
        <f t="shared" si="45"/>
        <v>24.0831891575846</v>
      </c>
      <c r="G103">
        <f t="shared" si="46"/>
        <v>25.6124969497314</v>
      </c>
      <c r="H103">
        <f t="shared" ref="H103:H134" si="47">SQRT(SUMXMY2(33,B103)+SUMXMY2(37,C103))</f>
        <v>22.8254244210267</v>
      </c>
      <c r="I103">
        <f t="shared" si="34"/>
        <v>21.0237960416286</v>
      </c>
      <c r="J103">
        <f t="shared" si="35"/>
        <v>21.095023109729</v>
      </c>
      <c r="K103">
        <f t="shared" si="36"/>
        <v>16.1554944214035</v>
      </c>
      <c r="L103">
        <f t="shared" si="37"/>
        <v>13.1529464379659</v>
      </c>
      <c r="M103">
        <f t="shared" si="38"/>
        <v>14.0356688476182</v>
      </c>
      <c r="N103">
        <f t="shared" si="39"/>
        <v>10</v>
      </c>
      <c r="O103">
        <f t="shared" si="44"/>
        <v>13.4164078649987</v>
      </c>
      <c r="P103">
        <f t="shared" si="40"/>
        <v>29</v>
      </c>
      <c r="Q103">
        <f t="shared" si="41"/>
        <v>31.1126983722081</v>
      </c>
      <c r="DA103">
        <f>SQRT(SUMXMY2(31,B7)+SUMXMY2(36,C7))</f>
        <v>0</v>
      </c>
    </row>
    <row r="104" ht="15.75" spans="1:106">
      <c r="A104" s="2" t="s">
        <v>102</v>
      </c>
      <c r="B104" s="5">
        <v>21</v>
      </c>
      <c r="C104" s="5">
        <v>16</v>
      </c>
      <c r="D104" s="4">
        <f t="shared" si="42"/>
        <v>27.5862284482674</v>
      </c>
      <c r="E104" s="4">
        <f t="shared" si="43"/>
        <v>26.1725046566048</v>
      </c>
      <c r="F104">
        <f t="shared" si="45"/>
        <v>25.4950975679639</v>
      </c>
      <c r="G104">
        <f t="shared" si="46"/>
        <v>27.0185121722126</v>
      </c>
      <c r="H104">
        <f t="shared" si="47"/>
        <v>24.1867732448956</v>
      </c>
      <c r="I104">
        <f t="shared" ref="I104:I135" si="48">SQRT(SUMXMY2(31,B104)+SUMXMY2(36,C104))</f>
        <v>22.3606797749979</v>
      </c>
      <c r="J104">
        <f t="shared" si="35"/>
        <v>22.4722050542442</v>
      </c>
      <c r="K104">
        <f t="shared" si="36"/>
        <v>17.464249196573</v>
      </c>
      <c r="L104">
        <f t="shared" si="37"/>
        <v>14.3178210632764</v>
      </c>
      <c r="M104">
        <f t="shared" si="38"/>
        <v>15</v>
      </c>
      <c r="N104">
        <f t="shared" si="39"/>
        <v>11.0453610171873</v>
      </c>
      <c r="O104">
        <f t="shared" si="44"/>
        <v>14.7648230602334</v>
      </c>
      <c r="P104">
        <f t="shared" si="40"/>
        <v>30.4138126514911</v>
      </c>
      <c r="Q104">
        <f t="shared" si="41"/>
        <v>32.5269119345812</v>
      </c>
      <c r="DB104">
        <f>SQRT(SUMXMY2(31,B7)+SUMXMY2(36,C7))</f>
        <v>0</v>
      </c>
    </row>
    <row r="105" ht="15.75" spans="1:107">
      <c r="A105" s="2" t="s">
        <v>103</v>
      </c>
      <c r="B105" s="5">
        <v>27</v>
      </c>
      <c r="C105" s="5">
        <v>19</v>
      </c>
      <c r="D105" s="4">
        <f t="shared" si="42"/>
        <v>21.2602916254693</v>
      </c>
      <c r="E105" s="4">
        <f t="shared" si="43"/>
        <v>19.8494332412792</v>
      </c>
      <c r="F105">
        <f t="shared" si="45"/>
        <v>19.4164878389476</v>
      </c>
      <c r="G105">
        <f t="shared" si="46"/>
        <v>21.095023109729</v>
      </c>
      <c r="H105">
        <f t="shared" si="47"/>
        <v>18.9736659610103</v>
      </c>
      <c r="I105">
        <f t="shared" si="48"/>
        <v>17.464249196573</v>
      </c>
      <c r="J105">
        <f t="shared" ref="J105:J136" si="49">SQRT(SUMXMY2(33,B105)+SUMXMY2(35,C105))</f>
        <v>17.0880074906351</v>
      </c>
      <c r="K105">
        <f t="shared" si="36"/>
        <v>13.0384048104053</v>
      </c>
      <c r="L105">
        <f t="shared" si="37"/>
        <v>11.4017542509914</v>
      </c>
      <c r="M105">
        <f t="shared" si="38"/>
        <v>13.4164078649987</v>
      </c>
      <c r="N105">
        <f t="shared" si="39"/>
        <v>9.4339811320566</v>
      </c>
      <c r="O105">
        <f t="shared" si="44"/>
        <v>10.0498756211209</v>
      </c>
      <c r="P105">
        <f t="shared" si="40"/>
        <v>24.0831891575846</v>
      </c>
      <c r="Q105">
        <f t="shared" si="41"/>
        <v>26.2488094968134</v>
      </c>
      <c r="DC105">
        <f>SQRT(SUMXMY2(31,B7)+SUMXMY2(36,C7))</f>
        <v>0</v>
      </c>
    </row>
    <row r="106" ht="15.75" spans="1:108">
      <c r="A106" s="2" t="s">
        <v>104</v>
      </c>
      <c r="B106" s="5">
        <v>26</v>
      </c>
      <c r="C106" s="5">
        <v>16</v>
      </c>
      <c r="D106" s="4">
        <f t="shared" si="42"/>
        <v>24.2074368738204</v>
      </c>
      <c r="E106" s="4">
        <f t="shared" si="43"/>
        <v>22.8035085019828</v>
      </c>
      <c r="F106">
        <f t="shared" si="45"/>
        <v>22.4722050542442</v>
      </c>
      <c r="G106">
        <f t="shared" si="46"/>
        <v>24.1867732448956</v>
      </c>
      <c r="H106">
        <f t="shared" si="47"/>
        <v>22.1359436211787</v>
      </c>
      <c r="I106">
        <f t="shared" si="48"/>
        <v>20.6155281280883</v>
      </c>
      <c r="J106">
        <f t="shared" si="49"/>
        <v>20.2484567313166</v>
      </c>
      <c r="K106">
        <f t="shared" ref="K106:K137" si="50">SQRT(SUMXMY2(28,B106)+SUMXMY2(32,C106))</f>
        <v>16.1245154965971</v>
      </c>
      <c r="L106">
        <f t="shared" si="37"/>
        <v>14.142135623731</v>
      </c>
      <c r="M106">
        <f t="shared" si="38"/>
        <v>15.8113883008419</v>
      </c>
      <c r="N106">
        <f t="shared" si="39"/>
        <v>11.7046999107196</v>
      </c>
      <c r="O106">
        <f t="shared" si="44"/>
        <v>13.1529464379659</v>
      </c>
      <c r="P106">
        <f t="shared" si="40"/>
        <v>27.0185121722126</v>
      </c>
      <c r="Q106">
        <f t="shared" si="41"/>
        <v>29.2061637330205</v>
      </c>
      <c r="DD106">
        <f>SQRT(SUMXMY2(31,B7)+SUMXMY2(36,C7))</f>
        <v>0</v>
      </c>
    </row>
    <row r="107" ht="15.75" spans="1:109">
      <c r="A107" s="2" t="s">
        <v>105</v>
      </c>
      <c r="B107" s="5">
        <v>9</v>
      </c>
      <c r="C107" s="5">
        <v>16</v>
      </c>
      <c r="D107" s="4">
        <f t="shared" si="42"/>
        <v>37.2155881318568</v>
      </c>
      <c r="E107" s="4">
        <f t="shared" si="43"/>
        <v>35.8468966578698</v>
      </c>
      <c r="F107">
        <f t="shared" si="45"/>
        <v>34.6698716467194</v>
      </c>
      <c r="G107">
        <f t="shared" si="46"/>
        <v>35.8050275799363</v>
      </c>
      <c r="H107">
        <f t="shared" si="47"/>
        <v>31.8904374382039</v>
      </c>
      <c r="I107">
        <f t="shared" si="48"/>
        <v>29.732137494637</v>
      </c>
      <c r="J107">
        <f t="shared" si="49"/>
        <v>30.6104557300279</v>
      </c>
      <c r="K107">
        <f t="shared" si="50"/>
        <v>24.8394846967484</v>
      </c>
      <c r="L107">
        <f t="shared" ref="L107:L138" si="51">SQRT(SUMXMY2(24,B107)+SUMXMY2(30,C107))</f>
        <v>20.5182845286832</v>
      </c>
      <c r="M107">
        <f t="shared" si="38"/>
        <v>19.2093727122985</v>
      </c>
      <c r="N107">
        <f t="shared" si="39"/>
        <v>17.0293863659264</v>
      </c>
      <c r="O107">
        <f t="shared" si="44"/>
        <v>23.0217288664427</v>
      </c>
      <c r="P107">
        <f t="shared" si="40"/>
        <v>39.9624824053762</v>
      </c>
      <c r="Q107">
        <f t="shared" si="41"/>
        <v>41.8807831827438</v>
      </c>
      <c r="DE107">
        <f>SQRT(SUMXMY2(31,B7)+SUMXMY2(36,C7))</f>
        <v>0</v>
      </c>
    </row>
    <row r="108" ht="15.75" spans="1:110">
      <c r="A108" s="2" t="s">
        <v>106</v>
      </c>
      <c r="B108" s="5">
        <v>12</v>
      </c>
      <c r="C108" s="5">
        <v>17</v>
      </c>
      <c r="D108" s="4">
        <f t="shared" si="42"/>
        <v>34.132096331752</v>
      </c>
      <c r="E108" s="4">
        <f t="shared" si="43"/>
        <v>32.7566787083184</v>
      </c>
      <c r="F108">
        <f t="shared" si="45"/>
        <v>31.6227766016838</v>
      </c>
      <c r="G108">
        <f t="shared" si="46"/>
        <v>32.8024389337135</v>
      </c>
      <c r="H108">
        <f t="shared" si="47"/>
        <v>29</v>
      </c>
      <c r="I108">
        <f t="shared" si="48"/>
        <v>26.8700576850888</v>
      </c>
      <c r="J108">
        <f t="shared" si="49"/>
        <v>27.6586333718787</v>
      </c>
      <c r="K108">
        <f t="shared" si="50"/>
        <v>21.9317121994613</v>
      </c>
      <c r="L108">
        <f t="shared" si="51"/>
        <v>17.6918060129541</v>
      </c>
      <c r="M108">
        <f t="shared" ref="M108:M139" si="52">SQRT(SUMXMY2(21,B108)+SUMXMY2(31,C108))</f>
        <v>16.6433169770932</v>
      </c>
      <c r="N108">
        <f t="shared" si="39"/>
        <v>14.142135623731</v>
      </c>
      <c r="O108">
        <f t="shared" si="44"/>
        <v>20</v>
      </c>
      <c r="P108">
        <f t="shared" si="40"/>
        <v>36.8917334913934</v>
      </c>
      <c r="Q108">
        <f t="shared" si="41"/>
        <v>38.8329756778952</v>
      </c>
      <c r="DF108">
        <f>SQRT(SUMXMY2(31,B7)+SUMXMY2(36,C7))</f>
        <v>0</v>
      </c>
    </row>
    <row r="109" ht="15.75" spans="1:111">
      <c r="A109" s="2" t="s">
        <v>107</v>
      </c>
      <c r="B109" s="5">
        <v>14</v>
      </c>
      <c r="C109" s="5">
        <v>15</v>
      </c>
      <c r="D109" s="4">
        <f t="shared" si="42"/>
        <v>33.6005952328229</v>
      </c>
      <c r="E109" s="4">
        <f t="shared" si="43"/>
        <v>32.2024843762092</v>
      </c>
      <c r="F109">
        <f t="shared" si="45"/>
        <v>31.2409987036266</v>
      </c>
      <c r="G109">
        <f t="shared" si="46"/>
        <v>32.5576411921994</v>
      </c>
      <c r="H109">
        <f t="shared" si="47"/>
        <v>29.0688837074973</v>
      </c>
      <c r="I109">
        <f t="shared" si="48"/>
        <v>27.0185121722126</v>
      </c>
      <c r="J109">
        <f t="shared" si="49"/>
        <v>27.5862284482674</v>
      </c>
      <c r="K109">
        <f t="shared" si="50"/>
        <v>22.0227155455452</v>
      </c>
      <c r="L109">
        <f t="shared" si="51"/>
        <v>18.0277563773199</v>
      </c>
      <c r="M109">
        <f t="shared" si="52"/>
        <v>17.464249196573</v>
      </c>
      <c r="N109">
        <f t="shared" ref="N109:N140" si="53">SQRT(SUMXMY2(22,B109)+SUMXMY2(27,C109))</f>
        <v>14.422205101856</v>
      </c>
      <c r="O109">
        <f t="shared" si="44"/>
        <v>19.7989898732233</v>
      </c>
      <c r="P109">
        <f t="shared" si="40"/>
        <v>36.4005494464026</v>
      </c>
      <c r="Q109">
        <f t="shared" si="41"/>
        <v>38.4187454245971</v>
      </c>
      <c r="DG109">
        <f>SQRT(SUMXMY2(31,B7)+SUMXMY2(36,C7))</f>
        <v>0</v>
      </c>
    </row>
    <row r="110" ht="15.75" spans="1:112">
      <c r="A110" s="2" t="s">
        <v>108</v>
      </c>
      <c r="B110" s="5">
        <v>19</v>
      </c>
      <c r="C110" s="5">
        <v>26</v>
      </c>
      <c r="D110" s="4">
        <f t="shared" si="42"/>
        <v>23.7697286480094</v>
      </c>
      <c r="E110" s="4">
        <f t="shared" si="43"/>
        <v>22.4722050542442</v>
      </c>
      <c r="F110">
        <f t="shared" si="45"/>
        <v>21.0237960416286</v>
      </c>
      <c r="G110">
        <f t="shared" si="46"/>
        <v>21.9544984001001</v>
      </c>
      <c r="H110">
        <f t="shared" si="47"/>
        <v>17.8044938147649</v>
      </c>
      <c r="I110">
        <f t="shared" si="48"/>
        <v>15.6204993518133</v>
      </c>
      <c r="J110">
        <f t="shared" si="49"/>
        <v>16.6433169770932</v>
      </c>
      <c r="K110">
        <f t="shared" si="50"/>
        <v>10.816653826392</v>
      </c>
      <c r="L110">
        <f t="shared" si="51"/>
        <v>6.40312423743285</v>
      </c>
      <c r="M110">
        <f t="shared" si="52"/>
        <v>5.3851648071345</v>
      </c>
      <c r="N110">
        <f t="shared" si="53"/>
        <v>3.16227766016838</v>
      </c>
      <c r="O110">
        <f t="shared" si="44"/>
        <v>9.48683298050514</v>
      </c>
      <c r="P110">
        <f t="shared" si="40"/>
        <v>26.4007575648882</v>
      </c>
      <c r="Q110">
        <f t="shared" si="41"/>
        <v>28.1780056072107</v>
      </c>
      <c r="DH110">
        <f>SQRT(SUMXMY2(31,B7)+SUMXMY2(36,C7))</f>
        <v>0</v>
      </c>
    </row>
    <row r="111" ht="15.75" spans="1:113">
      <c r="A111" s="2" t="s">
        <v>109</v>
      </c>
      <c r="B111" s="5">
        <v>14</v>
      </c>
      <c r="C111" s="5">
        <v>28</v>
      </c>
      <c r="D111" s="4">
        <f t="shared" si="42"/>
        <v>27.8926513619627</v>
      </c>
      <c r="E111" s="4">
        <f t="shared" si="43"/>
        <v>26.6833281282527</v>
      </c>
      <c r="F111">
        <f t="shared" si="45"/>
        <v>25</v>
      </c>
      <c r="G111">
        <f t="shared" si="46"/>
        <v>25.6320112359526</v>
      </c>
      <c r="H111">
        <f t="shared" si="47"/>
        <v>21.0237960416286</v>
      </c>
      <c r="I111">
        <f t="shared" si="48"/>
        <v>18.7882942280559</v>
      </c>
      <c r="J111">
        <f t="shared" si="49"/>
        <v>20.2484567313166</v>
      </c>
      <c r="K111">
        <f t="shared" si="50"/>
        <v>14.560219778561</v>
      </c>
      <c r="L111">
        <f t="shared" si="51"/>
        <v>10.1980390271856</v>
      </c>
      <c r="M111">
        <f t="shared" si="52"/>
        <v>7.61577310586391</v>
      </c>
      <c r="N111">
        <f t="shared" si="53"/>
        <v>8.06225774829855</v>
      </c>
      <c r="O111">
        <f t="shared" si="44"/>
        <v>14.0356688476182</v>
      </c>
      <c r="P111">
        <f t="shared" ref="P111:P142" si="54">SQRT(SUMXMY2(43,B111)+SUMXMY2(37,C111))</f>
        <v>30.364452901378</v>
      </c>
      <c r="Q111">
        <f t="shared" si="41"/>
        <v>31.9530906173409</v>
      </c>
      <c r="DI111">
        <f>SQRT(SUMXMY2(31,B7)+SUMXMY2(36,C7))</f>
        <v>0</v>
      </c>
    </row>
    <row r="112" ht="15.75" spans="1:114">
      <c r="A112" s="2" t="s">
        <v>110</v>
      </c>
      <c r="B112" s="5">
        <v>13</v>
      </c>
      <c r="C112" s="5">
        <v>25</v>
      </c>
      <c r="D112" s="4">
        <f t="shared" si="42"/>
        <v>29.732137494637</v>
      </c>
      <c r="E112" s="4">
        <f t="shared" si="43"/>
        <v>28.4604989415154</v>
      </c>
      <c r="F112">
        <f t="shared" si="45"/>
        <v>26.9258240356725</v>
      </c>
      <c r="G112">
        <f t="shared" si="46"/>
        <v>27.7308492477241</v>
      </c>
      <c r="H112">
        <f t="shared" si="47"/>
        <v>23.3238075793812</v>
      </c>
      <c r="I112">
        <f t="shared" si="48"/>
        <v>21.095023109729</v>
      </c>
      <c r="J112">
        <f t="shared" si="49"/>
        <v>22.3606797749979</v>
      </c>
      <c r="K112">
        <f t="shared" si="50"/>
        <v>16.5529453572468</v>
      </c>
      <c r="L112">
        <f t="shared" si="51"/>
        <v>12.0830459735946</v>
      </c>
      <c r="M112">
        <f t="shared" si="52"/>
        <v>10</v>
      </c>
      <c r="N112">
        <f t="shared" si="53"/>
        <v>9.21954445729289</v>
      </c>
      <c r="O112">
        <f t="shared" si="44"/>
        <v>15.52417469626</v>
      </c>
      <c r="P112">
        <f t="shared" si="54"/>
        <v>32.310988842807</v>
      </c>
      <c r="Q112">
        <f t="shared" ref="Q112:Q143" si="55">SQRT(SUMXMY2(44,B112)+SUMXMY2(39,C112))</f>
        <v>34.0147027033899</v>
      </c>
      <c r="DJ112">
        <f>SQRT(SUMXMY2(31,B7)+SUMXMY2(36,C7))</f>
        <v>0</v>
      </c>
    </row>
    <row r="113" ht="15.75" spans="1:115">
      <c r="A113" s="2" t="s">
        <v>111</v>
      </c>
      <c r="B113" s="5">
        <v>9</v>
      </c>
      <c r="C113" s="5">
        <v>19</v>
      </c>
      <c r="D113" s="4">
        <f t="shared" si="42"/>
        <v>35.7770876399966</v>
      </c>
      <c r="E113" s="4">
        <f t="shared" si="43"/>
        <v>34.4383507154451</v>
      </c>
      <c r="F113">
        <f t="shared" si="45"/>
        <v>33.1209903233584</v>
      </c>
      <c r="G113">
        <f t="shared" si="46"/>
        <v>34.132096331752</v>
      </c>
      <c r="H113">
        <f t="shared" si="47"/>
        <v>30</v>
      </c>
      <c r="I113">
        <f t="shared" si="48"/>
        <v>27.8028775489157</v>
      </c>
      <c r="J113">
        <f t="shared" si="49"/>
        <v>28.8444102037119</v>
      </c>
      <c r="K113">
        <f t="shared" si="50"/>
        <v>23.0217288664427</v>
      </c>
      <c r="L113">
        <f t="shared" si="51"/>
        <v>18.6010752377383</v>
      </c>
      <c r="M113">
        <f t="shared" si="52"/>
        <v>16.9705627484771</v>
      </c>
      <c r="N113">
        <f t="shared" si="53"/>
        <v>15.2643375224737</v>
      </c>
      <c r="O113">
        <f t="shared" si="44"/>
        <v>21.4709105535839</v>
      </c>
      <c r="P113">
        <f t="shared" si="54"/>
        <v>38.4707681233427</v>
      </c>
      <c r="Q113">
        <f t="shared" si="55"/>
        <v>40.3112887414927</v>
      </c>
      <c r="DK113">
        <f>SQRT(SUMXMY2(31,B7)+SUMXMY2(36,C7))</f>
        <v>0</v>
      </c>
    </row>
    <row r="114" ht="15.75" spans="1:116">
      <c r="A114" s="2" t="s">
        <v>112</v>
      </c>
      <c r="B114" s="5">
        <v>2</v>
      </c>
      <c r="C114" s="5">
        <v>1</v>
      </c>
      <c r="D114" s="4">
        <f t="shared" si="42"/>
        <v>51.7397332811061</v>
      </c>
      <c r="E114" s="4">
        <f t="shared" si="43"/>
        <v>50.3289181286465</v>
      </c>
      <c r="F114">
        <f t="shared" si="45"/>
        <v>49.5176736125598</v>
      </c>
      <c r="G114">
        <f t="shared" si="46"/>
        <v>50.9116882454314</v>
      </c>
      <c r="H114">
        <f t="shared" si="47"/>
        <v>47.5078940808788</v>
      </c>
      <c r="I114">
        <f t="shared" si="48"/>
        <v>45.453272709454</v>
      </c>
      <c r="J114">
        <f t="shared" si="49"/>
        <v>46.0108682813094</v>
      </c>
      <c r="K114">
        <f t="shared" si="50"/>
        <v>40.4598566482878</v>
      </c>
      <c r="L114">
        <f t="shared" si="51"/>
        <v>36.4005494464026</v>
      </c>
      <c r="M114">
        <f t="shared" si="52"/>
        <v>35.5105618091294</v>
      </c>
      <c r="N114">
        <f t="shared" si="53"/>
        <v>32.8024389337135</v>
      </c>
      <c r="O114">
        <f t="shared" si="44"/>
        <v>38.2099463490856</v>
      </c>
      <c r="P114">
        <f t="shared" si="54"/>
        <v>54.561891462815</v>
      </c>
      <c r="Q114">
        <f t="shared" si="55"/>
        <v>56.6392090340252</v>
      </c>
      <c r="DL114">
        <f>SQRT(SUMXMY2(31,B7)+SUMXMY2(36,C7))</f>
        <v>0</v>
      </c>
    </row>
    <row r="115" ht="15.75" spans="1:117">
      <c r="A115" s="2" t="s">
        <v>113</v>
      </c>
      <c r="B115" s="5">
        <v>6</v>
      </c>
      <c r="C115" s="5">
        <v>6</v>
      </c>
      <c r="D115" s="4">
        <f t="shared" si="42"/>
        <v>45.453272709454</v>
      </c>
      <c r="E115" s="4">
        <f t="shared" si="43"/>
        <v>44.0454310910905</v>
      </c>
      <c r="F115">
        <f t="shared" si="45"/>
        <v>43.1856457633784</v>
      </c>
      <c r="G115">
        <f t="shared" si="46"/>
        <v>44.5533388198909</v>
      </c>
      <c r="H115">
        <f t="shared" si="47"/>
        <v>41.1096095821889</v>
      </c>
      <c r="I115">
        <f t="shared" si="48"/>
        <v>39.0512483795333</v>
      </c>
      <c r="J115">
        <f t="shared" si="49"/>
        <v>39.6232255123179</v>
      </c>
      <c r="K115">
        <f t="shared" si="50"/>
        <v>34.0587727318528</v>
      </c>
      <c r="L115">
        <f t="shared" si="51"/>
        <v>30</v>
      </c>
      <c r="M115">
        <f t="shared" si="52"/>
        <v>29.1547594742265</v>
      </c>
      <c r="N115">
        <f t="shared" si="53"/>
        <v>26.4007575648882</v>
      </c>
      <c r="O115">
        <f t="shared" si="44"/>
        <v>31.8276609256791</v>
      </c>
      <c r="P115">
        <f t="shared" si="54"/>
        <v>48.2700735445887</v>
      </c>
      <c r="Q115">
        <f t="shared" si="55"/>
        <v>50.3289181286465</v>
      </c>
      <c r="DM115">
        <f>SQRT(SUMXMY2(31,B7)+SUMXMY2(36,C7))</f>
        <v>0</v>
      </c>
    </row>
    <row r="116" ht="15.75" spans="1:118">
      <c r="A116" s="2" t="s">
        <v>114</v>
      </c>
      <c r="B116" s="5">
        <v>7</v>
      </c>
      <c r="C116" s="5">
        <v>8</v>
      </c>
      <c r="D116" s="4">
        <f t="shared" si="42"/>
        <v>43.4165866921848</v>
      </c>
      <c r="E116" s="4">
        <f t="shared" si="43"/>
        <v>42.0119030752</v>
      </c>
      <c r="F116">
        <f t="shared" si="45"/>
        <v>41.1096095821889</v>
      </c>
      <c r="G116">
        <f t="shared" si="46"/>
        <v>42.4499705535822</v>
      </c>
      <c r="H116">
        <f t="shared" si="47"/>
        <v>38.9486841883009</v>
      </c>
      <c r="I116">
        <f t="shared" si="48"/>
        <v>36.8781778291715</v>
      </c>
      <c r="J116">
        <f t="shared" si="49"/>
        <v>37.4833296279826</v>
      </c>
      <c r="K116">
        <f t="shared" si="50"/>
        <v>31.8904374382039</v>
      </c>
      <c r="L116">
        <f t="shared" si="51"/>
        <v>27.8028775489157</v>
      </c>
      <c r="M116">
        <f t="shared" si="52"/>
        <v>26.9258240356725</v>
      </c>
      <c r="N116">
        <f t="shared" si="53"/>
        <v>24.2074368738204</v>
      </c>
      <c r="O116">
        <f t="shared" si="44"/>
        <v>29.698484809835</v>
      </c>
      <c r="P116">
        <f t="shared" si="54"/>
        <v>46.2276973253049</v>
      </c>
      <c r="Q116">
        <f t="shared" si="55"/>
        <v>48.2700735445887</v>
      </c>
      <c r="DN116">
        <f>SQRT(SUMXMY2(31,B7)+SUMXMY2(36,C7))</f>
        <v>0</v>
      </c>
    </row>
    <row r="117" ht="15.75" spans="1:119">
      <c r="A117" s="2" t="s">
        <v>115</v>
      </c>
      <c r="B117" s="5">
        <v>6</v>
      </c>
      <c r="C117" s="5">
        <v>14</v>
      </c>
      <c r="D117" s="4">
        <f t="shared" si="42"/>
        <v>40.8166632639171</v>
      </c>
      <c r="E117" s="4">
        <f t="shared" si="43"/>
        <v>39.446165846632</v>
      </c>
      <c r="F117">
        <f t="shared" si="45"/>
        <v>38.2753184180093</v>
      </c>
      <c r="G117">
        <f t="shared" si="46"/>
        <v>39.4081209904761</v>
      </c>
      <c r="H117">
        <f t="shared" si="47"/>
        <v>35.4682957019364</v>
      </c>
      <c r="I117">
        <f t="shared" si="48"/>
        <v>33.3016516106934</v>
      </c>
      <c r="J117">
        <f t="shared" si="49"/>
        <v>34.2052627529741</v>
      </c>
      <c r="K117">
        <f t="shared" si="50"/>
        <v>28.4253408071038</v>
      </c>
      <c r="L117">
        <f t="shared" si="51"/>
        <v>24.0831891575846</v>
      </c>
      <c r="M117">
        <f t="shared" si="52"/>
        <v>22.6715680975093</v>
      </c>
      <c r="N117">
        <f t="shared" si="53"/>
        <v>20.6155281280883</v>
      </c>
      <c r="O117">
        <f t="shared" si="44"/>
        <v>26.6270539113887</v>
      </c>
      <c r="P117">
        <f t="shared" si="54"/>
        <v>43.5660418215839</v>
      </c>
      <c r="Q117">
        <f t="shared" si="55"/>
        <v>45.4862616621766</v>
      </c>
      <c r="DO117">
        <f>SQRT(SUMXMY2(31,B7)+SUMXMY2(36,C7))</f>
        <v>0</v>
      </c>
    </row>
    <row r="118" ht="15.75" spans="1:120">
      <c r="A118" s="2" t="s">
        <v>116</v>
      </c>
      <c r="B118" s="5">
        <v>5</v>
      </c>
      <c r="C118" s="5">
        <v>17</v>
      </c>
      <c r="D118" s="4">
        <f t="shared" si="42"/>
        <v>40.2492235949962</v>
      </c>
      <c r="E118" s="4">
        <f t="shared" si="43"/>
        <v>38.9101529166874</v>
      </c>
      <c r="F118">
        <f t="shared" si="45"/>
        <v>37.589892258425</v>
      </c>
      <c r="G118">
        <f t="shared" si="46"/>
        <v>38.5875627631495</v>
      </c>
      <c r="H118">
        <f t="shared" si="47"/>
        <v>34.4093010681705</v>
      </c>
      <c r="I118">
        <f t="shared" si="48"/>
        <v>32.2024843762092</v>
      </c>
      <c r="J118">
        <f t="shared" si="49"/>
        <v>33.2866339541865</v>
      </c>
      <c r="K118">
        <f t="shared" si="50"/>
        <v>27.459060435492</v>
      </c>
      <c r="L118">
        <f t="shared" si="51"/>
        <v>23.0217288664427</v>
      </c>
      <c r="M118">
        <f t="shared" si="52"/>
        <v>21.2602916254693</v>
      </c>
      <c r="N118">
        <f t="shared" si="53"/>
        <v>19.723082923316</v>
      </c>
      <c r="O118">
        <f t="shared" si="44"/>
        <v>25.9422435421457</v>
      </c>
      <c r="P118">
        <f t="shared" si="54"/>
        <v>42.9418211071678</v>
      </c>
      <c r="Q118">
        <f t="shared" si="55"/>
        <v>44.7772263544762</v>
      </c>
      <c r="DP118">
        <f>SQRT(SUMXMY2(31,B7)+SUMXMY2(36,C7))</f>
        <v>0</v>
      </c>
    </row>
    <row r="119" ht="15.75" spans="1:121">
      <c r="A119" s="2" t="s">
        <v>117</v>
      </c>
      <c r="B119" s="5">
        <v>5</v>
      </c>
      <c r="C119" s="5">
        <v>16</v>
      </c>
      <c r="D119" s="4">
        <f t="shared" si="42"/>
        <v>40.7062648740952</v>
      </c>
      <c r="E119" s="4">
        <f t="shared" si="43"/>
        <v>39.3573373083089</v>
      </c>
      <c r="F119">
        <f t="shared" si="45"/>
        <v>38.0788655293195</v>
      </c>
      <c r="G119">
        <f t="shared" si="46"/>
        <v>39.1152144312159</v>
      </c>
      <c r="H119">
        <f t="shared" si="47"/>
        <v>35</v>
      </c>
      <c r="I119">
        <f t="shared" si="48"/>
        <v>32.8024389337135</v>
      </c>
      <c r="J119">
        <f t="shared" si="49"/>
        <v>33.8378486313773</v>
      </c>
      <c r="K119">
        <f t="shared" si="50"/>
        <v>28.0178514522438</v>
      </c>
      <c r="L119">
        <f t="shared" si="51"/>
        <v>23.6008474424119</v>
      </c>
      <c r="M119">
        <f t="shared" si="52"/>
        <v>21.9317121994613</v>
      </c>
      <c r="N119">
        <f t="shared" si="53"/>
        <v>20.2484567313166</v>
      </c>
      <c r="O119">
        <f t="shared" si="44"/>
        <v>26.4196896272458</v>
      </c>
      <c r="P119">
        <f t="shared" si="54"/>
        <v>43.4165866921848</v>
      </c>
      <c r="Q119">
        <f t="shared" si="55"/>
        <v>45.2769256906871</v>
      </c>
      <c r="DQ119">
        <f>SQRT(SUMXMY2(31,B7)+SUMXMY2(36,C7))</f>
        <v>0</v>
      </c>
    </row>
    <row r="120" ht="15.75" spans="1:122">
      <c r="A120" s="2" t="s">
        <v>118</v>
      </c>
      <c r="B120" s="5">
        <v>16</v>
      </c>
      <c r="C120" s="5">
        <v>19</v>
      </c>
      <c r="D120" s="4">
        <f t="shared" si="42"/>
        <v>29.6816441593117</v>
      </c>
      <c r="E120" s="4">
        <f t="shared" si="43"/>
        <v>28.3019433961698</v>
      </c>
      <c r="F120">
        <f t="shared" si="45"/>
        <v>27.2029410174709</v>
      </c>
      <c r="G120">
        <f t="shared" si="46"/>
        <v>28.4253408071038</v>
      </c>
      <c r="H120">
        <f t="shared" si="47"/>
        <v>24.7588368062799</v>
      </c>
      <c r="I120">
        <f t="shared" si="48"/>
        <v>22.6715680975093</v>
      </c>
      <c r="J120">
        <f t="shared" si="49"/>
        <v>23.3452350598575</v>
      </c>
      <c r="K120">
        <f t="shared" si="50"/>
        <v>17.6918060129541</v>
      </c>
      <c r="L120">
        <f t="shared" si="51"/>
        <v>13.6014705087354</v>
      </c>
      <c r="M120">
        <f t="shared" si="52"/>
        <v>13</v>
      </c>
      <c r="N120">
        <f t="shared" si="53"/>
        <v>10</v>
      </c>
      <c r="O120">
        <f t="shared" si="44"/>
        <v>15.6204993518133</v>
      </c>
      <c r="P120">
        <f t="shared" si="54"/>
        <v>32.4499614791759</v>
      </c>
      <c r="Q120">
        <f t="shared" si="55"/>
        <v>34.4093010681705</v>
      </c>
      <c r="DR120">
        <f>SQRT(SUMXMY2(31,B7)+SUMXMY2(36,C7))</f>
        <v>0</v>
      </c>
    </row>
    <row r="121" ht="15.75" spans="1:123">
      <c r="A121" s="2" t="s">
        <v>119</v>
      </c>
      <c r="B121" s="5">
        <v>26</v>
      </c>
      <c r="C121" s="5">
        <v>13</v>
      </c>
      <c r="D121" s="4">
        <f t="shared" si="42"/>
        <v>26.6270539113887</v>
      </c>
      <c r="E121" s="4">
        <f t="shared" si="43"/>
        <v>25.2388589282479</v>
      </c>
      <c r="F121">
        <f t="shared" si="45"/>
        <v>25.0599281722833</v>
      </c>
      <c r="G121">
        <f t="shared" si="46"/>
        <v>26.8328157299975</v>
      </c>
      <c r="H121">
        <f t="shared" si="47"/>
        <v>25</v>
      </c>
      <c r="I121">
        <f t="shared" si="48"/>
        <v>23.5372045918796</v>
      </c>
      <c r="J121">
        <f t="shared" si="49"/>
        <v>23.0867927612304</v>
      </c>
      <c r="K121">
        <f t="shared" si="50"/>
        <v>19.1049731745428</v>
      </c>
      <c r="L121">
        <f t="shared" si="51"/>
        <v>17.1172427686237</v>
      </c>
      <c r="M121">
        <f t="shared" si="52"/>
        <v>18.6815416922694</v>
      </c>
      <c r="N121">
        <f t="shared" si="53"/>
        <v>14.560219778561</v>
      </c>
      <c r="O121">
        <f t="shared" si="44"/>
        <v>16.1245154965971</v>
      </c>
      <c r="P121">
        <f t="shared" si="54"/>
        <v>29.4108823397055</v>
      </c>
      <c r="Q121">
        <f t="shared" si="55"/>
        <v>31.6227766016838</v>
      </c>
      <c r="DS121">
        <f>SQRT(SUMXMY2(31,B7)+SUMXMY2(36,C7))</f>
        <v>0</v>
      </c>
    </row>
    <row r="122" ht="15.75" spans="1:124">
      <c r="A122" s="2" t="s">
        <v>120</v>
      </c>
      <c r="B122" s="5">
        <v>29</v>
      </c>
      <c r="C122" s="5">
        <v>11</v>
      </c>
      <c r="D122" s="4">
        <f t="shared" si="42"/>
        <v>26.8328157299975</v>
      </c>
      <c r="E122" s="4">
        <f t="shared" si="43"/>
        <v>25.4950975679639</v>
      </c>
      <c r="F122">
        <f t="shared" si="45"/>
        <v>25.6320112359526</v>
      </c>
      <c r="G122">
        <f t="shared" si="46"/>
        <v>27.5136329843952</v>
      </c>
      <c r="H122">
        <f t="shared" si="47"/>
        <v>26.3058928759318</v>
      </c>
      <c r="I122">
        <f t="shared" si="48"/>
        <v>25.0798724079689</v>
      </c>
      <c r="J122">
        <f t="shared" si="49"/>
        <v>24.3310501211929</v>
      </c>
      <c r="K122">
        <f t="shared" si="50"/>
        <v>21.0237960416286</v>
      </c>
      <c r="L122">
        <f t="shared" si="51"/>
        <v>19.6468827043885</v>
      </c>
      <c r="M122">
        <f t="shared" si="52"/>
        <v>21.540659228538</v>
      </c>
      <c r="N122">
        <f t="shared" si="53"/>
        <v>17.464249196573</v>
      </c>
      <c r="O122">
        <f t="shared" si="44"/>
        <v>18.0277563773199</v>
      </c>
      <c r="P122">
        <f t="shared" si="54"/>
        <v>29.5296461204668</v>
      </c>
      <c r="Q122">
        <f t="shared" si="55"/>
        <v>31.7647603485372</v>
      </c>
      <c r="DT122">
        <f>SQRT(SUMXMY2(31,B7)+SUMXMY2(36,C7))</f>
        <v>0</v>
      </c>
    </row>
    <row r="123" ht="15.75" spans="1:125">
      <c r="A123" s="2" t="s">
        <v>121</v>
      </c>
      <c r="B123" s="5">
        <v>31</v>
      </c>
      <c r="C123" s="5">
        <v>14</v>
      </c>
      <c r="D123" s="4">
        <f t="shared" si="42"/>
        <v>23.259406699226</v>
      </c>
      <c r="E123" s="4">
        <f t="shared" si="43"/>
        <v>21.9317121994613</v>
      </c>
      <c r="F123">
        <f t="shared" si="45"/>
        <v>22.1359436211787</v>
      </c>
      <c r="G123">
        <f t="shared" si="46"/>
        <v>24.0416305603426</v>
      </c>
      <c r="H123">
        <f t="shared" si="47"/>
        <v>23.0867927612304</v>
      </c>
      <c r="I123">
        <f t="shared" si="48"/>
        <v>22</v>
      </c>
      <c r="J123">
        <f t="shared" si="49"/>
        <v>21.095023109729</v>
      </c>
      <c r="K123">
        <f t="shared" si="50"/>
        <v>18.2482875908947</v>
      </c>
      <c r="L123">
        <f t="shared" si="51"/>
        <v>17.464249196573</v>
      </c>
      <c r="M123">
        <f t="shared" si="52"/>
        <v>19.723082923316</v>
      </c>
      <c r="N123">
        <f t="shared" si="53"/>
        <v>15.8113883008419</v>
      </c>
      <c r="O123">
        <f t="shared" si="44"/>
        <v>15.2970585407784</v>
      </c>
      <c r="P123">
        <f t="shared" si="54"/>
        <v>25.9422435421457</v>
      </c>
      <c r="Q123">
        <f t="shared" si="55"/>
        <v>28.1780056072107</v>
      </c>
      <c r="DU123">
        <f>SQRT(SUMXMY2(31,B7)+SUMXMY2(36,C7))</f>
        <v>0</v>
      </c>
    </row>
    <row r="124" ht="15.75" spans="1:126">
      <c r="A124" s="2" t="s">
        <v>122</v>
      </c>
      <c r="B124" s="5">
        <v>28</v>
      </c>
      <c r="C124" s="5">
        <v>17</v>
      </c>
      <c r="D124" s="4">
        <f t="shared" si="42"/>
        <v>22.2036033111745</v>
      </c>
      <c r="E124" s="4">
        <f t="shared" si="43"/>
        <v>20.8086520466848</v>
      </c>
      <c r="F124">
        <f t="shared" si="45"/>
        <v>20.591260281974</v>
      </c>
      <c r="G124">
        <f t="shared" si="46"/>
        <v>22.3606797749979</v>
      </c>
      <c r="H124">
        <f t="shared" si="47"/>
        <v>20.6155281280883</v>
      </c>
      <c r="I124">
        <f t="shared" si="48"/>
        <v>19.2353840616713</v>
      </c>
      <c r="J124">
        <f t="shared" si="49"/>
        <v>18.6815416922694</v>
      </c>
      <c r="K124">
        <f t="shared" si="50"/>
        <v>15</v>
      </c>
      <c r="L124">
        <f t="shared" si="51"/>
        <v>13.6014705087354</v>
      </c>
      <c r="M124">
        <f t="shared" si="52"/>
        <v>15.6524758424985</v>
      </c>
      <c r="N124">
        <f t="shared" si="53"/>
        <v>11.6619037896906</v>
      </c>
      <c r="O124">
        <f t="shared" si="44"/>
        <v>12</v>
      </c>
      <c r="P124">
        <f t="shared" si="54"/>
        <v>25</v>
      </c>
      <c r="Q124">
        <f t="shared" si="55"/>
        <v>27.2029410174709</v>
      </c>
      <c r="DV124">
        <f>SQRT(SUMXMY2(31,B7)+SUMXMY2(36,C7))</f>
        <v>0</v>
      </c>
    </row>
    <row r="125" ht="15.75" spans="1:127">
      <c r="A125" s="2" t="s">
        <v>123</v>
      </c>
      <c r="B125" s="5">
        <v>20</v>
      </c>
      <c r="C125" s="5">
        <v>19</v>
      </c>
      <c r="D125" s="4">
        <f t="shared" si="42"/>
        <v>26.4007575648882</v>
      </c>
      <c r="E125" s="4">
        <f t="shared" si="43"/>
        <v>25</v>
      </c>
      <c r="F125">
        <f t="shared" si="45"/>
        <v>24.0831891575846</v>
      </c>
      <c r="G125">
        <f t="shared" si="46"/>
        <v>25.4558441227157</v>
      </c>
      <c r="H125">
        <f t="shared" si="47"/>
        <v>22.2036033111745</v>
      </c>
      <c r="I125">
        <f t="shared" si="48"/>
        <v>20.2484567313166</v>
      </c>
      <c r="J125">
        <f t="shared" si="49"/>
        <v>20.6155281280883</v>
      </c>
      <c r="K125">
        <f t="shared" si="50"/>
        <v>15.2643375224737</v>
      </c>
      <c r="L125">
        <f t="shared" si="51"/>
        <v>11.7046999107196</v>
      </c>
      <c r="M125">
        <f t="shared" si="52"/>
        <v>12.0415945787923</v>
      </c>
      <c r="N125">
        <f t="shared" si="53"/>
        <v>8.24621125123532</v>
      </c>
      <c r="O125">
        <f t="shared" si="44"/>
        <v>12.8062484748657</v>
      </c>
      <c r="P125">
        <f t="shared" si="54"/>
        <v>29.2061637330205</v>
      </c>
      <c r="Q125">
        <f t="shared" si="55"/>
        <v>31.2409987036266</v>
      </c>
      <c r="DW125">
        <f>SQRT(SUMXMY2(31,B7)+SUMXMY2(36,C7))</f>
        <v>0</v>
      </c>
    </row>
    <row r="126" ht="15.75" spans="1:128">
      <c r="A126" s="2" t="s">
        <v>124</v>
      </c>
      <c r="B126" s="5">
        <v>17</v>
      </c>
      <c r="C126" s="5">
        <v>22</v>
      </c>
      <c r="D126" s="4">
        <f t="shared" si="42"/>
        <v>27.2946881279124</v>
      </c>
      <c r="E126" s="4">
        <f t="shared" si="43"/>
        <v>25.9422435421457</v>
      </c>
      <c r="F126">
        <f t="shared" si="45"/>
        <v>24.6981780704569</v>
      </c>
      <c r="G126">
        <f t="shared" si="46"/>
        <v>25.8069758011279</v>
      </c>
      <c r="H126">
        <f t="shared" si="47"/>
        <v>21.9317121994613</v>
      </c>
      <c r="I126">
        <f t="shared" si="48"/>
        <v>19.7989898732233</v>
      </c>
      <c r="J126">
        <f t="shared" si="49"/>
        <v>20.6155281280883</v>
      </c>
      <c r="K126">
        <f t="shared" si="50"/>
        <v>14.8660687473185</v>
      </c>
      <c r="L126">
        <f t="shared" si="51"/>
        <v>10.6301458127346</v>
      </c>
      <c r="M126">
        <f t="shared" si="52"/>
        <v>9.8488578017961</v>
      </c>
      <c r="N126">
        <f t="shared" si="53"/>
        <v>7.07106781186548</v>
      </c>
      <c r="O126">
        <f t="shared" si="44"/>
        <v>13.0384048104053</v>
      </c>
      <c r="P126">
        <f t="shared" si="54"/>
        <v>30.0166620396073</v>
      </c>
      <c r="Q126">
        <f t="shared" si="55"/>
        <v>31.9061122670876</v>
      </c>
      <c r="DX126">
        <f>SQRT(SUMXMY2(31,B7)+SUMXMY2(36,C7))</f>
        <v>0</v>
      </c>
    </row>
    <row r="127" ht="15.75" spans="1:129">
      <c r="A127" s="2" t="s">
        <v>125</v>
      </c>
      <c r="B127" s="5">
        <v>15</v>
      </c>
      <c r="C127" s="5">
        <v>23</v>
      </c>
      <c r="D127" s="4">
        <f t="shared" si="42"/>
        <v>28.6356421265527</v>
      </c>
      <c r="E127" s="4">
        <f t="shared" si="43"/>
        <v>27.3130005674953</v>
      </c>
      <c r="F127">
        <f t="shared" si="45"/>
        <v>25.9422435421457</v>
      </c>
      <c r="G127">
        <f t="shared" si="46"/>
        <v>26.9258240356725</v>
      </c>
      <c r="H127">
        <f t="shared" si="47"/>
        <v>22.8035085019828</v>
      </c>
      <c r="I127">
        <f t="shared" si="48"/>
        <v>20.6155281280883</v>
      </c>
      <c r="J127">
        <f t="shared" si="49"/>
        <v>21.6333076527839</v>
      </c>
      <c r="K127">
        <f t="shared" si="50"/>
        <v>15.8113883008419</v>
      </c>
      <c r="L127">
        <f t="shared" si="51"/>
        <v>11.4017542509914</v>
      </c>
      <c r="M127">
        <f t="shared" si="52"/>
        <v>10</v>
      </c>
      <c r="N127">
        <f t="shared" si="53"/>
        <v>8.06225774829855</v>
      </c>
      <c r="O127">
        <f t="shared" si="44"/>
        <v>14.3178210632764</v>
      </c>
      <c r="P127">
        <f t="shared" si="54"/>
        <v>31.3049516849971</v>
      </c>
      <c r="Q127">
        <f t="shared" si="55"/>
        <v>33.1209903233584</v>
      </c>
      <c r="DY127">
        <f>SQRT(SUMXMY2(31,B7)+SUMXMY2(36,C7))</f>
        <v>0</v>
      </c>
    </row>
    <row r="128" ht="15.75" spans="1:130">
      <c r="A128" s="2" t="s">
        <v>126</v>
      </c>
      <c r="B128" s="5">
        <v>21</v>
      </c>
      <c r="C128" s="5">
        <v>23</v>
      </c>
      <c r="D128" s="4">
        <f t="shared" si="42"/>
        <v>23.3238075793812</v>
      </c>
      <c r="E128" s="4">
        <f t="shared" si="43"/>
        <v>21.9544984001001</v>
      </c>
      <c r="F128">
        <f t="shared" si="45"/>
        <v>20.8086520466848</v>
      </c>
      <c r="G128">
        <f t="shared" si="46"/>
        <v>22.0227155455452</v>
      </c>
      <c r="H128">
        <f t="shared" si="47"/>
        <v>18.4390889145858</v>
      </c>
      <c r="I128">
        <f t="shared" si="48"/>
        <v>16.4012194668567</v>
      </c>
      <c r="J128">
        <f t="shared" si="49"/>
        <v>16.9705627484771</v>
      </c>
      <c r="K128">
        <f t="shared" si="50"/>
        <v>11.4017542509914</v>
      </c>
      <c r="L128">
        <f t="shared" si="51"/>
        <v>7.61577310586391</v>
      </c>
      <c r="M128">
        <f t="shared" si="52"/>
        <v>8</v>
      </c>
      <c r="N128">
        <f t="shared" si="53"/>
        <v>4.12310562561766</v>
      </c>
      <c r="O128">
        <f t="shared" si="44"/>
        <v>9.21954445729289</v>
      </c>
      <c r="P128">
        <f t="shared" si="54"/>
        <v>26.0768096208106</v>
      </c>
      <c r="Q128">
        <f t="shared" si="55"/>
        <v>28.0178514522438</v>
      </c>
      <c r="DZ128">
        <f>SQRT(SUMXMY2(31,B7)+SUMXMY2(36,C7))</f>
        <v>0</v>
      </c>
    </row>
    <row r="129" ht="15.75" spans="1:131">
      <c r="A129" s="2" t="s">
        <v>127</v>
      </c>
      <c r="B129" s="5">
        <v>24</v>
      </c>
      <c r="C129" s="5">
        <v>23</v>
      </c>
      <c r="D129" s="4">
        <f t="shared" si="42"/>
        <v>20.8086520466848</v>
      </c>
      <c r="E129" s="4">
        <f t="shared" si="43"/>
        <v>19.4164878389476</v>
      </c>
      <c r="F129">
        <f t="shared" si="45"/>
        <v>18.4390889145858</v>
      </c>
      <c r="G129">
        <f t="shared" si="46"/>
        <v>19.7989898732233</v>
      </c>
      <c r="H129">
        <f t="shared" si="47"/>
        <v>16.6433169770932</v>
      </c>
      <c r="I129">
        <f t="shared" si="48"/>
        <v>14.7648230602334</v>
      </c>
      <c r="J129">
        <f t="shared" si="49"/>
        <v>15</v>
      </c>
      <c r="K129">
        <f t="shared" si="50"/>
        <v>9.8488578017961</v>
      </c>
      <c r="L129">
        <f t="shared" si="51"/>
        <v>7</v>
      </c>
      <c r="M129">
        <f t="shared" si="52"/>
        <v>8.54400374531753</v>
      </c>
      <c r="N129">
        <f t="shared" si="53"/>
        <v>4.47213595499958</v>
      </c>
      <c r="O129">
        <f t="shared" si="44"/>
        <v>7.21110255092798</v>
      </c>
      <c r="P129">
        <f t="shared" si="54"/>
        <v>23.6008474424119</v>
      </c>
      <c r="Q129">
        <f t="shared" si="55"/>
        <v>25.6124969497314</v>
      </c>
      <c r="EA129">
        <f>SQRT(SUMXMY2(31,B7)+SUMXMY2(36,C7))</f>
        <v>0</v>
      </c>
    </row>
    <row r="130" ht="15.75" spans="1:132">
      <c r="A130" s="2" t="s">
        <v>128</v>
      </c>
      <c r="B130" s="5">
        <v>26</v>
      </c>
      <c r="C130" s="5">
        <v>23</v>
      </c>
      <c r="D130" s="4">
        <f t="shared" si="42"/>
        <v>19.2093727122985</v>
      </c>
      <c r="E130" s="4">
        <f t="shared" si="43"/>
        <v>17.8044938147649</v>
      </c>
      <c r="F130">
        <f t="shared" si="45"/>
        <v>16.9705627484771</v>
      </c>
      <c r="G130">
        <f t="shared" si="46"/>
        <v>18.4390889145858</v>
      </c>
      <c r="H130">
        <f t="shared" si="47"/>
        <v>15.6524758424985</v>
      </c>
      <c r="I130">
        <f t="shared" si="48"/>
        <v>13.9283882771841</v>
      </c>
      <c r="J130">
        <f t="shared" si="49"/>
        <v>13.8924439894498</v>
      </c>
      <c r="K130">
        <f t="shared" si="50"/>
        <v>9.21954445729289</v>
      </c>
      <c r="L130">
        <f t="shared" si="51"/>
        <v>7.28010988928052</v>
      </c>
      <c r="M130">
        <f t="shared" si="52"/>
        <v>9.4339811320566</v>
      </c>
      <c r="N130">
        <f t="shared" si="53"/>
        <v>5.65685424949238</v>
      </c>
      <c r="O130">
        <f t="shared" si="44"/>
        <v>6.32455532033676</v>
      </c>
      <c r="P130">
        <f t="shared" si="54"/>
        <v>22.0227155455452</v>
      </c>
      <c r="Q130">
        <f t="shared" si="55"/>
        <v>24.0831891575846</v>
      </c>
      <c r="EB130">
        <f>SQRT(SUMXMY2(31,B7)+SUMXMY2(36,C7))</f>
        <v>0</v>
      </c>
    </row>
    <row r="131" ht="15.75" spans="1:133">
      <c r="A131" s="2" t="s">
        <v>129</v>
      </c>
      <c r="B131" s="5">
        <v>25</v>
      </c>
      <c r="C131" s="5">
        <v>25</v>
      </c>
      <c r="D131" s="4">
        <f t="shared" si="42"/>
        <v>18.8679622641132</v>
      </c>
      <c r="E131" s="4">
        <f t="shared" si="43"/>
        <v>17.4928556845359</v>
      </c>
      <c r="F131">
        <f t="shared" si="45"/>
        <v>16.4012194668567</v>
      </c>
      <c r="G131">
        <f t="shared" si="46"/>
        <v>17.6918060129541</v>
      </c>
      <c r="H131">
        <f t="shared" si="47"/>
        <v>14.422205101856</v>
      </c>
      <c r="I131">
        <f t="shared" si="48"/>
        <v>12.5299640861417</v>
      </c>
      <c r="J131">
        <f t="shared" si="49"/>
        <v>12.8062484748657</v>
      </c>
      <c r="K131">
        <f t="shared" si="50"/>
        <v>7.61577310586391</v>
      </c>
      <c r="L131">
        <f t="shared" si="51"/>
        <v>5.09901951359278</v>
      </c>
      <c r="M131">
        <f t="shared" si="52"/>
        <v>7.21110255092798</v>
      </c>
      <c r="N131">
        <f t="shared" si="53"/>
        <v>3.60555127546399</v>
      </c>
      <c r="O131">
        <f t="shared" si="44"/>
        <v>5</v>
      </c>
      <c r="P131">
        <f t="shared" si="54"/>
        <v>21.6333076527839</v>
      </c>
      <c r="Q131">
        <f t="shared" si="55"/>
        <v>23.6008474424119</v>
      </c>
      <c r="EC131">
        <f>SQRT(SUMXMY2(31,B7)+SUMXMY2(36,C7))</f>
        <v>0</v>
      </c>
    </row>
    <row r="132" ht="15.75" spans="1:134">
      <c r="A132" s="2" t="s">
        <v>130</v>
      </c>
      <c r="B132" s="5">
        <v>15</v>
      </c>
      <c r="C132" s="5">
        <v>31</v>
      </c>
      <c r="D132" s="4">
        <f t="shared" ref="D132:D163" si="56">SQRT(SUMXMY2(41,B132)+SUMXMY2(35,C132))</f>
        <v>26.3058928759318</v>
      </c>
      <c r="E132" s="4">
        <f t="shared" ref="E132:E163" si="57">SQRT(SUMXMY2(40,B132)+SUMXMY2(34,C132))</f>
        <v>25.1793566240283</v>
      </c>
      <c r="F132">
        <f t="shared" si="45"/>
        <v>23.3452350598575</v>
      </c>
      <c r="G132">
        <f t="shared" si="46"/>
        <v>23.7697286480094</v>
      </c>
      <c r="H132">
        <f t="shared" si="47"/>
        <v>18.9736659610103</v>
      </c>
      <c r="I132">
        <f t="shared" si="48"/>
        <v>16.7630546142402</v>
      </c>
      <c r="J132">
        <f t="shared" si="49"/>
        <v>18.4390889145858</v>
      </c>
      <c r="K132">
        <f t="shared" si="50"/>
        <v>13.0384048104053</v>
      </c>
      <c r="L132">
        <f t="shared" si="51"/>
        <v>9.05538513813742</v>
      </c>
      <c r="M132">
        <f t="shared" si="52"/>
        <v>6</v>
      </c>
      <c r="N132">
        <f t="shared" si="53"/>
        <v>8.06225774829855</v>
      </c>
      <c r="O132">
        <f t="shared" ref="O132:O163" si="58">SQRT(SUMXMY2(28,B132)+SUMXMY2(29,C132))</f>
        <v>13.1529464379659</v>
      </c>
      <c r="P132">
        <f t="shared" si="54"/>
        <v>28.6356421265527</v>
      </c>
      <c r="Q132">
        <f t="shared" si="55"/>
        <v>30.0832179129826</v>
      </c>
      <c r="ED132">
        <f>SQRT(SUMXMY2(31,B7)+SUMXMY2(36,C7))</f>
        <v>0</v>
      </c>
    </row>
    <row r="133" ht="15.75" spans="1:135">
      <c r="A133" s="2" t="s">
        <v>131</v>
      </c>
      <c r="B133" s="5">
        <v>15</v>
      </c>
      <c r="C133" s="5">
        <v>29</v>
      </c>
      <c r="D133" s="4">
        <f t="shared" si="56"/>
        <v>26.6833281282527</v>
      </c>
      <c r="E133" s="4">
        <f t="shared" si="57"/>
        <v>25.4950975679639</v>
      </c>
      <c r="F133">
        <f t="shared" ref="F133:F164" si="59">SQRT(SUMXMY2(38,B133)+SUMXMY2(35,C133))</f>
        <v>23.7697286480094</v>
      </c>
      <c r="G133">
        <f t="shared" si="46"/>
        <v>24.3515913237718</v>
      </c>
      <c r="H133">
        <f t="shared" si="47"/>
        <v>19.6977156035922</v>
      </c>
      <c r="I133">
        <f t="shared" si="48"/>
        <v>17.464249196573</v>
      </c>
      <c r="J133">
        <f t="shared" si="49"/>
        <v>18.9736659610103</v>
      </c>
      <c r="K133">
        <f t="shared" si="50"/>
        <v>13.3416640641263</v>
      </c>
      <c r="L133">
        <f t="shared" si="51"/>
        <v>9.05538513813742</v>
      </c>
      <c r="M133">
        <f t="shared" si="52"/>
        <v>6.32455532033676</v>
      </c>
      <c r="N133">
        <f t="shared" si="53"/>
        <v>7.28010988928052</v>
      </c>
      <c r="O133">
        <f t="shared" si="58"/>
        <v>13</v>
      </c>
      <c r="P133">
        <f t="shared" si="54"/>
        <v>29.1204395571221</v>
      </c>
      <c r="Q133">
        <f t="shared" si="55"/>
        <v>30.6757233003559</v>
      </c>
      <c r="EE133">
        <f>SQRT(SUMXMY2(31,B7)+SUMXMY2(36,C7))</f>
        <v>0</v>
      </c>
    </row>
    <row r="134" ht="15.75" spans="1:136">
      <c r="A134" s="2" t="s">
        <v>132</v>
      </c>
      <c r="B134" s="5">
        <v>10</v>
      </c>
      <c r="C134" s="5">
        <v>28</v>
      </c>
      <c r="D134" s="4">
        <f t="shared" si="56"/>
        <v>31.7804971641414</v>
      </c>
      <c r="E134" s="4">
        <f t="shared" si="57"/>
        <v>30.5941170815567</v>
      </c>
      <c r="F134">
        <f t="shared" si="59"/>
        <v>28.8617393793236</v>
      </c>
      <c r="G134">
        <f t="shared" ref="G134:G165" si="60">SQRT(SUMXMY2(38,B134)+SUMXMY2(37,C134))</f>
        <v>29.4108823397055</v>
      </c>
      <c r="H134">
        <f t="shared" si="47"/>
        <v>24.6981780704569</v>
      </c>
      <c r="I134">
        <f t="shared" si="48"/>
        <v>22.4722050542442</v>
      </c>
      <c r="J134">
        <f t="shared" si="49"/>
        <v>24.0416305603426</v>
      </c>
      <c r="K134">
        <f t="shared" si="50"/>
        <v>18.4390889145858</v>
      </c>
      <c r="L134">
        <f t="shared" si="51"/>
        <v>14.142135623731</v>
      </c>
      <c r="M134">
        <f t="shared" si="52"/>
        <v>11.4017542509914</v>
      </c>
      <c r="N134">
        <f t="shared" si="53"/>
        <v>12.0415945787923</v>
      </c>
      <c r="O134">
        <f t="shared" si="58"/>
        <v>18.0277563773199</v>
      </c>
      <c r="P134">
        <f t="shared" si="54"/>
        <v>34.2052627529741</v>
      </c>
      <c r="Q134">
        <f t="shared" si="55"/>
        <v>35.7351367704113</v>
      </c>
      <c r="EF134">
        <f>SQRT(SUMXMY2(31,B7)+SUMXMY2(36,C7))</f>
        <v>0</v>
      </c>
    </row>
    <row r="135" ht="15.75" spans="1:137">
      <c r="A135" s="2" t="s">
        <v>133</v>
      </c>
      <c r="B135" s="5">
        <v>38</v>
      </c>
      <c r="C135" s="5">
        <v>26</v>
      </c>
      <c r="D135" s="4">
        <f t="shared" si="56"/>
        <v>9.48683298050514</v>
      </c>
      <c r="E135" s="4">
        <f t="shared" si="57"/>
        <v>8.24621125123532</v>
      </c>
      <c r="F135">
        <f t="shared" si="59"/>
        <v>9</v>
      </c>
      <c r="G135">
        <f t="shared" si="60"/>
        <v>11</v>
      </c>
      <c r="H135">
        <f t="shared" ref="H135:H166" si="61">SQRT(SUMXMY2(33,B135)+SUMXMY2(37,C135))</f>
        <v>12.0830459735946</v>
      </c>
      <c r="I135">
        <f t="shared" si="48"/>
        <v>12.2065556157337</v>
      </c>
      <c r="J135">
        <f t="shared" si="49"/>
        <v>10.295630140987</v>
      </c>
      <c r="K135">
        <f t="shared" si="50"/>
        <v>11.6619037896906</v>
      </c>
      <c r="L135">
        <f t="shared" si="51"/>
        <v>14.560219778561</v>
      </c>
      <c r="M135">
        <f t="shared" si="52"/>
        <v>17.7200451466693</v>
      </c>
      <c r="N135">
        <f t="shared" si="53"/>
        <v>16.0312195418814</v>
      </c>
      <c r="O135">
        <f t="shared" si="58"/>
        <v>10.4403065089106</v>
      </c>
      <c r="P135">
        <f t="shared" si="54"/>
        <v>12.0830459735946</v>
      </c>
      <c r="Q135">
        <f t="shared" si="55"/>
        <v>14.3178210632764</v>
      </c>
      <c r="EG135">
        <f>SQRT(SUMXMY2(31,B7)+SUMXMY2(36,C7))</f>
        <v>0</v>
      </c>
    </row>
    <row r="136" ht="15.75" spans="1:138">
      <c r="A136" s="2" t="s">
        <v>134</v>
      </c>
      <c r="B136" s="5">
        <v>37</v>
      </c>
      <c r="C136" s="5">
        <v>25</v>
      </c>
      <c r="D136" s="4">
        <f t="shared" si="56"/>
        <v>10.770329614269</v>
      </c>
      <c r="E136" s="4">
        <f t="shared" si="57"/>
        <v>9.48683298050514</v>
      </c>
      <c r="F136">
        <f t="shared" si="59"/>
        <v>10.0498756211209</v>
      </c>
      <c r="G136">
        <f t="shared" si="60"/>
        <v>12.0415945787923</v>
      </c>
      <c r="H136">
        <f t="shared" si="61"/>
        <v>12.6491106406735</v>
      </c>
      <c r="I136">
        <f t="shared" ref="I136:I167" si="62">SQRT(SUMXMY2(31,B136)+SUMXMY2(36,C136))</f>
        <v>12.5299640861417</v>
      </c>
      <c r="J136">
        <f t="shared" si="49"/>
        <v>10.770329614269</v>
      </c>
      <c r="K136">
        <f t="shared" si="50"/>
        <v>11.4017542509914</v>
      </c>
      <c r="L136">
        <f t="shared" si="51"/>
        <v>13.9283882771841</v>
      </c>
      <c r="M136">
        <f t="shared" si="52"/>
        <v>17.0880074906351</v>
      </c>
      <c r="N136">
        <f t="shared" si="53"/>
        <v>15.1327459504216</v>
      </c>
      <c r="O136">
        <f t="shared" si="58"/>
        <v>9.8488578017961</v>
      </c>
      <c r="P136">
        <f t="shared" si="54"/>
        <v>13.4164078649987</v>
      </c>
      <c r="Q136">
        <f t="shared" si="55"/>
        <v>15.6524758424985</v>
      </c>
      <c r="EH136">
        <f>SQRT(SUMXMY2(31,B7)+SUMXMY2(36,C7))</f>
        <v>0</v>
      </c>
    </row>
    <row r="137" ht="15.75" spans="1:139">
      <c r="A137" s="2" t="s">
        <v>135</v>
      </c>
      <c r="B137" s="5">
        <v>33</v>
      </c>
      <c r="C137" s="5">
        <v>21</v>
      </c>
      <c r="D137" s="4">
        <f t="shared" si="56"/>
        <v>16.1245154965971</v>
      </c>
      <c r="E137" s="4">
        <f t="shared" si="57"/>
        <v>14.7648230602334</v>
      </c>
      <c r="F137">
        <f t="shared" si="59"/>
        <v>14.8660687473185</v>
      </c>
      <c r="G137">
        <f t="shared" si="60"/>
        <v>16.7630546142402</v>
      </c>
      <c r="H137">
        <f t="shared" si="61"/>
        <v>16</v>
      </c>
      <c r="I137">
        <f t="shared" si="62"/>
        <v>15.1327459504216</v>
      </c>
      <c r="J137">
        <f t="shared" ref="J137:J168" si="63">SQRT(SUMXMY2(33,B137)+SUMXMY2(35,C137))</f>
        <v>14</v>
      </c>
      <c r="K137">
        <f t="shared" si="50"/>
        <v>12.0830459735946</v>
      </c>
      <c r="L137">
        <f t="shared" si="51"/>
        <v>12.7279220613579</v>
      </c>
      <c r="M137">
        <f t="shared" si="52"/>
        <v>15.6204993518133</v>
      </c>
      <c r="N137">
        <f t="shared" si="53"/>
        <v>12.5299640861417</v>
      </c>
      <c r="O137">
        <f t="shared" si="58"/>
        <v>9.4339811320566</v>
      </c>
      <c r="P137">
        <f t="shared" si="54"/>
        <v>18.8679622641132</v>
      </c>
      <c r="Q137">
        <f t="shared" si="55"/>
        <v>21.095023109729</v>
      </c>
      <c r="EI137">
        <f>SQRT(SUMXMY2(31,B7)+SUMXMY2(36,C7))</f>
        <v>0</v>
      </c>
    </row>
    <row r="138" ht="15.75" spans="1:140">
      <c r="A138" s="2" t="s">
        <v>136</v>
      </c>
      <c r="B138" s="5">
        <v>40</v>
      </c>
      <c r="C138" s="5">
        <v>24</v>
      </c>
      <c r="D138" s="4">
        <f t="shared" si="56"/>
        <v>11.0453610171873</v>
      </c>
      <c r="E138" s="4">
        <f t="shared" si="57"/>
        <v>10</v>
      </c>
      <c r="F138">
        <f t="shared" si="59"/>
        <v>11.1803398874989</v>
      </c>
      <c r="G138">
        <f t="shared" si="60"/>
        <v>13.1529464379659</v>
      </c>
      <c r="H138">
        <f t="shared" si="61"/>
        <v>14.7648230602334</v>
      </c>
      <c r="I138">
        <f t="shared" si="62"/>
        <v>15</v>
      </c>
      <c r="J138">
        <f t="shared" si="63"/>
        <v>13.0384048104053</v>
      </c>
      <c r="K138">
        <f t="shared" ref="K138:K169" si="64">SQRT(SUMXMY2(28,B138)+SUMXMY2(32,C138))</f>
        <v>14.422205101856</v>
      </c>
      <c r="L138">
        <f t="shared" si="51"/>
        <v>17.0880074906351</v>
      </c>
      <c r="M138">
        <f t="shared" si="52"/>
        <v>20.2484567313166</v>
      </c>
      <c r="N138">
        <f t="shared" si="53"/>
        <v>18.2482875908947</v>
      </c>
      <c r="O138">
        <f t="shared" si="58"/>
        <v>13</v>
      </c>
      <c r="P138">
        <f t="shared" si="54"/>
        <v>13.3416640641263</v>
      </c>
      <c r="Q138">
        <f t="shared" si="55"/>
        <v>15.52417469626</v>
      </c>
      <c r="EJ138">
        <f>SQRT(SUMXMY2(31,B7)+SUMXMY2(36,C7))</f>
        <v>0</v>
      </c>
    </row>
    <row r="139" ht="15.75" spans="1:141">
      <c r="A139" s="2" t="s">
        <v>137</v>
      </c>
      <c r="B139" s="5">
        <v>44</v>
      </c>
      <c r="C139" s="5">
        <v>44</v>
      </c>
      <c r="D139" s="4">
        <f t="shared" si="56"/>
        <v>9.48683298050514</v>
      </c>
      <c r="E139" s="4">
        <f t="shared" si="57"/>
        <v>10.770329614269</v>
      </c>
      <c r="F139">
        <f t="shared" si="59"/>
        <v>10.816653826392</v>
      </c>
      <c r="G139">
        <f t="shared" si="60"/>
        <v>9.21954445729289</v>
      </c>
      <c r="H139">
        <f t="shared" si="61"/>
        <v>13.0384048104053</v>
      </c>
      <c r="I139">
        <f t="shared" si="62"/>
        <v>15.2643375224737</v>
      </c>
      <c r="J139">
        <f t="shared" si="63"/>
        <v>14.2126704035519</v>
      </c>
      <c r="K139">
        <f t="shared" si="64"/>
        <v>20</v>
      </c>
      <c r="L139">
        <f t="shared" ref="L139:L169" si="65">SQRT(SUMXMY2(24,B139)+SUMXMY2(30,C139))</f>
        <v>24.4131112314674</v>
      </c>
      <c r="M139">
        <f t="shared" si="52"/>
        <v>26.4196896272458</v>
      </c>
      <c r="N139">
        <f t="shared" si="53"/>
        <v>27.8028775489157</v>
      </c>
      <c r="O139">
        <f t="shared" si="58"/>
        <v>21.9317121994613</v>
      </c>
      <c r="P139">
        <f t="shared" si="54"/>
        <v>7.07106781186548</v>
      </c>
      <c r="Q139">
        <f t="shared" si="55"/>
        <v>5</v>
      </c>
      <c r="EK139">
        <f>SQRT(SUMXMY2(31,B7)+SUMXMY2(36,C7))</f>
        <v>0</v>
      </c>
    </row>
    <row r="140" ht="15.75" spans="1:142">
      <c r="A140" s="2" t="s">
        <v>138</v>
      </c>
      <c r="B140" s="5">
        <v>41</v>
      </c>
      <c r="C140" s="5">
        <v>31</v>
      </c>
      <c r="D140" s="4">
        <f t="shared" si="56"/>
        <v>4</v>
      </c>
      <c r="E140" s="4">
        <f t="shared" si="57"/>
        <v>3.16227766016838</v>
      </c>
      <c r="F140">
        <f t="shared" si="59"/>
        <v>5</v>
      </c>
      <c r="G140">
        <f t="shared" si="60"/>
        <v>6.70820393249937</v>
      </c>
      <c r="H140">
        <f t="shared" si="61"/>
        <v>10</v>
      </c>
      <c r="I140">
        <f t="shared" si="62"/>
        <v>11.1803398874989</v>
      </c>
      <c r="J140">
        <f t="shared" si="63"/>
        <v>8.94427190999916</v>
      </c>
      <c r="K140">
        <f t="shared" si="64"/>
        <v>13.0384048104053</v>
      </c>
      <c r="L140">
        <f t="shared" si="65"/>
        <v>17.0293863659264</v>
      </c>
      <c r="M140">
        <f t="shared" ref="M140:M169" si="66">SQRT(SUMXMY2(21,B140)+SUMXMY2(31,C140))</f>
        <v>20</v>
      </c>
      <c r="N140">
        <f t="shared" si="53"/>
        <v>19.4164878389476</v>
      </c>
      <c r="O140">
        <f t="shared" si="58"/>
        <v>13.1529464379659</v>
      </c>
      <c r="P140">
        <f t="shared" si="54"/>
        <v>6.32455532033676</v>
      </c>
      <c r="Q140">
        <f t="shared" si="55"/>
        <v>8.54400374531753</v>
      </c>
      <c r="EL140">
        <f>SQRT(SUMXMY2(31,B7)+SUMXMY2(36,C7))</f>
        <v>0</v>
      </c>
    </row>
    <row r="141" ht="15.75" spans="1:143">
      <c r="A141" s="2" t="s">
        <v>139</v>
      </c>
      <c r="B141" s="5">
        <v>33</v>
      </c>
      <c r="C141" s="5">
        <v>24</v>
      </c>
      <c r="D141" s="4">
        <f t="shared" si="56"/>
        <v>13.6014705087354</v>
      </c>
      <c r="E141" s="4">
        <f t="shared" si="57"/>
        <v>12.2065556157337</v>
      </c>
      <c r="F141">
        <f t="shared" si="59"/>
        <v>12.0830459735946</v>
      </c>
      <c r="G141">
        <f t="shared" si="60"/>
        <v>13.9283882771841</v>
      </c>
      <c r="H141">
        <f t="shared" si="61"/>
        <v>13</v>
      </c>
      <c r="I141">
        <f t="shared" si="62"/>
        <v>12.1655250605964</v>
      </c>
      <c r="J141">
        <f t="shared" si="63"/>
        <v>11</v>
      </c>
      <c r="K141">
        <f t="shared" si="64"/>
        <v>9.4339811320566</v>
      </c>
      <c r="L141">
        <f t="shared" si="65"/>
        <v>10.816653826392</v>
      </c>
      <c r="M141">
        <f t="shared" si="66"/>
        <v>13.8924439894498</v>
      </c>
      <c r="N141">
        <f t="shared" ref="N141:N169" si="67">SQRT(SUMXMY2(22,B141)+SUMXMY2(27,C141))</f>
        <v>11.4017542509914</v>
      </c>
      <c r="O141">
        <f t="shared" si="58"/>
        <v>7.07106781186548</v>
      </c>
      <c r="P141">
        <f t="shared" si="54"/>
        <v>16.4012194668567</v>
      </c>
      <c r="Q141">
        <f t="shared" si="55"/>
        <v>18.6010752377383</v>
      </c>
      <c r="EM141">
        <f>SQRT(SUMXMY2(31,B7)+SUMXMY2(36,C7))</f>
        <v>0</v>
      </c>
    </row>
    <row r="142" ht="15.75" spans="1:144">
      <c r="A142" s="2" t="s">
        <v>140</v>
      </c>
      <c r="B142" s="5">
        <v>32</v>
      </c>
      <c r="C142" s="5">
        <v>27</v>
      </c>
      <c r="D142" s="4">
        <f t="shared" si="56"/>
        <v>12.0415945787923</v>
      </c>
      <c r="E142" s="4">
        <f t="shared" si="57"/>
        <v>10.6301458127346</v>
      </c>
      <c r="F142">
        <f t="shared" si="59"/>
        <v>10</v>
      </c>
      <c r="G142">
        <f t="shared" si="60"/>
        <v>11.6619037896906</v>
      </c>
      <c r="H142">
        <f t="shared" si="61"/>
        <v>10.0498756211209</v>
      </c>
      <c r="I142">
        <f t="shared" si="62"/>
        <v>9.05538513813742</v>
      </c>
      <c r="J142">
        <f t="shared" si="63"/>
        <v>8.06225774829855</v>
      </c>
      <c r="K142">
        <f t="shared" si="64"/>
        <v>6.40312423743285</v>
      </c>
      <c r="L142">
        <f t="shared" si="65"/>
        <v>8.54400374531753</v>
      </c>
      <c r="M142">
        <f t="shared" si="66"/>
        <v>11.7046999107196</v>
      </c>
      <c r="N142">
        <f t="shared" si="67"/>
        <v>10</v>
      </c>
      <c r="O142">
        <f t="shared" si="58"/>
        <v>4.47213595499958</v>
      </c>
      <c r="P142">
        <f t="shared" si="54"/>
        <v>14.8660687473185</v>
      </c>
      <c r="Q142">
        <f t="shared" si="55"/>
        <v>16.9705627484771</v>
      </c>
      <c r="EN142">
        <f>SQRT(SUMXMY2(31,B7)+SUMXMY2(36,C7))</f>
        <v>0</v>
      </c>
    </row>
    <row r="143" ht="15.75" spans="1:145">
      <c r="A143" s="2" t="s">
        <v>141</v>
      </c>
      <c r="B143" s="5">
        <v>40</v>
      </c>
      <c r="C143" s="5">
        <v>14</v>
      </c>
      <c r="D143" s="4">
        <f t="shared" si="56"/>
        <v>21.0237960416286</v>
      </c>
      <c r="E143" s="4">
        <f t="shared" si="57"/>
        <v>20</v>
      </c>
      <c r="F143">
        <f t="shared" si="59"/>
        <v>21.095023109729</v>
      </c>
      <c r="G143">
        <f t="shared" si="60"/>
        <v>23.0867927612304</v>
      </c>
      <c r="H143">
        <f t="shared" si="61"/>
        <v>24.0416305603426</v>
      </c>
      <c r="I143">
        <f t="shared" si="62"/>
        <v>23.7697286480094</v>
      </c>
      <c r="J143">
        <f t="shared" si="63"/>
        <v>22.1359436211787</v>
      </c>
      <c r="K143">
        <f t="shared" si="64"/>
        <v>21.6333076527839</v>
      </c>
      <c r="L143">
        <f t="shared" si="65"/>
        <v>22.6274169979695</v>
      </c>
      <c r="M143">
        <f t="shared" si="66"/>
        <v>25.4950975679639</v>
      </c>
      <c r="N143">
        <f t="shared" si="67"/>
        <v>22.2036033111745</v>
      </c>
      <c r="O143">
        <f t="shared" si="58"/>
        <v>19.2093727122985</v>
      </c>
      <c r="P143">
        <f t="shared" ref="P143:P169" si="68">SQRT(SUMXMY2(43,B143)+SUMXMY2(37,C143))</f>
        <v>23.1948270094864</v>
      </c>
      <c r="Q143">
        <f t="shared" si="55"/>
        <v>25.3179778023443</v>
      </c>
      <c r="EO143">
        <f>SQRT(SUMXMY2(31,B7)+SUMXMY2(36,C7))</f>
        <v>0</v>
      </c>
    </row>
    <row r="144" ht="15.75" spans="1:146">
      <c r="A144" s="2" t="s">
        <v>142</v>
      </c>
      <c r="B144" s="5">
        <v>42</v>
      </c>
      <c r="C144" s="5">
        <v>26</v>
      </c>
      <c r="D144" s="4">
        <f t="shared" si="56"/>
        <v>9.05538513813742</v>
      </c>
      <c r="E144" s="4">
        <f t="shared" si="57"/>
        <v>8.24621125123532</v>
      </c>
      <c r="F144">
        <f t="shared" si="59"/>
        <v>9.8488578017961</v>
      </c>
      <c r="G144">
        <f t="shared" si="60"/>
        <v>11.7046999107196</v>
      </c>
      <c r="H144">
        <f t="shared" si="61"/>
        <v>14.2126704035519</v>
      </c>
      <c r="I144">
        <f t="shared" si="62"/>
        <v>14.8660687473185</v>
      </c>
      <c r="J144">
        <f t="shared" si="63"/>
        <v>12.7279220613579</v>
      </c>
      <c r="K144">
        <f t="shared" si="64"/>
        <v>15.2315462117278</v>
      </c>
      <c r="L144">
        <f t="shared" si="65"/>
        <v>18.4390889145858</v>
      </c>
      <c r="M144">
        <f t="shared" si="66"/>
        <v>21.5870331449229</v>
      </c>
      <c r="N144">
        <f t="shared" si="67"/>
        <v>20.0249843945008</v>
      </c>
      <c r="O144">
        <f t="shared" si="58"/>
        <v>14.3178210632764</v>
      </c>
      <c r="P144">
        <f t="shared" si="68"/>
        <v>11.0453610171873</v>
      </c>
      <c r="Q144">
        <f t="shared" ref="Q144:Q169" si="69">SQRT(SUMXMY2(44,B144)+SUMXMY2(39,C144))</f>
        <v>13.1529464379659</v>
      </c>
      <c r="EP144">
        <f>SQRT(SUMXMY2(31,B7)+SUMXMY2(36,C7))</f>
        <v>0</v>
      </c>
    </row>
    <row r="145" ht="15.75" spans="1:147">
      <c r="A145" s="2" t="s">
        <v>143</v>
      </c>
      <c r="B145" s="5">
        <v>45</v>
      </c>
      <c r="C145" s="5">
        <v>33</v>
      </c>
      <c r="D145" s="4">
        <f t="shared" si="56"/>
        <v>4.47213595499958</v>
      </c>
      <c r="E145" s="4">
        <f t="shared" si="57"/>
        <v>5.09901951359278</v>
      </c>
      <c r="F145">
        <f t="shared" si="59"/>
        <v>7.28010988928052</v>
      </c>
      <c r="G145">
        <f t="shared" si="60"/>
        <v>8.06225774829855</v>
      </c>
      <c r="H145">
        <f t="shared" si="61"/>
        <v>12.6491106406735</v>
      </c>
      <c r="I145">
        <f t="shared" si="62"/>
        <v>14.3178210632764</v>
      </c>
      <c r="J145">
        <f t="shared" si="63"/>
        <v>12.1655250605964</v>
      </c>
      <c r="K145">
        <f t="shared" si="64"/>
        <v>17.0293863659264</v>
      </c>
      <c r="L145">
        <f t="shared" si="65"/>
        <v>21.2132034355964</v>
      </c>
      <c r="M145">
        <f t="shared" si="66"/>
        <v>24.0831891575846</v>
      </c>
      <c r="N145">
        <f t="shared" si="67"/>
        <v>23.7697286480094</v>
      </c>
      <c r="O145">
        <f t="shared" si="58"/>
        <v>17.464249196573</v>
      </c>
      <c r="P145">
        <f t="shared" si="68"/>
        <v>4.47213595499958</v>
      </c>
      <c r="Q145">
        <f t="shared" si="69"/>
        <v>6.08276253029822</v>
      </c>
      <c r="EQ145">
        <f>SQRT(SUMXMY2(31,B7)+SUMXMY2(36,C7))</f>
        <v>0</v>
      </c>
    </row>
    <row r="146" ht="15.75" spans="1:148">
      <c r="A146" s="2" t="s">
        <v>144</v>
      </c>
      <c r="B146" s="5">
        <v>29</v>
      </c>
      <c r="C146" s="5">
        <v>23</v>
      </c>
      <c r="D146" s="4">
        <f t="shared" si="56"/>
        <v>16.9705627484771</v>
      </c>
      <c r="E146" s="4">
        <f t="shared" si="57"/>
        <v>15.556349186104</v>
      </c>
      <c r="F146">
        <f t="shared" si="59"/>
        <v>15</v>
      </c>
      <c r="G146">
        <f t="shared" si="60"/>
        <v>16.6433169770932</v>
      </c>
      <c r="H146">
        <f t="shared" si="61"/>
        <v>14.560219778561</v>
      </c>
      <c r="I146">
        <f t="shared" si="62"/>
        <v>13.1529464379659</v>
      </c>
      <c r="J146">
        <f t="shared" si="63"/>
        <v>12.6491106406735</v>
      </c>
      <c r="K146">
        <f t="shared" si="64"/>
        <v>9.05538513813742</v>
      </c>
      <c r="L146">
        <f t="shared" si="65"/>
        <v>8.60232526704263</v>
      </c>
      <c r="M146">
        <f t="shared" si="66"/>
        <v>11.3137084989848</v>
      </c>
      <c r="N146">
        <f t="shared" si="67"/>
        <v>8.06225774829855</v>
      </c>
      <c r="O146">
        <f t="shared" si="58"/>
        <v>6.08276253029822</v>
      </c>
      <c r="P146">
        <f t="shared" si="68"/>
        <v>19.7989898732233</v>
      </c>
      <c r="Q146">
        <f t="shared" si="69"/>
        <v>21.9317121994613</v>
      </c>
      <c r="ER146">
        <f>SQRT(SUMXMY2(31,B7)+SUMXMY2(36,C7))</f>
        <v>0</v>
      </c>
    </row>
    <row r="147" ht="15.75" spans="1:149">
      <c r="A147" s="2" t="s">
        <v>145</v>
      </c>
      <c r="B147" s="5">
        <v>31</v>
      </c>
      <c r="C147" s="5">
        <v>30</v>
      </c>
      <c r="D147" s="4">
        <f t="shared" si="56"/>
        <v>11.1803398874989</v>
      </c>
      <c r="E147" s="4">
        <f t="shared" si="57"/>
        <v>9.8488578017961</v>
      </c>
      <c r="F147">
        <f t="shared" si="59"/>
        <v>8.60232526704263</v>
      </c>
      <c r="G147">
        <f t="shared" si="60"/>
        <v>9.89949493661167</v>
      </c>
      <c r="H147">
        <f t="shared" si="61"/>
        <v>7.28010988928052</v>
      </c>
      <c r="I147">
        <f t="shared" si="62"/>
        <v>6</v>
      </c>
      <c r="J147">
        <f t="shared" si="63"/>
        <v>5.3851648071345</v>
      </c>
      <c r="K147">
        <f t="shared" si="64"/>
        <v>3.60555127546399</v>
      </c>
      <c r="L147">
        <f t="shared" si="65"/>
        <v>7</v>
      </c>
      <c r="M147">
        <f t="shared" si="66"/>
        <v>10.0498756211209</v>
      </c>
      <c r="N147">
        <f t="shared" si="67"/>
        <v>9.48683298050514</v>
      </c>
      <c r="O147">
        <f t="shared" si="58"/>
        <v>3.16227766016838</v>
      </c>
      <c r="P147">
        <f t="shared" si="68"/>
        <v>13.8924439894498</v>
      </c>
      <c r="Q147">
        <f t="shared" si="69"/>
        <v>15.8113883008419</v>
      </c>
      <c r="ES147">
        <f>SQRT(SUMXMY2(31,B7)+SUMXMY2(36,C7))</f>
        <v>0</v>
      </c>
    </row>
    <row r="148" ht="15.75" spans="1:150">
      <c r="A148" s="2" t="s">
        <v>146</v>
      </c>
      <c r="B148" s="5">
        <v>30</v>
      </c>
      <c r="C148" s="5">
        <v>25</v>
      </c>
      <c r="D148" s="4">
        <f t="shared" si="56"/>
        <v>14.8660687473185</v>
      </c>
      <c r="E148" s="4">
        <f t="shared" si="57"/>
        <v>13.4536240470737</v>
      </c>
      <c r="F148">
        <f t="shared" si="59"/>
        <v>12.8062484748657</v>
      </c>
      <c r="G148">
        <f t="shared" si="60"/>
        <v>14.422205101856</v>
      </c>
      <c r="H148">
        <f t="shared" si="61"/>
        <v>12.369316876853</v>
      </c>
      <c r="I148">
        <f t="shared" si="62"/>
        <v>11.0453610171873</v>
      </c>
      <c r="J148">
        <f t="shared" si="63"/>
        <v>10.4403065089106</v>
      </c>
      <c r="K148">
        <f t="shared" si="64"/>
        <v>7.28010988928052</v>
      </c>
      <c r="L148">
        <f t="shared" si="65"/>
        <v>7.81024967590665</v>
      </c>
      <c r="M148">
        <f t="shared" si="66"/>
        <v>10.816653826392</v>
      </c>
      <c r="N148">
        <f t="shared" si="67"/>
        <v>8.24621125123532</v>
      </c>
      <c r="O148">
        <f t="shared" si="58"/>
        <v>4.47213595499958</v>
      </c>
      <c r="P148">
        <f t="shared" si="68"/>
        <v>17.6918060129541</v>
      </c>
      <c r="Q148">
        <f t="shared" si="69"/>
        <v>19.7989898732233</v>
      </c>
      <c r="ET148">
        <f>SQRT(SUMXMY2(31,B7)+SUMXMY2(36,C7))</f>
        <v>0</v>
      </c>
    </row>
    <row r="149" ht="15.75" spans="1:151">
      <c r="A149" s="2" t="s">
        <v>147</v>
      </c>
      <c r="B149" s="5">
        <v>31</v>
      </c>
      <c r="C149" s="5">
        <v>23</v>
      </c>
      <c r="D149" s="4">
        <f t="shared" si="56"/>
        <v>15.6204993518133</v>
      </c>
      <c r="E149" s="4">
        <f t="shared" si="57"/>
        <v>14.2126704035519</v>
      </c>
      <c r="F149">
        <f t="shared" si="59"/>
        <v>13.8924439894498</v>
      </c>
      <c r="G149">
        <f t="shared" si="60"/>
        <v>15.6524758424985</v>
      </c>
      <c r="H149">
        <f t="shared" si="61"/>
        <v>14.142135623731</v>
      </c>
      <c r="I149">
        <f t="shared" si="62"/>
        <v>13</v>
      </c>
      <c r="J149">
        <f t="shared" si="63"/>
        <v>12.1655250605964</v>
      </c>
      <c r="K149">
        <f t="shared" si="64"/>
        <v>9.48683298050514</v>
      </c>
      <c r="L149">
        <f t="shared" si="65"/>
        <v>9.89949493661167</v>
      </c>
      <c r="M149">
        <f t="shared" si="66"/>
        <v>12.8062484748657</v>
      </c>
      <c r="N149">
        <f t="shared" si="67"/>
        <v>9.8488578017961</v>
      </c>
      <c r="O149">
        <f t="shared" si="58"/>
        <v>6.70820393249937</v>
      </c>
      <c r="P149">
        <f t="shared" si="68"/>
        <v>18.4390889145858</v>
      </c>
      <c r="Q149">
        <f t="shared" si="69"/>
        <v>20.6155281280883</v>
      </c>
      <c r="EU149">
        <f>SQRT(SUMXMY2(31,B7)+SUMXMY2(36,C7))</f>
        <v>0</v>
      </c>
    </row>
    <row r="150" ht="15.75" spans="1:152">
      <c r="A150" s="2" t="s">
        <v>148</v>
      </c>
      <c r="B150" s="5">
        <v>35</v>
      </c>
      <c r="C150" s="5">
        <v>15</v>
      </c>
      <c r="D150" s="4">
        <f t="shared" si="56"/>
        <v>20.8806130178211</v>
      </c>
      <c r="E150" s="4">
        <f t="shared" si="57"/>
        <v>19.6468827043885</v>
      </c>
      <c r="F150">
        <f t="shared" si="59"/>
        <v>20.2237484161567</v>
      </c>
      <c r="G150">
        <f t="shared" si="60"/>
        <v>22.2036033111745</v>
      </c>
      <c r="H150">
        <f t="shared" si="61"/>
        <v>22.0907220343745</v>
      </c>
      <c r="I150">
        <f t="shared" si="62"/>
        <v>21.3775583264319</v>
      </c>
      <c r="J150">
        <f t="shared" si="63"/>
        <v>20.0997512422418</v>
      </c>
      <c r="K150">
        <f t="shared" si="64"/>
        <v>18.3847763108502</v>
      </c>
      <c r="L150">
        <f t="shared" si="65"/>
        <v>18.6010752377383</v>
      </c>
      <c r="M150">
        <f t="shared" si="66"/>
        <v>21.2602916254693</v>
      </c>
      <c r="N150">
        <f t="shared" si="67"/>
        <v>17.6918060129541</v>
      </c>
      <c r="O150">
        <f t="shared" si="58"/>
        <v>15.6524758424985</v>
      </c>
      <c r="P150">
        <f t="shared" si="68"/>
        <v>23.4093998214393</v>
      </c>
      <c r="Q150">
        <f t="shared" si="69"/>
        <v>25.6320112359526</v>
      </c>
      <c r="EV150">
        <f>SQRT(SUMXMY2(31,B7)+SUMXMY2(36,C7))</f>
        <v>0</v>
      </c>
    </row>
    <row r="151" ht="15.75" spans="1:153">
      <c r="A151" s="2" t="s">
        <v>149</v>
      </c>
      <c r="B151" s="5">
        <v>40</v>
      </c>
      <c r="C151" s="5">
        <v>16</v>
      </c>
      <c r="D151" s="4">
        <f t="shared" si="56"/>
        <v>19.0262975904404</v>
      </c>
      <c r="E151" s="4">
        <f t="shared" si="57"/>
        <v>18</v>
      </c>
      <c r="F151">
        <f t="shared" si="59"/>
        <v>19.1049731745428</v>
      </c>
      <c r="G151">
        <f t="shared" si="60"/>
        <v>21.095023109729</v>
      </c>
      <c r="H151">
        <f t="shared" si="61"/>
        <v>22.1359436211787</v>
      </c>
      <c r="I151">
        <f t="shared" si="62"/>
        <v>21.9317121994613</v>
      </c>
      <c r="J151">
        <f t="shared" si="63"/>
        <v>20.2484567313166</v>
      </c>
      <c r="K151">
        <f t="shared" si="64"/>
        <v>20</v>
      </c>
      <c r="L151">
        <f t="shared" si="65"/>
        <v>21.2602916254693</v>
      </c>
      <c r="M151">
        <f t="shared" si="66"/>
        <v>24.2074368738204</v>
      </c>
      <c r="N151">
        <f t="shared" si="67"/>
        <v>21.095023109729</v>
      </c>
      <c r="O151">
        <f t="shared" si="58"/>
        <v>17.6918060129541</v>
      </c>
      <c r="P151">
        <f t="shared" si="68"/>
        <v>21.2132034355964</v>
      </c>
      <c r="Q151">
        <f t="shared" si="69"/>
        <v>23.3452350598575</v>
      </c>
      <c r="EW151">
        <f>SQRT(SUMXMY2(31,B7)+SUMXMY2(36,C7))</f>
        <v>0</v>
      </c>
    </row>
    <row r="152" ht="15.75" spans="1:154">
      <c r="A152" s="2" t="s">
        <v>150</v>
      </c>
      <c r="B152" s="5">
        <v>40</v>
      </c>
      <c r="C152" s="5">
        <v>20</v>
      </c>
      <c r="D152" s="4">
        <f t="shared" si="56"/>
        <v>15.0332963783729</v>
      </c>
      <c r="E152" s="4">
        <f t="shared" si="57"/>
        <v>14</v>
      </c>
      <c r="F152">
        <f t="shared" si="59"/>
        <v>15.1327459504216</v>
      </c>
      <c r="G152">
        <f t="shared" si="60"/>
        <v>17.1172427686237</v>
      </c>
      <c r="H152">
        <f t="shared" si="61"/>
        <v>18.3847763108502</v>
      </c>
      <c r="I152">
        <f t="shared" si="62"/>
        <v>18.3575597506858</v>
      </c>
      <c r="J152">
        <f t="shared" si="63"/>
        <v>16.5529453572468</v>
      </c>
      <c r="K152">
        <f t="shared" si="64"/>
        <v>16.9705627484771</v>
      </c>
      <c r="L152">
        <f t="shared" si="65"/>
        <v>18.8679622641132</v>
      </c>
      <c r="M152">
        <f t="shared" si="66"/>
        <v>21.9544984001001</v>
      </c>
      <c r="N152">
        <f t="shared" si="67"/>
        <v>19.313207915828</v>
      </c>
      <c r="O152">
        <f t="shared" si="58"/>
        <v>15</v>
      </c>
      <c r="P152">
        <f t="shared" si="68"/>
        <v>17.2626765016321</v>
      </c>
      <c r="Q152">
        <f t="shared" si="69"/>
        <v>19.4164878389476</v>
      </c>
      <c r="EX152">
        <f>SQRT(SUMXMY2(31,B7)+SUMXMY2(36,C7))</f>
        <v>0</v>
      </c>
    </row>
    <row r="153" ht="15.75" spans="1:155">
      <c r="A153" s="2" t="s">
        <v>151</v>
      </c>
      <c r="B153" s="5">
        <v>37</v>
      </c>
      <c r="C153" s="5">
        <v>20</v>
      </c>
      <c r="D153" s="4">
        <f t="shared" si="56"/>
        <v>15.52417469626</v>
      </c>
      <c r="E153" s="4">
        <f t="shared" si="57"/>
        <v>14.3178210632764</v>
      </c>
      <c r="F153">
        <f t="shared" si="59"/>
        <v>15.0332963783729</v>
      </c>
      <c r="G153">
        <f t="shared" si="60"/>
        <v>17.0293863659264</v>
      </c>
      <c r="H153">
        <f t="shared" si="61"/>
        <v>17.464249196573</v>
      </c>
      <c r="I153">
        <f t="shared" si="62"/>
        <v>17.0880074906351</v>
      </c>
      <c r="J153">
        <f t="shared" si="63"/>
        <v>15.52417469626</v>
      </c>
      <c r="K153">
        <f t="shared" si="64"/>
        <v>15</v>
      </c>
      <c r="L153">
        <f t="shared" si="65"/>
        <v>16.4012194668567</v>
      </c>
      <c r="M153">
        <f t="shared" si="66"/>
        <v>19.4164878389476</v>
      </c>
      <c r="N153">
        <f t="shared" si="67"/>
        <v>16.5529453572468</v>
      </c>
      <c r="O153">
        <f t="shared" si="58"/>
        <v>12.7279220613579</v>
      </c>
      <c r="P153">
        <f t="shared" si="68"/>
        <v>18.0277563773199</v>
      </c>
      <c r="Q153">
        <f t="shared" si="69"/>
        <v>20.2484567313166</v>
      </c>
      <c r="EY153">
        <f>SQRT(SUMXMY2(31,B7)+SUMXMY2(36,C7))</f>
        <v>0</v>
      </c>
    </row>
    <row r="154" ht="15.75" spans="1:156">
      <c r="A154" s="2" t="s">
        <v>152</v>
      </c>
      <c r="B154" s="5">
        <v>35</v>
      </c>
      <c r="C154" s="5">
        <v>24</v>
      </c>
      <c r="D154" s="4">
        <f t="shared" si="56"/>
        <v>12.5299640861417</v>
      </c>
      <c r="E154" s="4">
        <f t="shared" si="57"/>
        <v>11.1803398874989</v>
      </c>
      <c r="F154">
        <f t="shared" si="59"/>
        <v>11.4017542509914</v>
      </c>
      <c r="G154">
        <f t="shared" si="60"/>
        <v>13.3416640641263</v>
      </c>
      <c r="H154">
        <f t="shared" si="61"/>
        <v>13.1529464379659</v>
      </c>
      <c r="I154">
        <f t="shared" si="62"/>
        <v>12.6491106406735</v>
      </c>
      <c r="J154">
        <f t="shared" si="63"/>
        <v>11.1803398874989</v>
      </c>
      <c r="K154">
        <f t="shared" si="64"/>
        <v>10.6301458127346</v>
      </c>
      <c r="L154">
        <f t="shared" si="65"/>
        <v>12.5299640861417</v>
      </c>
      <c r="M154">
        <f t="shared" si="66"/>
        <v>15.6524758424985</v>
      </c>
      <c r="N154">
        <f t="shared" si="67"/>
        <v>13.3416640641263</v>
      </c>
      <c r="O154">
        <f t="shared" si="58"/>
        <v>8.60232526704263</v>
      </c>
      <c r="P154">
        <f t="shared" si="68"/>
        <v>15.2643375224737</v>
      </c>
      <c r="Q154">
        <f t="shared" si="69"/>
        <v>17.4928556845359</v>
      </c>
      <c r="EZ154">
        <f>SQRT(SUMXMY2(31,B7)+SUMXMY2(36,C7))</f>
        <v>0</v>
      </c>
    </row>
    <row r="155" ht="15.75" spans="1:157">
      <c r="A155" s="2" t="s">
        <v>153</v>
      </c>
      <c r="B155" s="5">
        <v>43</v>
      </c>
      <c r="C155" s="5">
        <v>23</v>
      </c>
      <c r="D155" s="4">
        <f t="shared" si="56"/>
        <v>12.1655250605964</v>
      </c>
      <c r="E155" s="4">
        <f t="shared" si="57"/>
        <v>11.4017542509914</v>
      </c>
      <c r="F155">
        <f t="shared" si="59"/>
        <v>13</v>
      </c>
      <c r="G155">
        <f t="shared" si="60"/>
        <v>14.8660687473185</v>
      </c>
      <c r="H155">
        <f t="shared" si="61"/>
        <v>17.2046505340853</v>
      </c>
      <c r="I155">
        <f t="shared" si="62"/>
        <v>17.6918060129541</v>
      </c>
      <c r="J155">
        <f t="shared" si="63"/>
        <v>15.6204993518133</v>
      </c>
      <c r="K155">
        <f t="shared" si="64"/>
        <v>17.4928556845359</v>
      </c>
      <c r="L155">
        <f t="shared" si="65"/>
        <v>20.2484567313166</v>
      </c>
      <c r="M155">
        <f t="shared" si="66"/>
        <v>23.4093998214393</v>
      </c>
      <c r="N155">
        <f t="shared" si="67"/>
        <v>21.3775583264319</v>
      </c>
      <c r="O155">
        <f t="shared" si="58"/>
        <v>16.1554944214035</v>
      </c>
      <c r="P155">
        <f t="shared" si="68"/>
        <v>14</v>
      </c>
      <c r="Q155">
        <f t="shared" si="69"/>
        <v>16.0312195418814</v>
      </c>
      <c r="FA155">
        <f>SQRT(SUMXMY2(31,B7)+SUMXMY2(36,C7))</f>
        <v>0</v>
      </c>
    </row>
    <row r="156" ht="15.75" spans="1:158">
      <c r="A156" s="2" t="s">
        <v>154</v>
      </c>
      <c r="B156" s="5">
        <v>45</v>
      </c>
      <c r="C156" s="5">
        <v>26</v>
      </c>
      <c r="D156" s="4">
        <f t="shared" si="56"/>
        <v>9.8488578017961</v>
      </c>
      <c r="E156" s="4">
        <f t="shared" si="57"/>
        <v>9.4339811320566</v>
      </c>
      <c r="F156">
        <f t="shared" si="59"/>
        <v>11.4017542509914</v>
      </c>
      <c r="G156">
        <f t="shared" si="60"/>
        <v>13.0384048104053</v>
      </c>
      <c r="H156">
        <f t="shared" si="61"/>
        <v>16.2788205960997</v>
      </c>
      <c r="I156">
        <f t="shared" si="62"/>
        <v>17.2046505340853</v>
      </c>
      <c r="J156">
        <f t="shared" si="63"/>
        <v>15</v>
      </c>
      <c r="K156">
        <f t="shared" si="64"/>
        <v>18.0277563773199</v>
      </c>
      <c r="L156">
        <f t="shared" si="65"/>
        <v>21.3775583264319</v>
      </c>
      <c r="M156">
        <f t="shared" si="66"/>
        <v>24.5153013442625</v>
      </c>
      <c r="N156">
        <f t="shared" si="67"/>
        <v>23.0217288664427</v>
      </c>
      <c r="O156">
        <f t="shared" si="58"/>
        <v>17.2626765016321</v>
      </c>
      <c r="P156">
        <f t="shared" si="68"/>
        <v>11.1803398874989</v>
      </c>
      <c r="Q156">
        <f t="shared" si="69"/>
        <v>13.0384048104053</v>
      </c>
      <c r="FB156">
        <f>SQRT(SUMXMY2(31,B7)+SUMXMY2(36,C7))</f>
        <v>0</v>
      </c>
    </row>
    <row r="157" ht="15.75" spans="1:159">
      <c r="A157" s="2" t="s">
        <v>155</v>
      </c>
      <c r="B157" s="5">
        <v>37</v>
      </c>
      <c r="C157" s="5">
        <v>28</v>
      </c>
      <c r="D157" s="4">
        <f t="shared" si="56"/>
        <v>8.06225774829855</v>
      </c>
      <c r="E157" s="4">
        <f t="shared" si="57"/>
        <v>6.70820393249937</v>
      </c>
      <c r="F157">
        <f t="shared" si="59"/>
        <v>7.07106781186548</v>
      </c>
      <c r="G157">
        <f t="shared" si="60"/>
        <v>9.05538513813742</v>
      </c>
      <c r="H157">
        <f t="shared" si="61"/>
        <v>9.8488578017961</v>
      </c>
      <c r="I157">
        <f t="shared" si="62"/>
        <v>10</v>
      </c>
      <c r="J157">
        <f t="shared" si="63"/>
        <v>8.06225774829855</v>
      </c>
      <c r="K157">
        <f t="shared" si="64"/>
        <v>9.8488578017961</v>
      </c>
      <c r="L157">
        <f t="shared" si="65"/>
        <v>13.1529464379659</v>
      </c>
      <c r="M157">
        <f t="shared" si="66"/>
        <v>16.2788205960997</v>
      </c>
      <c r="N157">
        <f t="shared" si="67"/>
        <v>15.0332963783729</v>
      </c>
      <c r="O157">
        <f t="shared" si="58"/>
        <v>9.05538513813742</v>
      </c>
      <c r="P157">
        <f t="shared" si="68"/>
        <v>10.816653826392</v>
      </c>
      <c r="Q157">
        <f t="shared" si="69"/>
        <v>13.0384048104053</v>
      </c>
      <c r="FC157">
        <f>SQRT(SUMXMY2(31,B7)+SUMXMY2(36,C7))</f>
        <v>0</v>
      </c>
    </row>
    <row r="158" ht="15.75" spans="1:160">
      <c r="A158" s="2" t="s">
        <v>156</v>
      </c>
      <c r="B158" s="5">
        <v>35</v>
      </c>
      <c r="C158" s="5">
        <v>28</v>
      </c>
      <c r="D158" s="4">
        <f t="shared" si="56"/>
        <v>9.21954445729289</v>
      </c>
      <c r="E158" s="4">
        <f t="shared" si="57"/>
        <v>7.81024967590665</v>
      </c>
      <c r="F158">
        <f t="shared" si="59"/>
        <v>7.61577310586391</v>
      </c>
      <c r="G158">
        <f t="shared" si="60"/>
        <v>9.48683298050514</v>
      </c>
      <c r="H158">
        <f t="shared" si="61"/>
        <v>9.21954445729289</v>
      </c>
      <c r="I158">
        <f t="shared" si="62"/>
        <v>8.94427190999916</v>
      </c>
      <c r="J158">
        <f t="shared" si="63"/>
        <v>7.28010988928052</v>
      </c>
      <c r="K158">
        <f t="shared" si="64"/>
        <v>8.06225774829855</v>
      </c>
      <c r="L158">
        <f t="shared" si="65"/>
        <v>11.1803398874989</v>
      </c>
      <c r="M158">
        <f t="shared" si="66"/>
        <v>14.3178210632764</v>
      </c>
      <c r="N158">
        <f t="shared" si="67"/>
        <v>13.0384048104053</v>
      </c>
      <c r="O158">
        <f t="shared" si="58"/>
        <v>7.07106781186548</v>
      </c>
      <c r="P158">
        <f t="shared" si="68"/>
        <v>12.0415945787923</v>
      </c>
      <c r="Q158">
        <f t="shared" si="69"/>
        <v>14.2126704035519</v>
      </c>
      <c r="FD158">
        <f>SQRT(SUMXMY2(31,B7)+SUMXMY2(36,C7))</f>
        <v>0</v>
      </c>
    </row>
    <row r="159" ht="15.75" spans="1:161">
      <c r="A159" s="2" t="s">
        <v>157</v>
      </c>
      <c r="B159" s="5">
        <v>33</v>
      </c>
      <c r="C159" s="5">
        <v>29</v>
      </c>
      <c r="D159" s="4">
        <f t="shared" si="56"/>
        <v>10</v>
      </c>
      <c r="E159" s="4">
        <f t="shared" si="57"/>
        <v>8.60232526704263</v>
      </c>
      <c r="F159">
        <f t="shared" si="59"/>
        <v>7.81024967590665</v>
      </c>
      <c r="G159">
        <f t="shared" si="60"/>
        <v>9.4339811320566</v>
      </c>
      <c r="H159">
        <f t="shared" si="61"/>
        <v>8</v>
      </c>
      <c r="I159">
        <f t="shared" si="62"/>
        <v>7.28010988928052</v>
      </c>
      <c r="J159">
        <f t="shared" si="63"/>
        <v>6</v>
      </c>
      <c r="K159">
        <f t="shared" si="64"/>
        <v>5.8309518948453</v>
      </c>
      <c r="L159">
        <f t="shared" si="65"/>
        <v>9.05538513813742</v>
      </c>
      <c r="M159">
        <f t="shared" si="66"/>
        <v>12.1655250605964</v>
      </c>
      <c r="N159">
        <f t="shared" si="67"/>
        <v>11.1803398874989</v>
      </c>
      <c r="O159">
        <f t="shared" si="58"/>
        <v>5</v>
      </c>
      <c r="P159">
        <f t="shared" si="68"/>
        <v>12.8062484748657</v>
      </c>
      <c r="Q159">
        <f t="shared" si="69"/>
        <v>14.8660687473185</v>
      </c>
      <c r="FE159">
        <f>SQRT(SUMXMY2(31,B7)+SUMXMY2(36,C7))</f>
        <v>0</v>
      </c>
    </row>
    <row r="160" ht="15.75" spans="1:162">
      <c r="A160" s="2" t="s">
        <v>158</v>
      </c>
      <c r="B160" s="5">
        <v>37</v>
      </c>
      <c r="C160" s="5">
        <v>30</v>
      </c>
      <c r="D160" s="4">
        <f t="shared" si="56"/>
        <v>6.40312423743285</v>
      </c>
      <c r="E160" s="4">
        <f t="shared" si="57"/>
        <v>5</v>
      </c>
      <c r="F160">
        <f t="shared" si="59"/>
        <v>5.09901951359278</v>
      </c>
      <c r="G160">
        <f t="shared" si="60"/>
        <v>7.07106781186548</v>
      </c>
      <c r="H160">
        <f t="shared" si="61"/>
        <v>8.06225774829855</v>
      </c>
      <c r="I160">
        <f t="shared" si="62"/>
        <v>8.48528137423857</v>
      </c>
      <c r="J160">
        <f t="shared" si="63"/>
        <v>6.40312423743285</v>
      </c>
      <c r="K160">
        <f t="shared" si="64"/>
        <v>9.21954445729289</v>
      </c>
      <c r="L160">
        <f t="shared" si="65"/>
        <v>13</v>
      </c>
      <c r="M160">
        <f t="shared" si="66"/>
        <v>16.0312195418814</v>
      </c>
      <c r="N160">
        <f t="shared" si="67"/>
        <v>15.2970585407784</v>
      </c>
      <c r="O160">
        <f t="shared" si="58"/>
        <v>9.05538513813742</v>
      </c>
      <c r="P160">
        <f t="shared" si="68"/>
        <v>9.21954445729289</v>
      </c>
      <c r="Q160">
        <f t="shared" si="69"/>
        <v>11.4017542509914</v>
      </c>
      <c r="FF160">
        <f>SQRT(SUMXMY2(31,B7)+SUMXMY2(36,C7))</f>
        <v>0</v>
      </c>
    </row>
    <row r="161" ht="15.75" spans="1:163">
      <c r="A161" s="2" t="s">
        <v>159</v>
      </c>
      <c r="B161" s="5">
        <v>39</v>
      </c>
      <c r="C161" s="5">
        <v>30</v>
      </c>
      <c r="D161" s="4">
        <f t="shared" si="56"/>
        <v>5.3851648071345</v>
      </c>
      <c r="E161" s="4">
        <f t="shared" si="57"/>
        <v>4.12310562561766</v>
      </c>
      <c r="F161">
        <f t="shared" si="59"/>
        <v>5.09901951359278</v>
      </c>
      <c r="G161">
        <f t="shared" si="60"/>
        <v>7.07106781186548</v>
      </c>
      <c r="H161">
        <f t="shared" si="61"/>
        <v>9.21954445729289</v>
      </c>
      <c r="I161">
        <f t="shared" si="62"/>
        <v>10</v>
      </c>
      <c r="J161">
        <f t="shared" si="63"/>
        <v>7.81024967590665</v>
      </c>
      <c r="K161">
        <f t="shared" si="64"/>
        <v>11.1803398874989</v>
      </c>
      <c r="L161">
        <f t="shared" si="65"/>
        <v>15</v>
      </c>
      <c r="M161">
        <f t="shared" si="66"/>
        <v>18.0277563773199</v>
      </c>
      <c r="N161">
        <f t="shared" si="67"/>
        <v>17.2626765016321</v>
      </c>
      <c r="O161">
        <f t="shared" si="58"/>
        <v>11.0453610171873</v>
      </c>
      <c r="P161">
        <f t="shared" si="68"/>
        <v>8.06225774829855</v>
      </c>
      <c r="Q161">
        <f t="shared" si="69"/>
        <v>10.295630140987</v>
      </c>
      <c r="FG161">
        <f>SQRT(SUMXMY2(31,B7)+SUMXMY2(36,C7))</f>
        <v>0</v>
      </c>
    </row>
    <row r="162" ht="15.75" spans="1:164">
      <c r="A162" s="2" t="s">
        <v>160</v>
      </c>
      <c r="B162" s="5">
        <v>41</v>
      </c>
      <c r="C162" s="5">
        <v>29</v>
      </c>
      <c r="D162" s="4">
        <f t="shared" si="56"/>
        <v>6</v>
      </c>
      <c r="E162" s="4">
        <f t="shared" si="57"/>
        <v>5.09901951359278</v>
      </c>
      <c r="F162">
        <f t="shared" si="59"/>
        <v>6.70820393249937</v>
      </c>
      <c r="G162">
        <f t="shared" si="60"/>
        <v>8.54400374531753</v>
      </c>
      <c r="H162">
        <f t="shared" si="61"/>
        <v>11.3137084989848</v>
      </c>
      <c r="I162">
        <f t="shared" si="62"/>
        <v>12.2065556157337</v>
      </c>
      <c r="J162">
        <f t="shared" si="63"/>
        <v>10</v>
      </c>
      <c r="K162">
        <f t="shared" si="64"/>
        <v>13.3416640641263</v>
      </c>
      <c r="L162">
        <f t="shared" si="65"/>
        <v>17.0293863659264</v>
      </c>
      <c r="M162">
        <f t="shared" si="66"/>
        <v>20.0997512422418</v>
      </c>
      <c r="N162">
        <f t="shared" si="67"/>
        <v>19.1049731745428</v>
      </c>
      <c r="O162">
        <f t="shared" si="58"/>
        <v>13</v>
      </c>
      <c r="P162">
        <f t="shared" si="68"/>
        <v>8.24621125123532</v>
      </c>
      <c r="Q162">
        <f t="shared" si="69"/>
        <v>10.4403065089106</v>
      </c>
      <c r="FH162">
        <f>SQRT(SUMXMY2(31,B7)+SUMXMY2(36,C7))</f>
        <v>0</v>
      </c>
    </row>
    <row r="163" ht="15.75" spans="1:165">
      <c r="A163" s="2" t="s">
        <v>161</v>
      </c>
      <c r="B163" s="5">
        <v>43</v>
      </c>
      <c r="C163" s="5">
        <v>31</v>
      </c>
      <c r="D163" s="4">
        <f t="shared" si="56"/>
        <v>4.47213595499958</v>
      </c>
      <c r="E163" s="4">
        <f t="shared" si="57"/>
        <v>4.24264068711928</v>
      </c>
      <c r="F163">
        <f t="shared" si="59"/>
        <v>6.40312423743285</v>
      </c>
      <c r="G163">
        <f t="shared" si="60"/>
        <v>7.81024967590665</v>
      </c>
      <c r="H163">
        <f t="shared" si="61"/>
        <v>11.6619037896906</v>
      </c>
      <c r="I163">
        <f t="shared" si="62"/>
        <v>13</v>
      </c>
      <c r="J163">
        <f t="shared" si="63"/>
        <v>10.770329614269</v>
      </c>
      <c r="K163">
        <f t="shared" si="64"/>
        <v>15.0332963783729</v>
      </c>
      <c r="L163">
        <f t="shared" si="65"/>
        <v>19.0262975904404</v>
      </c>
      <c r="M163">
        <f t="shared" si="66"/>
        <v>22</v>
      </c>
      <c r="N163">
        <f t="shared" si="67"/>
        <v>21.3775583264319</v>
      </c>
      <c r="O163">
        <f t="shared" si="58"/>
        <v>15.1327459504216</v>
      </c>
      <c r="P163">
        <f t="shared" si="68"/>
        <v>6</v>
      </c>
      <c r="Q163">
        <f t="shared" si="69"/>
        <v>8.06225774829855</v>
      </c>
      <c r="FI163">
        <f>SQRT(SUMXMY2(31,B7)+SUMXMY2(36,C7))</f>
        <v>0</v>
      </c>
    </row>
    <row r="164" ht="15.75" spans="1:166">
      <c r="A164" s="2" t="s">
        <v>162</v>
      </c>
      <c r="B164" s="5">
        <v>47</v>
      </c>
      <c r="C164" s="5">
        <v>34</v>
      </c>
      <c r="D164" s="4">
        <f>SQRT(SUMXMY2(41,B164)+SUMXMY2(35,C164))</f>
        <v>6.08276253029822</v>
      </c>
      <c r="E164" s="4">
        <f>SQRT(SUMXMY2(40,B164)+SUMXMY2(34,C164))</f>
        <v>7</v>
      </c>
      <c r="F164">
        <f t="shared" si="59"/>
        <v>9.05538513813742</v>
      </c>
      <c r="G164">
        <f t="shared" si="60"/>
        <v>9.48683298050514</v>
      </c>
      <c r="H164">
        <f t="shared" si="61"/>
        <v>14.3178210632764</v>
      </c>
      <c r="I164">
        <f t="shared" si="62"/>
        <v>16.1245154965971</v>
      </c>
      <c r="J164">
        <f t="shared" si="63"/>
        <v>14.0356688476182</v>
      </c>
      <c r="K164">
        <f t="shared" si="64"/>
        <v>19.1049731745428</v>
      </c>
      <c r="L164">
        <f t="shared" si="65"/>
        <v>23.3452350598575</v>
      </c>
      <c r="M164">
        <f t="shared" si="66"/>
        <v>26.1725046566048</v>
      </c>
      <c r="N164">
        <f t="shared" si="67"/>
        <v>25.9615099714943</v>
      </c>
      <c r="O164">
        <f>SQRT(SUMXMY2(28,B164)+SUMXMY2(29,C164))</f>
        <v>19.6468827043885</v>
      </c>
      <c r="P164">
        <f t="shared" si="68"/>
        <v>5</v>
      </c>
      <c r="Q164">
        <f t="shared" si="69"/>
        <v>5.8309518948453</v>
      </c>
      <c r="FJ164">
        <f>SQRT(SUMXMY2(31,B7)+SUMXMY2(36,C7))</f>
        <v>0</v>
      </c>
    </row>
    <row r="165" ht="15.75" spans="1:167">
      <c r="A165" s="2" t="s">
        <v>163</v>
      </c>
      <c r="B165" s="5">
        <v>46</v>
      </c>
      <c r="C165" s="5">
        <v>43</v>
      </c>
      <c r="D165" s="4">
        <f>SQRT(SUMXMY2(41,B165)+SUMXMY2(35,C165))</f>
        <v>9.4339811320566</v>
      </c>
      <c r="E165" s="4">
        <f>SQRT(SUMXMY2(40,B165)+SUMXMY2(34,C165))</f>
        <v>10.816653826392</v>
      </c>
      <c r="F165">
        <f>SQRT(SUMXMY2(38,B165)+SUMXMY2(35,C165))</f>
        <v>11.3137084989848</v>
      </c>
      <c r="G165">
        <f t="shared" si="60"/>
        <v>10</v>
      </c>
      <c r="H165">
        <f t="shared" si="61"/>
        <v>14.3178210632764</v>
      </c>
      <c r="I165">
        <f t="shared" si="62"/>
        <v>16.5529453572468</v>
      </c>
      <c r="J165">
        <f t="shared" si="63"/>
        <v>15.2643375224737</v>
      </c>
      <c r="K165">
        <f t="shared" si="64"/>
        <v>21.095023109729</v>
      </c>
      <c r="L165">
        <f t="shared" si="65"/>
        <v>25.5538646783613</v>
      </c>
      <c r="M165">
        <f t="shared" si="66"/>
        <v>27.7308492477241</v>
      </c>
      <c r="N165">
        <f t="shared" si="67"/>
        <v>28.8444102037119</v>
      </c>
      <c r="O165">
        <f>SQRT(SUMXMY2(28,B165)+SUMXMY2(29,C165))</f>
        <v>22.8035085019828</v>
      </c>
      <c r="P165">
        <f t="shared" si="68"/>
        <v>6.70820393249937</v>
      </c>
      <c r="Q165">
        <f t="shared" si="69"/>
        <v>4.47213595499958</v>
      </c>
      <c r="FK165">
        <f>SQRT(SUMXMY2(31,B7)+SUMXMY2(36,C7))</f>
        <v>0</v>
      </c>
    </row>
    <row r="166" ht="15.75" spans="1:168">
      <c r="A166" s="2" t="s">
        <v>164</v>
      </c>
      <c r="B166" s="5">
        <v>42</v>
      </c>
      <c r="C166" s="5">
        <v>43</v>
      </c>
      <c r="D166" s="4">
        <f>SQRT(SUMXMY2(41,B166)+SUMXMY2(35,C166))</f>
        <v>8.06225774829855</v>
      </c>
      <c r="E166" s="4">
        <f>SQRT(SUMXMY2(40,B166)+SUMXMY2(34,C166))</f>
        <v>9.21954445729289</v>
      </c>
      <c r="F166">
        <f>SQRT(SUMXMY2(38,B166)+SUMXMY2(35,C166))</f>
        <v>8.94427190999916</v>
      </c>
      <c r="G166">
        <f>SQRT(SUMXMY2(38,B166)+SUMXMY2(37,C166))</f>
        <v>7.21110255092798</v>
      </c>
      <c r="H166">
        <f t="shared" si="61"/>
        <v>10.816653826392</v>
      </c>
      <c r="I166">
        <f t="shared" si="62"/>
        <v>13.0384048104053</v>
      </c>
      <c r="J166">
        <f t="shared" si="63"/>
        <v>12.0415945787923</v>
      </c>
      <c r="K166">
        <f t="shared" si="64"/>
        <v>17.8044938147649</v>
      </c>
      <c r="L166">
        <f t="shared" si="65"/>
        <v>22.2036033111745</v>
      </c>
      <c r="M166">
        <f t="shared" si="66"/>
        <v>24.1867732448956</v>
      </c>
      <c r="N166">
        <f t="shared" si="67"/>
        <v>25.6124969497314</v>
      </c>
      <c r="O166">
        <f>SQRT(SUMXMY2(28,B166)+SUMXMY2(29,C166))</f>
        <v>19.7989898732233</v>
      </c>
      <c r="P166">
        <f t="shared" si="68"/>
        <v>6.08276253029822</v>
      </c>
      <c r="Q166">
        <f t="shared" si="69"/>
        <v>4.47213595499958</v>
      </c>
      <c r="FL166">
        <f>SQRT(SUMXMY2(31,B7)+SUMXMY2(36,C7))</f>
        <v>0</v>
      </c>
    </row>
    <row r="167" ht="15.75" spans="1:169">
      <c r="A167" s="2" t="s">
        <v>165</v>
      </c>
      <c r="B167" s="5">
        <v>48</v>
      </c>
      <c r="C167" s="5">
        <v>45</v>
      </c>
      <c r="D167" s="4">
        <f>SQRT(SUMXMY2(41,B167)+SUMXMY2(35,C167))</f>
        <v>12.2065556157337</v>
      </c>
      <c r="E167" s="4">
        <f>SQRT(SUMXMY2(40,B167)+SUMXMY2(34,C167))</f>
        <v>13.6014705087354</v>
      </c>
      <c r="F167">
        <f>SQRT(SUMXMY2(38,B167)+SUMXMY2(35,C167))</f>
        <v>14.142135623731</v>
      </c>
      <c r="G167">
        <f>SQRT(SUMXMY2(38,B167)+SUMXMY2(37,C167))</f>
        <v>12.8062484748657</v>
      </c>
      <c r="H167">
        <f>SQRT(SUMXMY2(33,B167)+SUMXMY2(37,C167))</f>
        <v>17</v>
      </c>
      <c r="I167">
        <f t="shared" si="62"/>
        <v>19.2353840616713</v>
      </c>
      <c r="J167">
        <f t="shared" si="63"/>
        <v>18.0277563773199</v>
      </c>
      <c r="K167">
        <f t="shared" si="64"/>
        <v>23.8537208837531</v>
      </c>
      <c r="L167">
        <f t="shared" si="65"/>
        <v>28.3019433961698</v>
      </c>
      <c r="M167">
        <f t="shared" si="66"/>
        <v>30.4138126514911</v>
      </c>
      <c r="N167">
        <f t="shared" si="67"/>
        <v>31.6227766016838</v>
      </c>
      <c r="O167">
        <f>SQRT(SUMXMY2(28,B167)+SUMXMY2(29,C167))</f>
        <v>25.6124969497314</v>
      </c>
      <c r="P167">
        <f t="shared" si="68"/>
        <v>9.4339811320566</v>
      </c>
      <c r="Q167">
        <f t="shared" si="69"/>
        <v>7.21110255092798</v>
      </c>
      <c r="FM167">
        <f>SQRT(SUMXMY2(31,B7)+SUMXMY2(36,C7))</f>
        <v>0</v>
      </c>
    </row>
    <row r="168" ht="15.75" spans="1:170">
      <c r="A168" s="2" t="s">
        <v>166</v>
      </c>
      <c r="B168" s="5">
        <v>42</v>
      </c>
      <c r="C168" s="5">
        <v>44</v>
      </c>
      <c r="D168" s="4">
        <f>SQRT(SUMXMY2(41,B168)+SUMXMY2(35,C168))</f>
        <v>9.05538513813742</v>
      </c>
      <c r="E168" s="4">
        <f>SQRT(SUMXMY2(40,B168)+SUMXMY2(34,C168))</f>
        <v>10.1980390271856</v>
      </c>
      <c r="F168">
        <f>SQRT(SUMXMY2(38,B168)+SUMXMY2(35,C168))</f>
        <v>9.8488578017961</v>
      </c>
      <c r="G168">
        <f>SQRT(SUMXMY2(38,B168)+SUMXMY2(37,C168))</f>
        <v>8.06225774829855</v>
      </c>
      <c r="H168">
        <f>SQRT(SUMXMY2(33,B168)+SUMXMY2(37,C168))</f>
        <v>11.4017542509914</v>
      </c>
      <c r="I168">
        <f>SQRT(SUMXMY2(31,B168)+SUMXMY2(36,C168))</f>
        <v>13.6014705087354</v>
      </c>
      <c r="J168">
        <f t="shared" si="63"/>
        <v>12.7279220613579</v>
      </c>
      <c r="K168">
        <f t="shared" si="64"/>
        <v>18.4390889145858</v>
      </c>
      <c r="L168">
        <f t="shared" si="65"/>
        <v>22.8035085019828</v>
      </c>
      <c r="M168">
        <f t="shared" si="66"/>
        <v>24.6981780704569</v>
      </c>
      <c r="N168">
        <f t="shared" si="67"/>
        <v>26.2488094968134</v>
      </c>
      <c r="O168">
        <f>SQRT(SUMXMY2(28,B168)+SUMXMY2(29,C168))</f>
        <v>20.5182845286832</v>
      </c>
      <c r="P168">
        <f t="shared" si="68"/>
        <v>7.07106781186548</v>
      </c>
      <c r="Q168">
        <f t="shared" si="69"/>
        <v>5.3851648071345</v>
      </c>
      <c r="FN168">
        <f>SQRT(SUMXMY2(31,B7)+SUMXMY2(36,C7))</f>
        <v>0</v>
      </c>
    </row>
    <row r="169" ht="15.75" spans="1:171">
      <c r="A169" s="2" t="s">
        <v>167</v>
      </c>
      <c r="B169" s="5">
        <v>43</v>
      </c>
      <c r="C169" s="5">
        <v>50</v>
      </c>
      <c r="D169" s="4">
        <f>SQRT(SUMXMY2(41,B169)+SUMXMY2(35,C169))</f>
        <v>15.1327459504216</v>
      </c>
      <c r="E169" s="4">
        <f>SQRT(SUMXMY2(40,B169)+SUMXMY2(34,C169))</f>
        <v>16.2788205960997</v>
      </c>
      <c r="F169">
        <f>SQRT(SUMXMY2(38,B169)+SUMXMY2(35,C169))</f>
        <v>15.8113883008419</v>
      </c>
      <c r="G169">
        <f>SQRT(SUMXMY2(38,B169)+SUMXMY2(37,C169))</f>
        <v>13.9283882771841</v>
      </c>
      <c r="H169">
        <f>SQRT(SUMXMY2(33,B169)+SUMXMY2(37,C169))</f>
        <v>16.4012194668567</v>
      </c>
      <c r="I169">
        <f>SQRT(SUMXMY2(31,B169)+SUMXMY2(36,C169))</f>
        <v>18.4390889145858</v>
      </c>
      <c r="J169">
        <f>SQRT(SUMXMY2(33,B169)+SUMXMY2(35,C169))</f>
        <v>18.0277563773199</v>
      </c>
      <c r="K169">
        <f t="shared" si="64"/>
        <v>23.43074902772</v>
      </c>
      <c r="L169">
        <f t="shared" si="65"/>
        <v>27.5862284482674</v>
      </c>
      <c r="M169">
        <f t="shared" si="66"/>
        <v>29.0688837074973</v>
      </c>
      <c r="N169">
        <f t="shared" si="67"/>
        <v>31.1448230047949</v>
      </c>
      <c r="O169">
        <f>SQRT(SUMXMY2(28,B169)+SUMXMY2(29,C169))</f>
        <v>25.8069758011279</v>
      </c>
      <c r="P169">
        <f t="shared" si="68"/>
        <v>13</v>
      </c>
      <c r="Q169">
        <f t="shared" si="69"/>
        <v>11.0453610171873</v>
      </c>
      <c r="FO169">
        <f>SQRT(SUMXMY2(31,B169)+SUMXMY2(36,C169))</f>
        <v>18.4390889145858</v>
      </c>
    </row>
    <row r="170" ht="15" spans="4:172">
      <c r="D170" s="4"/>
      <c r="FP170">
        <f>SQRT(SUMXMY2(31,B7)+SUMXMY2(36,C7))</f>
        <v>0</v>
      </c>
    </row>
    <row r="171" ht="15" spans="4:4">
      <c r="D17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25981</dc:creator>
  <cp:lastModifiedBy>若久倾残霞</cp:lastModifiedBy>
  <dcterms:created xsi:type="dcterms:W3CDTF">2020-05-05T04:21:00Z</dcterms:created>
  <dcterms:modified xsi:type="dcterms:W3CDTF">2020-05-05T07:32:29Z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