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ff6d3fdd081a33c/pre/fpga_history/"/>
    </mc:Choice>
  </mc:AlternateContent>
  <xr:revisionPtr revIDLastSave="932" documentId="11_AD4DA82427541F7ACA7EB88498481C9C6AE8DE12" xr6:coauthVersionLast="47" xr6:coauthVersionMax="47" xr10:uidLastSave="{8101EF8F-F9A2-4357-AE2D-15CE49159FF0}"/>
  <bookViews>
    <workbookView xWindow="-105" yWindow="270" windowWidth="29010" windowHeight="15345" activeTab="5" xr2:uid="{00000000-000D-0000-FFFF-FFFF00000000}"/>
  </bookViews>
  <sheets>
    <sheet name="legend" sheetId="4" r:id="rId1"/>
    <sheet name="arr256m16" sheetId="7" r:id="rId2"/>
    <sheet name="arr512m16" sheetId="1" r:id="rId3"/>
    <sheet name="arr1024m8" sheetId="2" r:id="rId4"/>
    <sheet name="arr2048m8" sheetId="3" r:id="rId5"/>
    <sheet name="arr4096m8" sheetId="5" r:id="rId6"/>
    <sheet name="sea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N4" i="2"/>
  <c r="O10" i="2"/>
  <c r="O9" i="2"/>
  <c r="O8" i="2"/>
  <c r="O7" i="2"/>
  <c r="O6" i="2"/>
  <c r="O5" i="2"/>
  <c r="O4" i="2"/>
  <c r="N10" i="2"/>
  <c r="N9" i="2"/>
  <c r="N8" i="2"/>
  <c r="N7" i="2"/>
  <c r="N6" i="2"/>
  <c r="N5" i="2"/>
  <c r="I10" i="2"/>
  <c r="I4" i="2"/>
  <c r="I9" i="2"/>
  <c r="E4" i="7"/>
  <c r="M10" i="5" l="1"/>
  <c r="L10" i="5"/>
  <c r="J10" i="5"/>
  <c r="I10" i="5"/>
  <c r="E10" i="5"/>
  <c r="F10" i="5" s="1"/>
  <c r="M9" i="5"/>
  <c r="L9" i="5"/>
  <c r="J9" i="5"/>
  <c r="I9" i="5"/>
  <c r="E9" i="5"/>
  <c r="F9" i="5" s="1"/>
  <c r="M8" i="5"/>
  <c r="L8" i="5"/>
  <c r="J8" i="5"/>
  <c r="I8" i="5"/>
  <c r="E8" i="5"/>
  <c r="F8" i="5" s="1"/>
  <c r="M7" i="5"/>
  <c r="L7" i="5"/>
  <c r="J7" i="5"/>
  <c r="I7" i="5"/>
  <c r="E7" i="5"/>
  <c r="F7" i="5" s="1"/>
  <c r="M6" i="5"/>
  <c r="L6" i="5"/>
  <c r="J6" i="5"/>
  <c r="I6" i="5"/>
  <c r="E6" i="5"/>
  <c r="F6" i="5" s="1"/>
  <c r="M5" i="5"/>
  <c r="L5" i="5"/>
  <c r="J5" i="5"/>
  <c r="I5" i="5"/>
  <c r="E5" i="5"/>
  <c r="G5" i="5" s="1"/>
  <c r="M4" i="5"/>
  <c r="L4" i="5"/>
  <c r="J4" i="5"/>
  <c r="I4" i="5"/>
  <c r="E4" i="5"/>
  <c r="G4" i="5" s="1"/>
  <c r="M10" i="7"/>
  <c r="L10" i="7"/>
  <c r="J10" i="7"/>
  <c r="I10" i="7"/>
  <c r="E10" i="7"/>
  <c r="G10" i="7" s="1"/>
  <c r="M9" i="7"/>
  <c r="L9" i="7"/>
  <c r="J9" i="7"/>
  <c r="I9" i="7"/>
  <c r="E9" i="7"/>
  <c r="G9" i="7" s="1"/>
  <c r="M8" i="7"/>
  <c r="L8" i="7"/>
  <c r="J8" i="7"/>
  <c r="I8" i="7"/>
  <c r="E8" i="7"/>
  <c r="G8" i="7" s="1"/>
  <c r="M7" i="7"/>
  <c r="L7" i="7"/>
  <c r="J7" i="7"/>
  <c r="I7" i="7"/>
  <c r="E7" i="7"/>
  <c r="F7" i="7" s="1"/>
  <c r="M6" i="7"/>
  <c r="L6" i="7"/>
  <c r="J6" i="7"/>
  <c r="I6" i="7"/>
  <c r="E6" i="7"/>
  <c r="G6" i="7" s="1"/>
  <c r="M5" i="7"/>
  <c r="L5" i="7"/>
  <c r="J5" i="7"/>
  <c r="I5" i="7"/>
  <c r="E5" i="7"/>
  <c r="F5" i="7" s="1"/>
  <c r="M4" i="7"/>
  <c r="L4" i="7"/>
  <c r="J4" i="7"/>
  <c r="I4" i="7"/>
  <c r="G4" i="7"/>
  <c r="L4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5" i="1"/>
  <c r="M6" i="1"/>
  <c r="M7" i="1"/>
  <c r="M8" i="1"/>
  <c r="M9" i="1"/>
  <c r="M10" i="1"/>
  <c r="M4" i="1"/>
  <c r="L10" i="1"/>
  <c r="L9" i="1"/>
  <c r="L8" i="1"/>
  <c r="L7" i="1"/>
  <c r="L6" i="1"/>
  <c r="L5" i="1"/>
  <c r="L4" i="1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J10" i="2"/>
  <c r="J9" i="2"/>
  <c r="J8" i="2"/>
  <c r="I8" i="2"/>
  <c r="J7" i="2"/>
  <c r="I7" i="2"/>
  <c r="J6" i="2"/>
  <c r="I6" i="2"/>
  <c r="J5" i="2"/>
  <c r="I5" i="2"/>
  <c r="J4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J5" i="1"/>
  <c r="J6" i="1"/>
  <c r="J7" i="1"/>
  <c r="J8" i="1"/>
  <c r="J9" i="1"/>
  <c r="J10" i="1"/>
  <c r="J4" i="1"/>
  <c r="I10" i="1"/>
  <c r="I9" i="1"/>
  <c r="I8" i="1"/>
  <c r="I7" i="1"/>
  <c r="I6" i="1"/>
  <c r="I5" i="1"/>
  <c r="I4" i="1"/>
  <c r="G5" i="1"/>
  <c r="G6" i="1"/>
  <c r="G7" i="1"/>
  <c r="G8" i="1"/>
  <c r="G9" i="1"/>
  <c r="G10" i="1"/>
  <c r="G4" i="1"/>
  <c r="F10" i="1"/>
  <c r="F9" i="1"/>
  <c r="F8" i="1"/>
  <c r="F7" i="1"/>
  <c r="F6" i="1"/>
  <c r="F4" i="1"/>
  <c r="F5" i="1"/>
  <c r="E10" i="1"/>
  <c r="E10" i="3"/>
  <c r="E9" i="3"/>
  <c r="E8" i="3"/>
  <c r="E7" i="3"/>
  <c r="E6" i="3"/>
  <c r="E5" i="3"/>
  <c r="E4" i="3"/>
  <c r="E10" i="2"/>
  <c r="E9" i="2"/>
  <c r="E8" i="2"/>
  <c r="E7" i="2"/>
  <c r="E6" i="2"/>
  <c r="E5" i="2"/>
  <c r="E4" i="2"/>
  <c r="E4" i="1"/>
  <c r="E5" i="1"/>
  <c r="E6" i="1"/>
  <c r="E7" i="1"/>
  <c r="E8" i="1"/>
  <c r="E9" i="1"/>
  <c r="G7" i="5" l="1"/>
  <c r="F4" i="5"/>
  <c r="G10" i="5"/>
  <c r="F5" i="5"/>
  <c r="G8" i="5"/>
  <c r="G9" i="5"/>
  <c r="G6" i="5"/>
  <c r="F4" i="7"/>
  <c r="G7" i="7"/>
  <c r="F8" i="7"/>
  <c r="G5" i="7"/>
  <c r="F9" i="7"/>
  <c r="F6" i="7"/>
  <c r="F10" i="7"/>
</calcChain>
</file>

<file path=xl/sharedStrings.xml><?xml version="1.0" encoding="utf-8"?>
<sst xmlns="http://schemas.openxmlformats.org/spreadsheetml/2006/main" count="149" uniqueCount="31">
  <si>
    <t>feature</t>
    <phoneticPr fontId="1" type="noConversion"/>
  </si>
  <si>
    <t>time/us</t>
    <phoneticPr fontId="1" type="noConversion"/>
  </si>
  <si>
    <t>to/us</t>
    <phoneticPr fontId="1" type="noConversion"/>
  </si>
  <si>
    <t>exec/us</t>
    <phoneticPr fontId="1" type="noConversion"/>
  </si>
  <si>
    <t>back/us</t>
    <phoneticPr fontId="1" type="noConversion"/>
  </si>
  <si>
    <t>FPGA</t>
    <phoneticPr fontId="1" type="noConversion"/>
  </si>
  <si>
    <t>ours</t>
    <phoneticPr fontId="1" type="noConversion"/>
  </si>
  <si>
    <t>total/us</t>
    <phoneticPr fontId="1" type="noConversion"/>
  </si>
  <si>
    <t>4.5GHz</t>
    <phoneticPr fontId="1" type="noConversion"/>
  </si>
  <si>
    <t>200~300MHz</t>
    <phoneticPr fontId="1" type="noConversion"/>
  </si>
  <si>
    <t>30W</t>
    <phoneticPr fontId="1" type="noConversion"/>
  </si>
  <si>
    <t>i9-12900</t>
    <phoneticPr fontId="1" type="noConversion"/>
  </si>
  <si>
    <t>Alevo U55C</t>
    <phoneticPr fontId="1" type="noConversion"/>
  </si>
  <si>
    <t>arr_size</t>
    <phoneticPr fontId="1" type="noConversion"/>
  </si>
  <si>
    <t>freq/MHz</t>
    <phoneticPr fontId="1" type="noConversion"/>
  </si>
  <si>
    <t>输出吞吐率/个每us</t>
  </si>
  <si>
    <t>输入吞吐率/个每us</t>
  </si>
  <si>
    <t>CPU1</t>
    <phoneticPr fontId="1" type="noConversion"/>
  </si>
  <si>
    <t>CPU2</t>
    <phoneticPr fontId="1" type="noConversion"/>
  </si>
  <si>
    <t>45W</t>
    <phoneticPr fontId="1" type="noConversion"/>
  </si>
  <si>
    <t>200w*2</t>
    <phoneticPr fontId="1" type="noConversion"/>
  </si>
  <si>
    <t>EPYC 7763*128*2</t>
    <phoneticPr fontId="1" type="noConversion"/>
  </si>
  <si>
    <t>2.1GHz</t>
    <phoneticPr fontId="1" type="noConversion"/>
  </si>
  <si>
    <t>Registers</t>
    <phoneticPr fontId="1" type="noConversion"/>
  </si>
  <si>
    <t>LUTs</t>
    <phoneticPr fontId="1" type="noConversion"/>
  </si>
  <si>
    <t>BRAM</t>
    <phoneticPr fontId="1" type="noConversion"/>
  </si>
  <si>
    <t>DSPs</t>
    <phoneticPr fontId="1" type="noConversion"/>
  </si>
  <si>
    <t>batch</t>
    <phoneticPr fontId="1" type="noConversion"/>
  </si>
  <si>
    <t>batch_freq/MHz</t>
    <phoneticPr fontId="1" type="noConversion"/>
  </si>
  <si>
    <t>time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</si>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</sst>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E+00"/>
    <numFmt numFmtId="178" formatCode="0_);[Red]\(0\)"/>
    <numFmt numFmtId="179" formatCode="0.0000000000_);[Red]\(0.000000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 applyAlignment="1">
      <alignment horizontal="center"/>
    </xf>
    <xf numFmtId="177" fontId="0" fillId="2" borderId="0" xfId="0" applyNumberFormat="1" applyFill="1" applyAlignment="1">
      <alignment horizontal="center"/>
    </xf>
    <xf numFmtId="17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177" fontId="0" fillId="0" borderId="0" xfId="0" applyNumberFormat="1"/>
    <xf numFmtId="179" fontId="0" fillId="0" borderId="0" xfId="0" applyNumberFormat="1" applyAlignment="1">
      <alignment horizontal="center"/>
    </xf>
    <xf numFmtId="11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A18C-C357-4580-9530-207B496935C7}">
  <dimension ref="A1:C4"/>
  <sheetViews>
    <sheetView workbookViewId="0">
      <selection activeCell="B2" sqref="B2:B4"/>
    </sheetView>
  </sheetViews>
  <sheetFormatPr defaultRowHeight="14.25" x14ac:dyDescent="0.2"/>
  <cols>
    <col min="1" max="1" width="20.25" customWidth="1"/>
    <col min="2" max="2" width="20.875" customWidth="1"/>
  </cols>
  <sheetData>
    <row r="1" spans="1:3" x14ac:dyDescent="0.2">
      <c r="A1" t="s">
        <v>17</v>
      </c>
      <c r="B1" t="s">
        <v>18</v>
      </c>
      <c r="C1" t="s">
        <v>5</v>
      </c>
    </row>
    <row r="2" spans="1:3" x14ac:dyDescent="0.2">
      <c r="A2" t="s">
        <v>11</v>
      </c>
      <c r="B2" t="s">
        <v>21</v>
      </c>
      <c r="C2" t="s">
        <v>12</v>
      </c>
    </row>
    <row r="3" spans="1:3" x14ac:dyDescent="0.2">
      <c r="A3" t="s">
        <v>8</v>
      </c>
      <c r="B3" t="s">
        <v>22</v>
      </c>
      <c r="C3" t="s">
        <v>9</v>
      </c>
    </row>
    <row r="4" spans="1:3" x14ac:dyDescent="0.2">
      <c r="A4" t="s">
        <v>19</v>
      </c>
      <c r="B4" t="s">
        <v>20</v>
      </c>
      <c r="C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1AB9-E004-4B7B-AEA7-DD0E44FBC90D}">
  <dimension ref="A1:O16"/>
  <sheetViews>
    <sheetView workbookViewId="0">
      <selection activeCell="M16" sqref="M16"/>
    </sheetView>
  </sheetViews>
  <sheetFormatPr defaultRowHeight="14.25" x14ac:dyDescent="0.2"/>
  <cols>
    <col min="3" max="3" width="18.375" customWidth="1"/>
    <col min="5" max="5" width="18.25" customWidth="1"/>
    <col min="6" max="6" width="15.375" customWidth="1"/>
    <col min="7" max="7" width="16.75" customWidth="1"/>
    <col min="8" max="8" width="15.25" customWidth="1"/>
    <col min="10" max="10" width="12.375" customWidth="1"/>
    <col min="11" max="11" width="15.75" customWidth="1"/>
    <col min="12" max="12" width="20.875" customWidth="1"/>
    <col min="14" max="14" width="24" customWidth="1"/>
  </cols>
  <sheetData>
    <row r="1" spans="1:15" x14ac:dyDescent="0.2">
      <c r="A1" s="1" t="s">
        <v>13</v>
      </c>
      <c r="B1" s="1">
        <v>256</v>
      </c>
      <c r="C1" s="1" t="s">
        <v>14</v>
      </c>
      <c r="D1" s="1">
        <v>296</v>
      </c>
      <c r="E1" s="1" t="s">
        <v>27</v>
      </c>
      <c r="F1" s="1">
        <v>3</v>
      </c>
      <c r="G1" s="1" t="s">
        <v>28</v>
      </c>
      <c r="H1" s="1">
        <v>206</v>
      </c>
      <c r="I1" s="1"/>
      <c r="J1" s="1"/>
      <c r="K1" s="1"/>
      <c r="L1" s="1"/>
    </row>
    <row r="2" spans="1:15" x14ac:dyDescent="0.2">
      <c r="A2" s="1" t="s">
        <v>0</v>
      </c>
      <c r="B2" s="14" t="s">
        <v>6</v>
      </c>
      <c r="C2" s="14"/>
      <c r="D2" s="14"/>
      <c r="E2" s="14"/>
      <c r="F2" s="14"/>
      <c r="G2" s="14"/>
      <c r="H2" s="14" t="s">
        <v>17</v>
      </c>
      <c r="I2" s="14"/>
      <c r="J2" s="14"/>
      <c r="K2" s="14" t="s">
        <v>18</v>
      </c>
      <c r="L2" s="14"/>
      <c r="M2" s="14"/>
      <c r="N2" s="14" t="s">
        <v>27</v>
      </c>
      <c r="O2" s="14"/>
    </row>
    <row r="3" spans="1:15" x14ac:dyDescent="0.2">
      <c r="A3" s="1"/>
      <c r="B3" s="1" t="s">
        <v>2</v>
      </c>
      <c r="C3" s="1" t="s">
        <v>3</v>
      </c>
      <c r="D3" s="1" t="s">
        <v>4</v>
      </c>
      <c r="E3" s="1" t="s">
        <v>7</v>
      </c>
      <c r="F3" s="1" t="s">
        <v>16</v>
      </c>
      <c r="G3" s="1" t="s">
        <v>15</v>
      </c>
      <c r="H3" s="1" t="s">
        <v>1</v>
      </c>
      <c r="I3" s="1" t="s">
        <v>16</v>
      </c>
      <c r="J3" s="1" t="s">
        <v>15</v>
      </c>
      <c r="K3" s="1" t="s">
        <v>1</v>
      </c>
      <c r="L3" s="1" t="s">
        <v>16</v>
      </c>
      <c r="M3" s="1" t="s">
        <v>15</v>
      </c>
      <c r="N3" s="3" t="s">
        <v>16</v>
      </c>
      <c r="O3" s="3" t="s">
        <v>15</v>
      </c>
    </row>
    <row r="4" spans="1:15" x14ac:dyDescent="0.2">
      <c r="A4" s="1">
        <v>128</v>
      </c>
      <c r="B4" s="1">
        <v>57</v>
      </c>
      <c r="C4" s="5">
        <v>2319</v>
      </c>
      <c r="D4" s="1">
        <v>66</v>
      </c>
      <c r="E4" s="5">
        <f>SUM(B4:D4)</f>
        <v>2442</v>
      </c>
      <c r="F4" s="1">
        <f>B1*A4/E4</f>
        <v>13.418509418509419</v>
      </c>
      <c r="G4" s="1">
        <f>A4*A4/E4</f>
        <v>6.7092547092547097</v>
      </c>
      <c r="H4" s="5">
        <v>333700.89</v>
      </c>
      <c r="I4" s="1">
        <f>B1*A4/H4</f>
        <v>9.8195722522645953E-2</v>
      </c>
      <c r="J4" s="1">
        <f>A4*A4/H4</f>
        <v>4.9097861261322977E-2</v>
      </c>
      <c r="K4" s="5">
        <v>114991</v>
      </c>
      <c r="L4" s="1">
        <f>B1*A4/K4</f>
        <v>0.284961431764225</v>
      </c>
      <c r="M4" s="1">
        <f>A4*A4/K4</f>
        <v>0.1424807158821125</v>
      </c>
      <c r="N4" s="13">
        <f>F4*H1*F1/D1</f>
        <v>28.015671691347372</v>
      </c>
      <c r="O4" s="4">
        <f>G4*H1/D1*F1</f>
        <v>14.007835845673684</v>
      </c>
    </row>
    <row r="5" spans="1:15" x14ac:dyDescent="0.2">
      <c r="A5" s="1">
        <v>256</v>
      </c>
      <c r="B5" s="1">
        <v>72</v>
      </c>
      <c r="C5" s="5">
        <v>8186</v>
      </c>
      <c r="D5" s="1">
        <v>103</v>
      </c>
      <c r="E5" s="5">
        <f t="shared" ref="E5:E10" si="0">SUM(B5:D5)</f>
        <v>8361</v>
      </c>
      <c r="F5" s="1">
        <f>B1*A5/E5</f>
        <v>7.8382968544432483</v>
      </c>
      <c r="G5" s="1">
        <f t="shared" ref="G5:G10" si="1">A5*A5/E5</f>
        <v>7.8382968544432483</v>
      </c>
      <c r="H5" s="5">
        <v>1316100.1000000001</v>
      </c>
      <c r="I5" s="1">
        <f>B1*A5/H5</f>
        <v>4.9795604452883176E-2</v>
      </c>
      <c r="J5" s="1">
        <f t="shared" ref="J5:J10" si="2">A5*A5/H5</f>
        <v>4.9795604452883176E-2</v>
      </c>
      <c r="K5" s="5">
        <v>454332</v>
      </c>
      <c r="L5" s="1">
        <f>B1*A5/K5</f>
        <v>0.14424693836225491</v>
      </c>
      <c r="M5" s="1">
        <f t="shared" ref="M5:M10" si="3">A5*A5/K5</f>
        <v>0.14424693836225491</v>
      </c>
      <c r="N5" s="13">
        <f>F5*H1*F1/D1</f>
        <v>16.365092756911917</v>
      </c>
      <c r="O5" s="4">
        <f>G5*H1/D1*F1</f>
        <v>16.365092756911917</v>
      </c>
    </row>
    <row r="6" spans="1:15" x14ac:dyDescent="0.2">
      <c r="A6" s="1">
        <v>512</v>
      </c>
      <c r="B6" s="1">
        <v>127</v>
      </c>
      <c r="C6" s="5">
        <v>30694</v>
      </c>
      <c r="D6" s="1">
        <v>192</v>
      </c>
      <c r="E6" s="5">
        <f t="shared" si="0"/>
        <v>31013</v>
      </c>
      <c r="F6" s="1">
        <f>B1*A6/E6</f>
        <v>4.2263566891303643</v>
      </c>
      <c r="G6" s="1">
        <f t="shared" si="1"/>
        <v>8.4527133782607287</v>
      </c>
      <c r="H6" s="5">
        <v>5261800.7</v>
      </c>
      <c r="I6" s="1">
        <f>B1*A6/H6</f>
        <v>2.4910103493657597E-2</v>
      </c>
      <c r="J6" s="1">
        <f t="shared" si="2"/>
        <v>4.9820206987315194E-2</v>
      </c>
      <c r="K6" s="5">
        <v>1859590</v>
      </c>
      <c r="L6" s="2">
        <f>B1*A6/K6</f>
        <v>7.0484354078049469E-2</v>
      </c>
      <c r="M6" s="1">
        <f t="shared" si="3"/>
        <v>0.14096870815609894</v>
      </c>
      <c r="N6" s="13">
        <f>F6*H1*F1/D1</f>
        <v>8.8239474117654222</v>
      </c>
      <c r="O6" s="4">
        <f>G6*H1/D1*F1</f>
        <v>17.647894823530848</v>
      </c>
    </row>
    <row r="7" spans="1:15" x14ac:dyDescent="0.2">
      <c r="A7" s="1">
        <v>1024</v>
      </c>
      <c r="B7" s="1">
        <v>215</v>
      </c>
      <c r="C7" s="5">
        <v>118909</v>
      </c>
      <c r="D7" s="1">
        <v>788</v>
      </c>
      <c r="E7" s="5">
        <f t="shared" si="0"/>
        <v>119912</v>
      </c>
      <c r="F7" s="1">
        <f>B1*A7/E7</f>
        <v>2.1861365001000732</v>
      </c>
      <c r="G7" s="1">
        <f t="shared" si="1"/>
        <v>8.7445460004002928</v>
      </c>
      <c r="H7" s="5">
        <v>20714800</v>
      </c>
      <c r="I7" s="1">
        <f>B1*A7/H7</f>
        <v>1.2654913395253636E-2</v>
      </c>
      <c r="J7" s="1">
        <f t="shared" si="2"/>
        <v>5.0619653581014543E-2</v>
      </c>
      <c r="K7" s="5">
        <v>8127820</v>
      </c>
      <c r="L7" s="2">
        <f>B1*A7/K7</f>
        <v>3.2252682761183198E-2</v>
      </c>
      <c r="M7" s="1">
        <f t="shared" si="3"/>
        <v>0.12901073104473279</v>
      </c>
      <c r="N7" s="13">
        <f>F7*H1*F1/D1</f>
        <v>4.5642985035873149</v>
      </c>
      <c r="O7" s="4">
        <f>G7*H1/D1*F1</f>
        <v>18.25719401434926</v>
      </c>
    </row>
    <row r="8" spans="1:15" x14ac:dyDescent="0.2">
      <c r="A8" s="1">
        <v>2048</v>
      </c>
      <c r="B8" s="1">
        <v>430</v>
      </c>
      <c r="C8" s="5">
        <v>467813</v>
      </c>
      <c r="D8" s="1">
        <v>3260</v>
      </c>
      <c r="E8" s="5">
        <f t="shared" si="0"/>
        <v>471503</v>
      </c>
      <c r="F8" s="1">
        <f>B1*A8/E8</f>
        <v>1.1119505072078015</v>
      </c>
      <c r="G8" s="1">
        <f t="shared" si="1"/>
        <v>8.8956040576624122</v>
      </c>
      <c r="H8" s="5">
        <v>82757200</v>
      </c>
      <c r="I8" s="2">
        <f>B1*A8/H8</f>
        <v>6.3352554218847421E-3</v>
      </c>
      <c r="J8" s="1">
        <f t="shared" si="2"/>
        <v>5.0682043375077937E-2</v>
      </c>
      <c r="K8" s="5">
        <v>30084900</v>
      </c>
      <c r="L8" s="2">
        <f>B1*A8/K8</f>
        <v>1.7426948402687062E-2</v>
      </c>
      <c r="M8" s="1">
        <f t="shared" si="3"/>
        <v>0.1394155872214965</v>
      </c>
      <c r="N8" s="13">
        <f>F8*H1*F1/D1</f>
        <v>2.3215723427514234</v>
      </c>
      <c r="O8" s="4">
        <f>G8*H1/D1*F1</f>
        <v>18.572578742011387</v>
      </c>
    </row>
    <row r="9" spans="1:15" x14ac:dyDescent="0.2">
      <c r="A9" s="1">
        <v>4096</v>
      </c>
      <c r="B9" s="1">
        <v>749</v>
      </c>
      <c r="C9" s="5">
        <v>1856100</v>
      </c>
      <c r="D9" s="1">
        <v>11514</v>
      </c>
      <c r="E9" s="5">
        <f t="shared" si="0"/>
        <v>1868363</v>
      </c>
      <c r="F9" s="1">
        <f>B1*A9/E9</f>
        <v>0.56122712770484107</v>
      </c>
      <c r="G9" s="1">
        <f t="shared" si="1"/>
        <v>8.9796340432774571</v>
      </c>
      <c r="H9" s="6">
        <v>331128800</v>
      </c>
      <c r="I9" s="2">
        <f>B1*A9/H9</f>
        <v>3.1666710959602426E-3</v>
      </c>
      <c r="J9" s="1">
        <f t="shared" si="2"/>
        <v>5.0666737535363882E-2</v>
      </c>
      <c r="K9" s="5">
        <v>115304000</v>
      </c>
      <c r="L9" s="1">
        <f>B1*A9/K9</f>
        <v>9.0940123499618393E-3</v>
      </c>
      <c r="M9" s="1">
        <f t="shared" si="3"/>
        <v>0.14550419759938943</v>
      </c>
      <c r="N9" s="13">
        <f>F9*H1*F1/D1</f>
        <v>1.1717512328432156</v>
      </c>
      <c r="O9" s="4">
        <f>G9*H1/D1*F1</f>
        <v>18.748019725491449</v>
      </c>
    </row>
    <row r="10" spans="1:15" x14ac:dyDescent="0.2">
      <c r="A10" s="1">
        <v>8192</v>
      </c>
      <c r="B10" s="1">
        <v>1652</v>
      </c>
      <c r="C10" s="5">
        <v>7395110</v>
      </c>
      <c r="D10" s="1">
        <v>44459</v>
      </c>
      <c r="E10" s="5">
        <f t="shared" si="0"/>
        <v>7441221</v>
      </c>
      <c r="F10" s="1">
        <f>B1*A10/E10</f>
        <v>0.28182901703900476</v>
      </c>
      <c r="G10" s="1">
        <f t="shared" si="1"/>
        <v>9.0185285452481523</v>
      </c>
      <c r="H10" s="6">
        <v>1324115200</v>
      </c>
      <c r="I10" s="2">
        <f>B1*A10/H10</f>
        <v>1.5838138554711855E-3</v>
      </c>
      <c r="J10" s="1">
        <f t="shared" si="2"/>
        <v>5.0682043375077937E-2</v>
      </c>
      <c r="K10" s="5">
        <v>461016000</v>
      </c>
      <c r="L10" s="1">
        <f>B1*A10/K10</f>
        <v>4.5489787773092477E-3</v>
      </c>
      <c r="M10" s="1">
        <f t="shared" si="3"/>
        <v>0.14556732087389593</v>
      </c>
      <c r="N10" s="13">
        <f>F10*H1*F1/D1</f>
        <v>0.58841328557467887</v>
      </c>
      <c r="O10" s="4">
        <f>G10*H1/D1*F1</f>
        <v>18.829225138389724</v>
      </c>
    </row>
    <row r="14" spans="1:15" x14ac:dyDescent="0.2">
      <c r="A14" s="1" t="s">
        <v>24</v>
      </c>
      <c r="B14" s="1" t="s">
        <v>23</v>
      </c>
      <c r="C14" s="1" t="s">
        <v>25</v>
      </c>
      <c r="D14" s="1" t="s">
        <v>26</v>
      </c>
    </row>
    <row r="15" spans="1:15" x14ac:dyDescent="0.2">
      <c r="A15" s="1">
        <v>298338</v>
      </c>
      <c r="B15" s="1">
        <v>396516</v>
      </c>
      <c r="C15" s="1">
        <v>223</v>
      </c>
      <c r="D15" s="1">
        <v>111</v>
      </c>
    </row>
    <row r="16" spans="1:15" x14ac:dyDescent="0.2">
      <c r="A16" s="8">
        <v>0.2288</v>
      </c>
      <c r="B16" s="8">
        <v>0.15210000000000001</v>
      </c>
      <c r="C16" s="9">
        <v>0.1106</v>
      </c>
      <c r="D16" s="8">
        <v>1.23E-2</v>
      </c>
    </row>
  </sheetData>
  <mergeCells count="4">
    <mergeCell ref="B2:G2"/>
    <mergeCell ref="H2:J2"/>
    <mergeCell ref="K2:M2"/>
    <mergeCell ref="N2:O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zoomScaleNormal="100" workbookViewId="0">
      <selection activeCell="G27" sqref="G27"/>
    </sheetView>
  </sheetViews>
  <sheetFormatPr defaultRowHeight="14.25" x14ac:dyDescent="0.2"/>
  <cols>
    <col min="1" max="1" width="9" style="1"/>
    <col min="2" max="2" width="14.125" style="1" customWidth="1"/>
    <col min="3" max="3" width="13.125" style="1" customWidth="1"/>
    <col min="4" max="4" width="12.875" style="1" customWidth="1"/>
    <col min="5" max="5" width="20.25" style="1" customWidth="1"/>
    <col min="6" max="6" width="24" style="1" customWidth="1"/>
    <col min="7" max="7" width="32" style="1" customWidth="1"/>
    <col min="8" max="8" width="10.125" style="1" bestFit="1" customWidth="1"/>
    <col min="9" max="9" width="22.375" style="1" customWidth="1"/>
    <col min="10" max="10" width="22.75" style="1" customWidth="1"/>
    <col min="11" max="11" width="13.25" style="1" customWidth="1"/>
    <col min="12" max="12" width="21.5" style="1" customWidth="1"/>
    <col min="13" max="13" width="13.5" style="1" customWidth="1"/>
    <col min="14" max="14" width="17.75" style="1" customWidth="1"/>
    <col min="15" max="16384" width="9" style="1"/>
  </cols>
  <sheetData>
    <row r="1" spans="1:15" x14ac:dyDescent="0.2">
      <c r="A1" s="1" t="s">
        <v>13</v>
      </c>
      <c r="B1" s="1">
        <v>512</v>
      </c>
      <c r="C1" s="1" t="s">
        <v>14</v>
      </c>
      <c r="D1" s="1">
        <v>289</v>
      </c>
      <c r="E1" s="1" t="s">
        <v>27</v>
      </c>
      <c r="F1" s="1">
        <v>3</v>
      </c>
      <c r="G1" s="1" t="s">
        <v>28</v>
      </c>
      <c r="H1" s="1">
        <v>191</v>
      </c>
    </row>
    <row r="2" spans="1:15" x14ac:dyDescent="0.2">
      <c r="A2" s="1" t="s">
        <v>0</v>
      </c>
      <c r="B2" s="14" t="s">
        <v>6</v>
      </c>
      <c r="C2" s="14"/>
      <c r="D2" s="14"/>
      <c r="E2" s="14"/>
      <c r="F2" s="14"/>
      <c r="G2" s="14"/>
      <c r="H2" s="14" t="s">
        <v>17</v>
      </c>
      <c r="I2" s="14"/>
      <c r="J2" s="14"/>
      <c r="K2" s="14" t="s">
        <v>18</v>
      </c>
      <c r="L2" s="14"/>
      <c r="M2" s="14"/>
      <c r="N2" s="14" t="s">
        <v>27</v>
      </c>
      <c r="O2" s="14"/>
    </row>
    <row r="3" spans="1:15" x14ac:dyDescent="0.2">
      <c r="B3" s="1" t="s">
        <v>2</v>
      </c>
      <c r="C3" s="1" t="s">
        <v>3</v>
      </c>
      <c r="D3" s="1" t="s">
        <v>4</v>
      </c>
      <c r="E3" s="1" t="s">
        <v>7</v>
      </c>
      <c r="F3" s="1" t="s">
        <v>16</v>
      </c>
      <c r="G3" s="1" t="s">
        <v>15</v>
      </c>
      <c r="H3" s="1" t="s">
        <v>1</v>
      </c>
      <c r="I3" s="1" t="s">
        <v>16</v>
      </c>
      <c r="J3" s="1" t="s">
        <v>15</v>
      </c>
      <c r="K3" s="1" t="s">
        <v>1</v>
      </c>
      <c r="L3" s="1" t="s">
        <v>16</v>
      </c>
      <c r="M3" s="1" t="s">
        <v>15</v>
      </c>
      <c r="N3" s="3" t="s">
        <v>16</v>
      </c>
      <c r="O3" s="3" t="s">
        <v>15</v>
      </c>
    </row>
    <row r="4" spans="1:15" x14ac:dyDescent="0.2">
      <c r="A4" s="1">
        <v>128</v>
      </c>
      <c r="B4" s="1">
        <v>70</v>
      </c>
      <c r="C4" s="5">
        <v>5239</v>
      </c>
      <c r="D4" s="1">
        <v>32</v>
      </c>
      <c r="E4" s="5">
        <f t="shared" ref="E4:E10" si="0">SUM(B4:D4)</f>
        <v>5341</v>
      </c>
      <c r="F4" s="1">
        <f>B1*A4/E4</f>
        <v>12.270361355551396</v>
      </c>
      <c r="G4" s="1">
        <f>A4*A4/E4</f>
        <v>3.0675903388878489</v>
      </c>
      <c r="H4" s="5">
        <v>803900.32</v>
      </c>
      <c r="I4" s="1">
        <f>B1*A4/H4</f>
        <v>8.1522544984184112E-2</v>
      </c>
      <c r="J4" s="1">
        <f>A4*A4/H4</f>
        <v>2.0380636246046028E-2</v>
      </c>
      <c r="K4" s="5">
        <v>125205</v>
      </c>
      <c r="L4" s="1">
        <f>B1*A4/K4</f>
        <v>0.52342957549618629</v>
      </c>
      <c r="M4" s="1">
        <f>A4*A4/K4</f>
        <v>0.13085739387404657</v>
      </c>
      <c r="N4" s="13">
        <f>F4*H1*F1/D1</f>
        <v>24.328432722252423</v>
      </c>
      <c r="O4" s="4">
        <f>G4*H1/D1*F1</f>
        <v>6.0821081805631056</v>
      </c>
    </row>
    <row r="5" spans="1:15" x14ac:dyDescent="0.2">
      <c r="A5" s="1">
        <v>256</v>
      </c>
      <c r="B5" s="1">
        <v>121</v>
      </c>
      <c r="C5" s="5">
        <v>19416</v>
      </c>
      <c r="D5" s="1">
        <v>68</v>
      </c>
      <c r="E5" s="5">
        <f t="shared" si="0"/>
        <v>19605</v>
      </c>
      <c r="F5" s="1">
        <f>B1*A5/E5</f>
        <v>6.685641418005611</v>
      </c>
      <c r="G5" s="1">
        <f t="shared" ref="G5:G10" si="1">A5*A5/E5</f>
        <v>3.3428207090028055</v>
      </c>
      <c r="H5" s="5">
        <v>3233200</v>
      </c>
      <c r="I5" s="1">
        <f>B1*A5/H5</f>
        <v>4.0539403686749971E-2</v>
      </c>
      <c r="J5" s="1">
        <f t="shared" ref="J5:J10" si="2">A5*A5/H5</f>
        <v>2.0269701843374986E-2</v>
      </c>
      <c r="K5" s="5">
        <v>492138</v>
      </c>
      <c r="L5" s="1">
        <f>B1*A5/K5</f>
        <v>0.26633180124274086</v>
      </c>
      <c r="M5" s="1">
        <f t="shared" ref="M5:M10" si="3">A5*A5/K5</f>
        <v>0.13316590062137043</v>
      </c>
      <c r="N5" s="13">
        <f>F5*H1*F1/D1</f>
        <v>13.255614299367528</v>
      </c>
      <c r="O5" s="4">
        <f>G5*H1/D1*F1</f>
        <v>6.6278071496837638</v>
      </c>
    </row>
    <row r="6" spans="1:15" x14ac:dyDescent="0.2">
      <c r="A6" s="1">
        <v>512</v>
      </c>
      <c r="B6" s="1">
        <v>202</v>
      </c>
      <c r="C6" s="5">
        <v>74782</v>
      </c>
      <c r="D6" s="1">
        <v>195</v>
      </c>
      <c r="E6" s="5">
        <f t="shared" si="0"/>
        <v>75179</v>
      </c>
      <c r="F6" s="1">
        <f>B1*A6/E6</f>
        <v>3.4869311908910734</v>
      </c>
      <c r="G6" s="1">
        <f t="shared" si="1"/>
        <v>3.4869311908910734</v>
      </c>
      <c r="H6" s="5">
        <v>12807400</v>
      </c>
      <c r="I6" s="1">
        <f>B1*A6/H6</f>
        <v>2.0468166841045021E-2</v>
      </c>
      <c r="J6" s="1">
        <f t="shared" si="2"/>
        <v>2.0468166841045021E-2</v>
      </c>
      <c r="K6" s="5">
        <v>1912900</v>
      </c>
      <c r="L6" s="2">
        <f>B1*A6/K6</f>
        <v>0.13704009618903235</v>
      </c>
      <c r="M6" s="1">
        <f t="shared" si="3"/>
        <v>0.13704009618903235</v>
      </c>
      <c r="N6" s="13">
        <f>F6*H1*F1/D1</f>
        <v>6.9135348525279765</v>
      </c>
      <c r="O6" s="4">
        <f>G6*H1/D1*F1</f>
        <v>6.9135348525279756</v>
      </c>
    </row>
    <row r="7" spans="1:15" x14ac:dyDescent="0.2">
      <c r="A7" s="1">
        <v>1024</v>
      </c>
      <c r="B7" s="1">
        <v>402</v>
      </c>
      <c r="C7" s="5">
        <v>293656</v>
      </c>
      <c r="D7" s="1">
        <v>698</v>
      </c>
      <c r="E7" s="5">
        <f t="shared" si="0"/>
        <v>294756</v>
      </c>
      <c r="F7" s="1">
        <f>B1*A7/E7</f>
        <v>1.7787186690008006</v>
      </c>
      <c r="G7" s="1">
        <f t="shared" si="1"/>
        <v>3.5574373380016011</v>
      </c>
      <c r="H7" s="5">
        <v>51235200</v>
      </c>
      <c r="I7" s="1">
        <f>B1*A7/H7</f>
        <v>1.0232964836674786E-2</v>
      </c>
      <c r="J7" s="1">
        <f t="shared" si="2"/>
        <v>2.0465929673349571E-2</v>
      </c>
      <c r="K7" s="5">
        <v>7912540</v>
      </c>
      <c r="L7" s="2">
        <f>B1*A7/K7</f>
        <v>6.626039173261683E-2</v>
      </c>
      <c r="M7" s="1">
        <f t="shared" si="3"/>
        <v>0.13252078346523366</v>
      </c>
      <c r="N7" s="13">
        <f>F7*H1*F1/D1</f>
        <v>3.5266636586071232</v>
      </c>
      <c r="O7" s="4">
        <f>G7*H1/D1*F1</f>
        <v>7.0533273172142472</v>
      </c>
    </row>
    <row r="8" spans="1:15" x14ac:dyDescent="0.2">
      <c r="A8" s="1">
        <v>2048</v>
      </c>
      <c r="B8" s="1">
        <v>706</v>
      </c>
      <c r="C8" s="5">
        <v>1163790</v>
      </c>
      <c r="D8" s="1">
        <v>2684</v>
      </c>
      <c r="E8" s="5">
        <f t="shared" si="0"/>
        <v>1167180</v>
      </c>
      <c r="F8" s="1">
        <f>B1*A8/E8</f>
        <v>0.89838413955002661</v>
      </c>
      <c r="G8" s="1">
        <f t="shared" si="1"/>
        <v>3.5935365582001064</v>
      </c>
      <c r="H8" s="6">
        <v>203286000</v>
      </c>
      <c r="I8" s="2">
        <f>B1*A8/H8</f>
        <v>5.1581318929980425E-3</v>
      </c>
      <c r="J8" s="1">
        <f t="shared" si="2"/>
        <v>2.063252757199217E-2</v>
      </c>
      <c r="K8" s="5">
        <v>28290300</v>
      </c>
      <c r="L8" s="2">
        <f>B1*A8/K8</f>
        <v>3.7064859686889148E-2</v>
      </c>
      <c r="M8" s="1">
        <f t="shared" si="3"/>
        <v>0.14825943874755659</v>
      </c>
      <c r="N8" s="13">
        <f>F8*H1*F1/D1</f>
        <v>1.7812253009071464</v>
      </c>
      <c r="O8" s="4">
        <f>G8*H1/D1*F1</f>
        <v>7.1249012036285837</v>
      </c>
    </row>
    <row r="9" spans="1:15" x14ac:dyDescent="0.2">
      <c r="A9" s="1">
        <v>4096</v>
      </c>
      <c r="B9" s="1">
        <v>1369</v>
      </c>
      <c r="C9" s="5">
        <v>4633560</v>
      </c>
      <c r="D9" s="1">
        <v>10565</v>
      </c>
      <c r="E9" s="5">
        <f t="shared" si="0"/>
        <v>4645494</v>
      </c>
      <c r="F9" s="1">
        <f>B1*A9/E9</f>
        <v>0.45143788798349538</v>
      </c>
      <c r="G9" s="1">
        <f t="shared" si="1"/>
        <v>3.611503103867963</v>
      </c>
      <c r="H9" s="6">
        <v>805000000</v>
      </c>
      <c r="I9" s="2">
        <f>B1*A9/H9</f>
        <v>2.6051577639751551E-3</v>
      </c>
      <c r="J9" s="1">
        <f t="shared" si="2"/>
        <v>2.0841262111801241E-2</v>
      </c>
      <c r="K9" s="6">
        <v>118561200</v>
      </c>
      <c r="L9" s="1">
        <f>B1*A9/K9</f>
        <v>1.7688349982962384E-2</v>
      </c>
      <c r="M9" s="1">
        <f t="shared" si="3"/>
        <v>0.14150679986369907</v>
      </c>
      <c r="N9" s="13">
        <f>F9*H1*F1/D1</f>
        <v>0.89506543188423138</v>
      </c>
      <c r="O9" s="4">
        <f>G9*H1/D1*F1</f>
        <v>7.1605234550738501</v>
      </c>
    </row>
    <row r="10" spans="1:15" x14ac:dyDescent="0.2">
      <c r="A10" s="1">
        <v>8192</v>
      </c>
      <c r="B10" s="1">
        <v>2754</v>
      </c>
      <c r="C10" s="5">
        <v>18491600</v>
      </c>
      <c r="D10" s="1">
        <v>42371</v>
      </c>
      <c r="E10" s="5">
        <f t="shared" si="0"/>
        <v>18536725</v>
      </c>
      <c r="F10" s="1">
        <f>B1*A10/E10</f>
        <v>0.22626995869011382</v>
      </c>
      <c r="G10" s="1">
        <f t="shared" si="1"/>
        <v>3.6203193390418211</v>
      </c>
      <c r="H10" s="6">
        <v>2510000000</v>
      </c>
      <c r="I10" s="2">
        <f>B1*A10/H10</f>
        <v>1.6710374501992032E-3</v>
      </c>
      <c r="J10" s="1">
        <f t="shared" si="2"/>
        <v>2.6736599203187252E-2</v>
      </c>
      <c r="K10" s="6">
        <v>470244800</v>
      </c>
      <c r="L10" s="1">
        <f>B1*A10/K10</f>
        <v>8.9194053820478188E-3</v>
      </c>
      <c r="M10" s="1">
        <f t="shared" si="3"/>
        <v>0.1427104861127651</v>
      </c>
      <c r="N10" s="13">
        <f>F10*H1*F1/D1</f>
        <v>0.44862521221257856</v>
      </c>
      <c r="O10" s="4">
        <f>G10*H1/D1*F1</f>
        <v>7.178003395401257</v>
      </c>
    </row>
    <row r="14" spans="1:15" x14ac:dyDescent="0.2">
      <c r="A14" s="1" t="s">
        <v>24</v>
      </c>
      <c r="B14" s="1" t="s">
        <v>23</v>
      </c>
      <c r="C14" s="1" t="s">
        <v>25</v>
      </c>
      <c r="D14" s="1" t="s">
        <v>26</v>
      </c>
    </row>
    <row r="15" spans="1:15" x14ac:dyDescent="0.2">
      <c r="A15" s="1">
        <v>374732</v>
      </c>
      <c r="B15" s="1">
        <v>493336</v>
      </c>
      <c r="C15" s="1">
        <v>223</v>
      </c>
      <c r="D15" s="1">
        <v>111</v>
      </c>
    </row>
    <row r="16" spans="1:15" x14ac:dyDescent="0.2">
      <c r="A16" s="8">
        <v>0.28739999999999999</v>
      </c>
      <c r="B16" s="8">
        <v>0.18920000000000001</v>
      </c>
      <c r="C16" s="9">
        <v>0.1106</v>
      </c>
      <c r="D16" s="8">
        <v>1.23E-2</v>
      </c>
    </row>
  </sheetData>
  <mergeCells count="4">
    <mergeCell ref="B2:G2"/>
    <mergeCell ref="H2:J2"/>
    <mergeCell ref="K2:M2"/>
    <mergeCell ref="N2:O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C8F7-312B-43AA-A871-FCA94CBD73BA}">
  <dimension ref="A1:R16"/>
  <sheetViews>
    <sheetView workbookViewId="0">
      <selection activeCell="F25" sqref="F25"/>
    </sheetView>
  </sheetViews>
  <sheetFormatPr defaultRowHeight="14.25" x14ac:dyDescent="0.2"/>
  <cols>
    <col min="1" max="2" width="9.125" bestFit="1" customWidth="1"/>
    <col min="3" max="3" width="12.625" bestFit="1" customWidth="1"/>
    <col min="4" max="4" width="9.375" bestFit="1" customWidth="1"/>
    <col min="5" max="5" width="22.125" customWidth="1"/>
    <col min="6" max="6" width="28.875" customWidth="1"/>
    <col min="7" max="7" width="16.125" customWidth="1"/>
    <col min="8" max="8" width="15.25" customWidth="1"/>
    <col min="9" max="9" width="31.25" customWidth="1"/>
    <col min="10" max="10" width="24.5" customWidth="1"/>
    <col min="11" max="11" width="13.375" customWidth="1"/>
    <col min="12" max="12" width="19.375" customWidth="1"/>
    <col min="13" max="13" width="9.125" bestFit="1" customWidth="1"/>
    <col min="14" max="14" width="24.5" customWidth="1"/>
    <col min="15" max="15" width="17.5" customWidth="1"/>
    <col min="16" max="16" width="10.125" bestFit="1" customWidth="1"/>
    <col min="17" max="17" width="31.125" customWidth="1"/>
  </cols>
  <sheetData>
    <row r="1" spans="1:18" x14ac:dyDescent="0.2">
      <c r="A1" s="3" t="s">
        <v>13</v>
      </c>
      <c r="B1" s="3">
        <v>1024</v>
      </c>
      <c r="C1" s="3" t="s">
        <v>14</v>
      </c>
      <c r="D1" s="3">
        <v>266</v>
      </c>
      <c r="E1" s="1" t="s">
        <v>27</v>
      </c>
      <c r="F1" s="1">
        <v>3</v>
      </c>
      <c r="G1" s="1" t="s">
        <v>28</v>
      </c>
      <c r="H1" s="1">
        <v>203</v>
      </c>
      <c r="I1" s="4"/>
      <c r="J1" s="4"/>
      <c r="K1" s="4"/>
      <c r="L1" s="4"/>
      <c r="M1" s="4"/>
    </row>
    <row r="2" spans="1:18" x14ac:dyDescent="0.2">
      <c r="A2" s="3" t="s">
        <v>0</v>
      </c>
      <c r="B2" s="15" t="s">
        <v>6</v>
      </c>
      <c r="C2" s="15"/>
      <c r="D2" s="15"/>
      <c r="E2" s="15"/>
      <c r="F2" s="15"/>
      <c r="G2" s="15"/>
      <c r="H2" s="15" t="s">
        <v>17</v>
      </c>
      <c r="I2" s="15"/>
      <c r="J2" s="15"/>
      <c r="K2" s="15" t="s">
        <v>18</v>
      </c>
      <c r="L2" s="15"/>
      <c r="M2" s="15"/>
      <c r="N2" s="14" t="s">
        <v>27</v>
      </c>
      <c r="O2" s="14"/>
      <c r="P2" s="10"/>
    </row>
    <row r="3" spans="1:18" x14ac:dyDescent="0.2">
      <c r="A3" s="3"/>
      <c r="B3" s="3" t="s">
        <v>2</v>
      </c>
      <c r="C3" s="3" t="s">
        <v>3</v>
      </c>
      <c r="D3" s="3" t="s">
        <v>4</v>
      </c>
      <c r="E3" s="3" t="s">
        <v>7</v>
      </c>
      <c r="F3" s="3" t="s">
        <v>16</v>
      </c>
      <c r="G3" s="3" t="s">
        <v>15</v>
      </c>
      <c r="H3" s="3" t="s">
        <v>1</v>
      </c>
      <c r="I3" s="3" t="s">
        <v>16</v>
      </c>
      <c r="J3" s="3" t="s">
        <v>15</v>
      </c>
      <c r="K3" s="3" t="s">
        <v>1</v>
      </c>
      <c r="L3" s="3" t="s">
        <v>16</v>
      </c>
      <c r="M3" s="3" t="s">
        <v>15</v>
      </c>
      <c r="N3" s="3" t="s">
        <v>16</v>
      </c>
      <c r="O3" s="3" t="s">
        <v>15</v>
      </c>
      <c r="P3" s="10"/>
      <c r="Q3" s="3"/>
      <c r="R3" s="3"/>
    </row>
    <row r="4" spans="1:18" x14ac:dyDescent="0.2">
      <c r="A4" s="7">
        <v>128</v>
      </c>
      <c r="B4" s="3">
        <v>143</v>
      </c>
      <c r="C4" s="5">
        <v>17233</v>
      </c>
      <c r="D4" s="3">
        <v>63</v>
      </c>
      <c r="E4" s="5">
        <f>SUM(B4:D4)</f>
        <v>17439</v>
      </c>
      <c r="F4" s="3">
        <f>B1*A4/E4</f>
        <v>7.5160272951430702</v>
      </c>
      <c r="G4" s="3">
        <f>A4*A4/E4</f>
        <v>0.93950341189288378</v>
      </c>
      <c r="H4" s="5">
        <v>2066900</v>
      </c>
      <c r="I4" s="11">
        <f>B1*A4/H4</f>
        <v>6.3414775751124877E-2</v>
      </c>
      <c r="J4" s="3">
        <f>A4*A4/H4</f>
        <v>7.9268469688906096E-3</v>
      </c>
      <c r="K4" s="5">
        <v>145740</v>
      </c>
      <c r="L4" s="3">
        <f>B1*A4/K4</f>
        <v>0.89935501578152877</v>
      </c>
      <c r="M4" s="3">
        <f>A4*A4/K4</f>
        <v>0.1124193769726911</v>
      </c>
      <c r="N4" s="13">
        <f>F4*H1*F1/D1</f>
        <v>17.207746702038079</v>
      </c>
      <c r="O4" s="4">
        <f>G4*H1/D1*F1</f>
        <v>2.1509683377547604</v>
      </c>
      <c r="P4" s="10"/>
      <c r="Q4" s="13"/>
      <c r="R4" s="4"/>
    </row>
    <row r="5" spans="1:18" x14ac:dyDescent="0.2">
      <c r="A5" s="7">
        <v>256</v>
      </c>
      <c r="B5" s="3">
        <v>214</v>
      </c>
      <c r="C5" s="5">
        <v>66002</v>
      </c>
      <c r="D5" s="3">
        <v>73</v>
      </c>
      <c r="E5" s="5">
        <f t="shared" ref="E5:E9" si="0">SUM(B5:D5)</f>
        <v>66289</v>
      </c>
      <c r="F5" s="3">
        <f>B1*A5/E5</f>
        <v>3.954562597112643</v>
      </c>
      <c r="G5" s="3">
        <f t="shared" ref="G5:G10" si="1">A5*A5/E5</f>
        <v>0.98864064927816075</v>
      </c>
      <c r="H5" s="5">
        <v>8329800</v>
      </c>
      <c r="I5" s="11">
        <f>B1*A5/H5</f>
        <v>3.147062354438282E-2</v>
      </c>
      <c r="J5" s="3">
        <f t="shared" ref="J5:J10" si="2">A5*A5/H5</f>
        <v>7.8676558860957049E-3</v>
      </c>
      <c r="K5" s="5">
        <v>525872</v>
      </c>
      <c r="L5" s="3">
        <f>B1*A5/K5</f>
        <v>0.498493930081845</v>
      </c>
      <c r="M5" s="3">
        <f t="shared" ref="M5:M10" si="3">A5*A5/K5</f>
        <v>0.12462348252046125</v>
      </c>
      <c r="N5" s="13">
        <f>F5*H1*F1/D1</f>
        <v>9.0538669986526301</v>
      </c>
      <c r="O5" s="4">
        <f>G5*H1/D1*F1</f>
        <v>2.2634667496631575</v>
      </c>
      <c r="P5" s="10"/>
      <c r="Q5" s="13"/>
      <c r="R5" s="4"/>
    </row>
    <row r="6" spans="1:18" x14ac:dyDescent="0.2">
      <c r="A6" s="7">
        <v>512</v>
      </c>
      <c r="B6" s="3">
        <v>381</v>
      </c>
      <c r="C6" s="5">
        <v>259003</v>
      </c>
      <c r="D6" s="3">
        <v>235</v>
      </c>
      <c r="E6" s="5">
        <f t="shared" si="0"/>
        <v>259619</v>
      </c>
      <c r="F6" s="3">
        <f>B1*A6/E6</f>
        <v>2.0194515809705762</v>
      </c>
      <c r="G6" s="3">
        <f t="shared" si="1"/>
        <v>1.0097257904852881</v>
      </c>
      <c r="H6" s="5">
        <v>33021900</v>
      </c>
      <c r="I6" s="11">
        <f>B1*A6/H6</f>
        <v>1.5876978611164105E-2</v>
      </c>
      <c r="J6" s="3">
        <f t="shared" si="2"/>
        <v>7.9384893055820527E-3</v>
      </c>
      <c r="K6" s="5">
        <v>1909750</v>
      </c>
      <c r="L6" s="3">
        <f>B1*A6/K6</f>
        <v>0.27453226862154734</v>
      </c>
      <c r="M6" s="3">
        <f t="shared" si="3"/>
        <v>0.13726613431077367</v>
      </c>
      <c r="N6" s="13">
        <f>F6*H1*F1/D1</f>
        <v>4.6234812511694772</v>
      </c>
      <c r="O6" s="4">
        <f>G6*H1/D1*F1</f>
        <v>2.3117406255847386</v>
      </c>
      <c r="P6" s="10"/>
      <c r="Q6" s="13"/>
      <c r="R6" s="4"/>
    </row>
    <row r="7" spans="1:18" x14ac:dyDescent="0.2">
      <c r="A7" s="7">
        <v>1024</v>
      </c>
      <c r="B7" s="3">
        <v>737</v>
      </c>
      <c r="C7" s="5">
        <v>1025890</v>
      </c>
      <c r="D7" s="3">
        <v>707</v>
      </c>
      <c r="E7" s="5">
        <f t="shared" si="0"/>
        <v>1027334</v>
      </c>
      <c r="F7" s="3">
        <f>B1*A7/E7</f>
        <v>1.020676819807385</v>
      </c>
      <c r="G7" s="3">
        <f t="shared" si="1"/>
        <v>1.020676819807385</v>
      </c>
      <c r="H7" s="5">
        <v>130735000</v>
      </c>
      <c r="I7" s="11">
        <f>B1*A7/H7</f>
        <v>8.0206218686656207E-3</v>
      </c>
      <c r="J7" s="3">
        <f t="shared" si="2"/>
        <v>8.0206218686656207E-3</v>
      </c>
      <c r="K7" s="5">
        <v>8342730</v>
      </c>
      <c r="L7" s="3">
        <f>B1*A7/K7</f>
        <v>0.12568739489351807</v>
      </c>
      <c r="M7" s="3">
        <f t="shared" si="3"/>
        <v>0.12568739489351807</v>
      </c>
      <c r="N7" s="13">
        <f>F7*H1*F1/D1</f>
        <v>2.336812719032697</v>
      </c>
      <c r="O7" s="4">
        <f>G7*H1/D1*F1</f>
        <v>2.336812719032697</v>
      </c>
      <c r="P7" s="10"/>
      <c r="Q7" s="13"/>
      <c r="R7" s="4"/>
    </row>
    <row r="8" spans="1:18" x14ac:dyDescent="0.2">
      <c r="A8" s="7">
        <v>2048</v>
      </c>
      <c r="B8" s="3">
        <v>1412</v>
      </c>
      <c r="C8" s="5">
        <v>4083240</v>
      </c>
      <c r="D8" s="3">
        <v>2680</v>
      </c>
      <c r="E8" s="5">
        <f t="shared" si="0"/>
        <v>4087332</v>
      </c>
      <c r="F8" s="3">
        <f>B1*A8/E8</f>
        <v>0.51308579777713192</v>
      </c>
      <c r="G8" s="3">
        <f t="shared" si="1"/>
        <v>1.0261715955542638</v>
      </c>
      <c r="H8" s="6">
        <v>525000000</v>
      </c>
      <c r="I8" s="11">
        <f>B1*A8/H8</f>
        <v>3.9945752380952382E-3</v>
      </c>
      <c r="J8" s="3">
        <f t="shared" si="2"/>
        <v>7.9891504761904764E-3</v>
      </c>
      <c r="K8" s="5">
        <v>29186100</v>
      </c>
      <c r="L8" s="3">
        <f>B1*A8/K8</f>
        <v>7.1854478673066977E-2</v>
      </c>
      <c r="M8" s="3">
        <f t="shared" si="3"/>
        <v>0.14370895734613395</v>
      </c>
      <c r="N8" s="13">
        <f>F8*H1*F1/D1</f>
        <v>1.1746964317529072</v>
      </c>
      <c r="O8" s="4">
        <f>G8*H1/D1*F1</f>
        <v>2.3493928635058143</v>
      </c>
      <c r="P8" s="10"/>
      <c r="Q8" s="13"/>
      <c r="R8" s="4"/>
    </row>
    <row r="9" spans="1:18" x14ac:dyDescent="0.2">
      <c r="A9" s="7">
        <v>4096</v>
      </c>
      <c r="B9" s="3">
        <v>2725</v>
      </c>
      <c r="C9" s="5">
        <v>16293700</v>
      </c>
      <c r="D9" s="3">
        <v>10612</v>
      </c>
      <c r="E9" s="5">
        <f t="shared" si="0"/>
        <v>16307037</v>
      </c>
      <c r="F9" s="3">
        <f>B1*A9/E9</f>
        <v>0.25720822243795732</v>
      </c>
      <c r="G9" s="3">
        <f t="shared" si="1"/>
        <v>1.0288328897518293</v>
      </c>
      <c r="H9" s="6">
        <v>2710000000</v>
      </c>
      <c r="I9" s="11">
        <f>B1*A9/H9</f>
        <v>1.5477136531365314E-3</v>
      </c>
      <c r="J9" s="3">
        <f t="shared" si="2"/>
        <v>6.1908546125461258E-3</v>
      </c>
      <c r="K9" s="5">
        <v>128478000</v>
      </c>
      <c r="L9" s="3">
        <f>B1*A9/K9</f>
        <v>3.2646087267859086E-2</v>
      </c>
      <c r="M9" s="3">
        <f t="shared" si="3"/>
        <v>0.13058434907143635</v>
      </c>
      <c r="N9" s="13">
        <f>F9*H1*F1/D1</f>
        <v>0.58887145663427065</v>
      </c>
      <c r="O9" s="4">
        <f>G9*H1/D1*F1</f>
        <v>2.3554858265370826</v>
      </c>
      <c r="P9" s="10"/>
      <c r="Q9" s="13"/>
      <c r="R9" s="4"/>
    </row>
    <row r="10" spans="1:18" x14ac:dyDescent="0.2">
      <c r="A10" s="7">
        <v>8192</v>
      </c>
      <c r="B10" s="3">
        <v>5350</v>
      </c>
      <c r="C10" s="5">
        <v>65096700</v>
      </c>
      <c r="D10" s="3">
        <v>42217</v>
      </c>
      <c r="E10" s="5">
        <f>SUM(B10:D10)</f>
        <v>65144267</v>
      </c>
      <c r="F10" s="3">
        <f>B1*A10/E10</f>
        <v>0.12876970432409654</v>
      </c>
      <c r="G10" s="3">
        <f t="shared" si="1"/>
        <v>1.0301576345927723</v>
      </c>
      <c r="H10" s="6">
        <v>14900000000</v>
      </c>
      <c r="I10" s="11">
        <f>B1*A10/H10</f>
        <v>5.6299382550335569E-4</v>
      </c>
      <c r="J10" s="3">
        <f t="shared" si="2"/>
        <v>4.5039506040268455E-3</v>
      </c>
      <c r="K10" s="6">
        <v>512912000</v>
      </c>
      <c r="L10" s="3">
        <f>B1*A10/K10</f>
        <v>1.6354867891568144E-2</v>
      </c>
      <c r="M10" s="3">
        <f t="shared" si="3"/>
        <v>0.13083894313254515</v>
      </c>
      <c r="N10" s="13">
        <f>F10*H1*F1/D1</f>
        <v>0.29481484937358943</v>
      </c>
      <c r="O10" s="4">
        <f>G10*H1/D1*F1</f>
        <v>2.3585187949887159</v>
      </c>
      <c r="P10" s="10"/>
      <c r="Q10" s="13"/>
      <c r="R10" s="4"/>
    </row>
    <row r="11" spans="1:18" x14ac:dyDescent="0.2">
      <c r="E11" s="1"/>
      <c r="F11" s="1"/>
    </row>
    <row r="12" spans="1:18" x14ac:dyDescent="0.2">
      <c r="E12" s="1"/>
      <c r="F12" s="1"/>
    </row>
    <row r="13" spans="1:18" x14ac:dyDescent="0.2">
      <c r="E13" s="1"/>
      <c r="F13" s="1"/>
    </row>
    <row r="14" spans="1:18" x14ac:dyDescent="0.2">
      <c r="A14" s="1" t="s">
        <v>24</v>
      </c>
      <c r="B14" s="1" t="s">
        <v>23</v>
      </c>
      <c r="C14" s="1" t="s">
        <v>25</v>
      </c>
      <c r="D14" s="1" t="s">
        <v>26</v>
      </c>
      <c r="E14" s="1"/>
      <c r="F14" s="1"/>
    </row>
    <row r="15" spans="1:18" x14ac:dyDescent="0.2">
      <c r="A15" s="1">
        <v>307896</v>
      </c>
      <c r="B15" s="1">
        <v>400042</v>
      </c>
      <c r="C15" s="1">
        <v>223</v>
      </c>
      <c r="D15" s="1">
        <v>111</v>
      </c>
    </row>
    <row r="16" spans="1:18" x14ac:dyDescent="0.2">
      <c r="A16" s="8">
        <v>0.23619999999999999</v>
      </c>
      <c r="B16" s="8">
        <v>0.15340000000000001</v>
      </c>
      <c r="C16" s="9">
        <v>0.1106</v>
      </c>
      <c r="D16" s="8">
        <v>1.23E-2</v>
      </c>
    </row>
  </sheetData>
  <mergeCells count="4">
    <mergeCell ref="H2:J2"/>
    <mergeCell ref="B2:G2"/>
    <mergeCell ref="K2:M2"/>
    <mergeCell ref="N2:O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76D5-C8CE-4563-BA11-918E2FA72362}">
  <dimension ref="A1:O61"/>
  <sheetViews>
    <sheetView workbookViewId="0">
      <selection activeCell="N2" sqref="N2:O10"/>
    </sheetView>
  </sheetViews>
  <sheetFormatPr defaultRowHeight="14.25" x14ac:dyDescent="0.2"/>
  <cols>
    <col min="3" max="3" width="10.125" bestFit="1" customWidth="1"/>
    <col min="5" max="5" width="18" customWidth="1"/>
    <col min="6" max="6" width="18.25" customWidth="1"/>
    <col min="8" max="8" width="14.75" customWidth="1"/>
    <col min="9" max="9" width="15.125" customWidth="1"/>
    <col min="10" max="10" width="19.25" customWidth="1"/>
    <col min="11" max="11" width="16.125" customWidth="1"/>
    <col min="12" max="12" width="13.875" customWidth="1"/>
    <col min="14" max="14" width="20.25" customWidth="1"/>
  </cols>
  <sheetData>
    <row r="1" spans="1:15" x14ac:dyDescent="0.2">
      <c r="A1" s="1" t="s">
        <v>13</v>
      </c>
      <c r="B1" s="1">
        <v>2048</v>
      </c>
      <c r="C1" s="1" t="s">
        <v>14</v>
      </c>
      <c r="D1" s="1">
        <v>246</v>
      </c>
      <c r="E1" s="1" t="s">
        <v>27</v>
      </c>
      <c r="F1" s="1">
        <v>2</v>
      </c>
      <c r="G1" s="1" t="s">
        <v>28</v>
      </c>
      <c r="H1" s="1">
        <v>205</v>
      </c>
    </row>
    <row r="2" spans="1:15" x14ac:dyDescent="0.2">
      <c r="A2" s="1" t="s">
        <v>0</v>
      </c>
      <c r="B2" s="14" t="s">
        <v>6</v>
      </c>
      <c r="C2" s="14"/>
      <c r="D2" s="14"/>
      <c r="E2" s="14"/>
      <c r="F2" s="14"/>
      <c r="G2" s="14"/>
      <c r="H2" s="14" t="s">
        <v>17</v>
      </c>
      <c r="I2" s="14"/>
      <c r="J2" s="14"/>
      <c r="K2" s="15" t="s">
        <v>18</v>
      </c>
      <c r="L2" s="15"/>
      <c r="M2" s="15"/>
      <c r="N2" s="14" t="s">
        <v>27</v>
      </c>
      <c r="O2" s="14"/>
    </row>
    <row r="3" spans="1:15" x14ac:dyDescent="0.2">
      <c r="A3" s="1"/>
      <c r="B3" s="1" t="s">
        <v>2</v>
      </c>
      <c r="C3" s="1" t="s">
        <v>3</v>
      </c>
      <c r="D3" s="1" t="s">
        <v>4</v>
      </c>
      <c r="E3" s="1" t="s">
        <v>7</v>
      </c>
      <c r="F3" s="1" t="s">
        <v>16</v>
      </c>
      <c r="G3" s="1" t="s">
        <v>15</v>
      </c>
      <c r="H3" s="1" t="s">
        <v>1</v>
      </c>
      <c r="I3" s="1" t="s">
        <v>16</v>
      </c>
      <c r="J3" s="1" t="s">
        <v>15</v>
      </c>
      <c r="K3" s="3" t="s">
        <v>1</v>
      </c>
      <c r="L3" s="3" t="s">
        <v>16</v>
      </c>
      <c r="M3" s="3" t="s">
        <v>15</v>
      </c>
      <c r="N3" s="3" t="s">
        <v>16</v>
      </c>
      <c r="O3" s="3" t="s">
        <v>15</v>
      </c>
    </row>
    <row r="4" spans="1:15" x14ac:dyDescent="0.2">
      <c r="A4" s="1">
        <v>128</v>
      </c>
      <c r="B4" s="1">
        <v>208</v>
      </c>
      <c r="C4" s="5">
        <v>44371</v>
      </c>
      <c r="D4" s="1">
        <v>31</v>
      </c>
      <c r="E4" s="5">
        <f>SUM(B4:D4)</f>
        <v>44610</v>
      </c>
      <c r="F4" s="1">
        <f>B1*A4/E4</f>
        <v>5.8763505940372118</v>
      </c>
      <c r="G4" s="1">
        <f>A4*A4/E4</f>
        <v>0.36727191212732574</v>
      </c>
      <c r="H4" s="5">
        <v>4814900</v>
      </c>
      <c r="I4" s="1">
        <f>B1*A4/H4</f>
        <v>5.4444329061870446E-2</v>
      </c>
      <c r="J4" s="1">
        <f>A4*A4/H4</f>
        <v>3.4027705663669029E-3</v>
      </c>
      <c r="K4" s="5">
        <v>200898</v>
      </c>
      <c r="L4" s="3">
        <f>B1*A4/K4</f>
        <v>1.3048611733317406</v>
      </c>
      <c r="M4" s="3">
        <f>A4*A4/K4</f>
        <v>8.1553823333233785E-2</v>
      </c>
      <c r="N4" s="13">
        <f>F4*H1*F1/D1</f>
        <v>9.7939176567286861</v>
      </c>
      <c r="O4" s="4">
        <f>G4*H1/D1*F1</f>
        <v>0.61211985354554288</v>
      </c>
    </row>
    <row r="5" spans="1:15" x14ac:dyDescent="0.2">
      <c r="A5" s="1">
        <v>256</v>
      </c>
      <c r="B5" s="1">
        <v>373</v>
      </c>
      <c r="C5" s="5">
        <v>173233</v>
      </c>
      <c r="D5" s="1">
        <v>64</v>
      </c>
      <c r="E5" s="5">
        <f t="shared" ref="E5:E9" si="0">SUM(B5:D5)</f>
        <v>173670</v>
      </c>
      <c r="F5" s="1">
        <f>B1*A5/E5</f>
        <v>3.0188748776415042</v>
      </c>
      <c r="G5" s="1">
        <f t="shared" ref="G5:G10" si="1">A5*A5/E5</f>
        <v>0.37735935970518802</v>
      </c>
      <c r="H5" s="5">
        <v>19360600</v>
      </c>
      <c r="I5" s="1">
        <f>B1*A5/H5</f>
        <v>2.708015247461339E-2</v>
      </c>
      <c r="J5" s="1">
        <f t="shared" ref="J5:J10" si="2">A5*A5/H5</f>
        <v>3.3850190593266737E-3</v>
      </c>
      <c r="K5" s="5">
        <v>633635</v>
      </c>
      <c r="L5" s="3">
        <f>B1*A5/K5</f>
        <v>0.82742904037813569</v>
      </c>
      <c r="M5" s="3">
        <f t="shared" ref="M5:M10" si="3">A5*A5/K5</f>
        <v>0.10342863004726696</v>
      </c>
      <c r="N5" s="13">
        <f>F5*H1*F1/D1</f>
        <v>5.0314581294025071</v>
      </c>
      <c r="O5" s="4">
        <f>G5*H1/D1*F1</f>
        <v>0.62893226617531339</v>
      </c>
    </row>
    <row r="6" spans="1:15" x14ac:dyDescent="0.2">
      <c r="A6" s="1">
        <v>512</v>
      </c>
      <c r="B6" s="1">
        <v>710</v>
      </c>
      <c r="C6" s="5">
        <v>684922</v>
      </c>
      <c r="D6" s="1">
        <v>195</v>
      </c>
      <c r="E6" s="5">
        <f t="shared" si="0"/>
        <v>685827</v>
      </c>
      <c r="F6" s="1">
        <f>B1*A6/E6</f>
        <v>1.5289220167768256</v>
      </c>
      <c r="G6" s="1">
        <f t="shared" si="1"/>
        <v>0.3822305041942064</v>
      </c>
      <c r="H6" s="5">
        <v>77591900</v>
      </c>
      <c r="I6" s="1">
        <f>B1*A6/H6</f>
        <v>1.3513987929152399E-2</v>
      </c>
      <c r="J6" s="1">
        <f t="shared" si="2"/>
        <v>3.3784969822880997E-3</v>
      </c>
      <c r="K6" s="5">
        <v>2094310</v>
      </c>
      <c r="L6" s="3">
        <f>B1*A6/K6</f>
        <v>0.50067850509236933</v>
      </c>
      <c r="M6" s="3">
        <f t="shared" si="3"/>
        <v>0.12516962627309233</v>
      </c>
      <c r="N6" s="13">
        <f>F6*H1*F1/D1</f>
        <v>2.5482033612947097</v>
      </c>
      <c r="O6" s="4">
        <f>G6*H1/D1*F1</f>
        <v>0.63705084032367743</v>
      </c>
    </row>
    <row r="7" spans="1:15" x14ac:dyDescent="0.2">
      <c r="A7" s="1">
        <v>1024</v>
      </c>
      <c r="B7" s="1">
        <v>1378</v>
      </c>
      <c r="C7" s="5">
        <v>2724110</v>
      </c>
      <c r="D7" s="1">
        <v>706</v>
      </c>
      <c r="E7" s="5">
        <f t="shared" si="0"/>
        <v>2726194</v>
      </c>
      <c r="F7" s="1">
        <f>B1*A7/E7</f>
        <v>0.76926000130584982</v>
      </c>
      <c r="G7" s="1">
        <f t="shared" si="1"/>
        <v>0.38463000065292491</v>
      </c>
      <c r="H7" s="6">
        <v>310367600</v>
      </c>
      <c r="I7" s="1">
        <f>B1*A7/H7</f>
        <v>6.7569939645761995E-3</v>
      </c>
      <c r="J7" s="1">
        <f t="shared" si="2"/>
        <v>3.3784969822880997E-3</v>
      </c>
      <c r="K7" s="5">
        <v>8522460</v>
      </c>
      <c r="L7" s="3">
        <f>B1*A7/K7</f>
        <v>0.24607355153324276</v>
      </c>
      <c r="M7" s="3">
        <f t="shared" si="3"/>
        <v>0.12303677576662138</v>
      </c>
      <c r="N7" s="13">
        <f>F7*H1*F1/D1</f>
        <v>1.2821000021764164</v>
      </c>
      <c r="O7" s="4">
        <f>G7*H1/D1*F1</f>
        <v>0.6410500010882082</v>
      </c>
    </row>
    <row r="8" spans="1:15" x14ac:dyDescent="0.2">
      <c r="A8" s="1">
        <v>2048</v>
      </c>
      <c r="B8" s="1">
        <v>2695</v>
      </c>
      <c r="C8" s="5">
        <v>10864400</v>
      </c>
      <c r="D8" s="1">
        <v>2685</v>
      </c>
      <c r="E8" s="5">
        <f t="shared" si="0"/>
        <v>10869780</v>
      </c>
      <c r="F8" s="1">
        <f>B1*A8/E8</f>
        <v>0.38586834324153757</v>
      </c>
      <c r="G8" s="1">
        <f t="shared" si="1"/>
        <v>0.38586834324153757</v>
      </c>
      <c r="H8" s="6">
        <v>1241470400</v>
      </c>
      <c r="I8" s="2">
        <f>B1*A8/H8</f>
        <v>3.3784969822880997E-3</v>
      </c>
      <c r="J8" s="1">
        <f t="shared" si="2"/>
        <v>3.3784969822880997E-3</v>
      </c>
      <c r="K8" s="5">
        <v>33850900</v>
      </c>
      <c r="L8" s="3">
        <f>B1*A8/K8</f>
        <v>0.12390524328747538</v>
      </c>
      <c r="M8" s="3">
        <f t="shared" si="3"/>
        <v>0.12390524328747538</v>
      </c>
      <c r="N8" s="13">
        <f>F8*H1*F1/D1</f>
        <v>0.64311390540256264</v>
      </c>
      <c r="O8" s="4">
        <f>G8*H1/D1*F1</f>
        <v>0.64311390540256264</v>
      </c>
    </row>
    <row r="9" spans="1:15" x14ac:dyDescent="0.2">
      <c r="A9" s="1">
        <v>4096</v>
      </c>
      <c r="B9" s="1">
        <v>5417</v>
      </c>
      <c r="C9" s="5">
        <v>43395200</v>
      </c>
      <c r="D9" s="1">
        <v>10612</v>
      </c>
      <c r="E9" s="5">
        <f t="shared" si="0"/>
        <v>43411229</v>
      </c>
      <c r="F9" s="1">
        <f>B1*A9/E9</f>
        <v>0.19323590216715589</v>
      </c>
      <c r="G9" s="1">
        <f t="shared" si="1"/>
        <v>0.38647180433431177</v>
      </c>
      <c r="H9" s="6">
        <v>4965881600</v>
      </c>
      <c r="I9" s="2">
        <f>B1*A9/H9</f>
        <v>1.6892484911440499E-3</v>
      </c>
      <c r="J9" s="1">
        <f t="shared" si="2"/>
        <v>3.3784969822880997E-3</v>
      </c>
      <c r="K9" s="6">
        <v>131747000</v>
      </c>
      <c r="L9" s="3">
        <f>B1*A9/K9</f>
        <v>6.3672098795418491E-2</v>
      </c>
      <c r="M9" s="3">
        <f t="shared" si="3"/>
        <v>0.12734419759083698</v>
      </c>
      <c r="N9" s="13">
        <f>F9*H1*F1/D1</f>
        <v>0.3220598369452598</v>
      </c>
      <c r="O9" s="4">
        <f>G9*H1/D1*F1</f>
        <v>0.64411967389051961</v>
      </c>
    </row>
    <row r="10" spans="1:15" x14ac:dyDescent="0.2">
      <c r="A10" s="1">
        <v>8192</v>
      </c>
      <c r="B10" s="1">
        <v>10691</v>
      </c>
      <c r="C10" s="5">
        <v>173457000</v>
      </c>
      <c r="D10" s="1">
        <v>42215</v>
      </c>
      <c r="E10" s="5">
        <f>SUM(B10:D10)</f>
        <v>173509906</v>
      </c>
      <c r="F10" s="1">
        <f>B1*A10/E10</f>
        <v>9.6693130592785864E-2</v>
      </c>
      <c r="G10" s="1">
        <f t="shared" si="1"/>
        <v>0.38677252237114346</v>
      </c>
      <c r="H10" s="6">
        <v>19863526400</v>
      </c>
      <c r="I10" s="2">
        <f>B1*A10/H10</f>
        <v>8.4462424557202494E-4</v>
      </c>
      <c r="J10" s="1">
        <f t="shared" si="2"/>
        <v>3.3784969822880997E-3</v>
      </c>
      <c r="K10" s="6">
        <v>545795200</v>
      </c>
      <c r="L10" s="3">
        <f>B1*A10/K10</f>
        <v>3.0739031783350239E-2</v>
      </c>
      <c r="M10" s="3">
        <f t="shared" si="3"/>
        <v>0.12295612713340096</v>
      </c>
      <c r="N10" s="13">
        <f>F10*H1*F1/D1</f>
        <v>0.16115521765464311</v>
      </c>
      <c r="O10" s="4">
        <f>G10*H1/D1*F1</f>
        <v>0.64462087061857243</v>
      </c>
    </row>
    <row r="11" spans="1:15" x14ac:dyDescent="0.2">
      <c r="E11" s="1"/>
      <c r="F11" s="1"/>
    </row>
    <row r="12" spans="1:15" x14ac:dyDescent="0.2">
      <c r="E12" s="1"/>
      <c r="F12" s="1"/>
    </row>
    <row r="13" spans="1:15" x14ac:dyDescent="0.2">
      <c r="E13" s="1"/>
      <c r="F13" s="1"/>
    </row>
    <row r="14" spans="1:15" x14ac:dyDescent="0.2">
      <c r="A14" s="1" t="s">
        <v>24</v>
      </c>
      <c r="B14" s="1" t="s">
        <v>23</v>
      </c>
      <c r="C14" s="1" t="s">
        <v>25</v>
      </c>
      <c r="D14" s="1" t="s">
        <v>26</v>
      </c>
      <c r="E14" s="1"/>
      <c r="F14" s="1"/>
    </row>
    <row r="15" spans="1:15" x14ac:dyDescent="0.2">
      <c r="A15" s="1">
        <v>395072</v>
      </c>
      <c r="B15" s="1">
        <v>499013</v>
      </c>
      <c r="C15" s="1">
        <v>232</v>
      </c>
      <c r="D15" s="1">
        <v>111</v>
      </c>
    </row>
    <row r="16" spans="1:15" x14ac:dyDescent="0.2">
      <c r="A16" s="8">
        <v>0.30299999999999999</v>
      </c>
      <c r="B16" s="8">
        <v>0.19139999999999999</v>
      </c>
      <c r="C16" s="9">
        <v>0.11509999999999999</v>
      </c>
      <c r="D16" s="8">
        <v>1.23E-2</v>
      </c>
    </row>
    <row r="25" spans="8:8" x14ac:dyDescent="0.2">
      <c r="H25" s="12"/>
    </row>
    <row r="26" spans="8:8" x14ac:dyDescent="0.2">
      <c r="H26" s="12"/>
    </row>
    <row r="27" spans="8:8" x14ac:dyDescent="0.2">
      <c r="H27" s="12"/>
    </row>
    <row r="28" spans="8:8" x14ac:dyDescent="0.2">
      <c r="H28" s="12"/>
    </row>
    <row r="29" spans="8:8" x14ac:dyDescent="0.2">
      <c r="H29" s="12"/>
    </row>
    <row r="30" spans="8:8" x14ac:dyDescent="0.2">
      <c r="H30" s="12"/>
    </row>
    <row r="31" spans="8:8" x14ac:dyDescent="0.2">
      <c r="H31" s="12"/>
    </row>
    <row r="32" spans="8:8" x14ac:dyDescent="0.2">
      <c r="H32" s="12"/>
    </row>
    <row r="33" spans="8:8" x14ac:dyDescent="0.2">
      <c r="H33" s="12"/>
    </row>
    <row r="34" spans="8:8" x14ac:dyDescent="0.2">
      <c r="H34" s="12"/>
    </row>
    <row r="35" spans="8:8" x14ac:dyDescent="0.2">
      <c r="H35" s="12"/>
    </row>
    <row r="36" spans="8:8" x14ac:dyDescent="0.2">
      <c r="H36" s="12"/>
    </row>
    <row r="37" spans="8:8" x14ac:dyDescent="0.2">
      <c r="H37" s="12"/>
    </row>
    <row r="38" spans="8:8" x14ac:dyDescent="0.2">
      <c r="H38" s="12"/>
    </row>
    <row r="39" spans="8:8" x14ac:dyDescent="0.2">
      <c r="H39" s="12"/>
    </row>
    <row r="40" spans="8:8" x14ac:dyDescent="0.2">
      <c r="H40" s="12"/>
    </row>
    <row r="41" spans="8:8" x14ac:dyDescent="0.2">
      <c r="H41" s="12"/>
    </row>
    <row r="42" spans="8:8" x14ac:dyDescent="0.2">
      <c r="H42" s="12"/>
    </row>
    <row r="43" spans="8:8" x14ac:dyDescent="0.2">
      <c r="H43" s="12"/>
    </row>
    <row r="44" spans="8:8" x14ac:dyDescent="0.2">
      <c r="H44" s="12"/>
    </row>
    <row r="45" spans="8:8" x14ac:dyDescent="0.2">
      <c r="H45" s="12"/>
    </row>
    <row r="46" spans="8:8" x14ac:dyDescent="0.2">
      <c r="H46" s="12"/>
    </row>
    <row r="47" spans="8:8" x14ac:dyDescent="0.2">
      <c r="H47" s="12"/>
    </row>
    <row r="48" spans="8:8" x14ac:dyDescent="0.2">
      <c r="H48" s="12"/>
    </row>
    <row r="49" spans="8:8" x14ac:dyDescent="0.2">
      <c r="H49" s="12"/>
    </row>
    <row r="50" spans="8:8" x14ac:dyDescent="0.2">
      <c r="H50" s="12"/>
    </row>
    <row r="51" spans="8:8" x14ac:dyDescent="0.2">
      <c r="H51" s="12"/>
    </row>
    <row r="52" spans="8:8" x14ac:dyDescent="0.2">
      <c r="H52" s="12"/>
    </row>
    <row r="53" spans="8:8" x14ac:dyDescent="0.2">
      <c r="H53" s="12"/>
    </row>
    <row r="54" spans="8:8" x14ac:dyDescent="0.2">
      <c r="H54" s="12"/>
    </row>
    <row r="55" spans="8:8" x14ac:dyDescent="0.2">
      <c r="H55" s="12"/>
    </row>
    <row r="56" spans="8:8" x14ac:dyDescent="0.2">
      <c r="H56" s="12"/>
    </row>
    <row r="57" spans="8:8" x14ac:dyDescent="0.2">
      <c r="H57" s="12"/>
    </row>
    <row r="58" spans="8:8" x14ac:dyDescent="0.2">
      <c r="H58" s="12"/>
    </row>
    <row r="59" spans="8:8" x14ac:dyDescent="0.2">
      <c r="H59" s="12"/>
    </row>
    <row r="60" spans="8:8" x14ac:dyDescent="0.2">
      <c r="H60" s="12"/>
    </row>
    <row r="61" spans="8:8" x14ac:dyDescent="0.2">
      <c r="H61" s="12"/>
    </row>
  </sheetData>
  <mergeCells count="4">
    <mergeCell ref="B2:G2"/>
    <mergeCell ref="H2:J2"/>
    <mergeCell ref="K2:M2"/>
    <mergeCell ref="N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DEAF-ED51-4463-9B5E-5EDCFBB8A2AE}">
  <dimension ref="A1:O65"/>
  <sheetViews>
    <sheetView tabSelected="1" workbookViewId="0">
      <selection activeCell="A2" sqref="A2"/>
    </sheetView>
  </sheetViews>
  <sheetFormatPr defaultRowHeight="14.25" x14ac:dyDescent="0.2"/>
  <cols>
    <col min="3" max="3" width="18.375" customWidth="1"/>
    <col min="5" max="5" width="18.25" customWidth="1"/>
    <col min="8" max="8" width="15.25" customWidth="1"/>
    <col min="10" max="10" width="12.375" customWidth="1"/>
    <col min="11" max="11" width="15.75" customWidth="1"/>
    <col min="14" max="14" width="30.25" customWidth="1"/>
  </cols>
  <sheetData>
    <row r="1" spans="1:15" x14ac:dyDescent="0.2">
      <c r="A1" s="1" t="s">
        <v>13</v>
      </c>
      <c r="B1" s="1">
        <v>4096</v>
      </c>
      <c r="C1" s="1" t="s">
        <v>14</v>
      </c>
      <c r="D1" s="1">
        <v>200</v>
      </c>
      <c r="E1" s="1" t="s">
        <v>27</v>
      </c>
      <c r="F1" s="1">
        <v>2</v>
      </c>
      <c r="G1" s="1" t="s">
        <v>28</v>
      </c>
      <c r="H1" s="1">
        <v>155</v>
      </c>
      <c r="I1" s="1"/>
      <c r="J1" s="1"/>
      <c r="K1" s="1"/>
      <c r="L1" s="1"/>
      <c r="M1" s="1"/>
    </row>
    <row r="2" spans="1:15" x14ac:dyDescent="0.2">
      <c r="A2" s="1" t="s">
        <v>30</v>
      </c>
      <c r="B2" s="14" t="s">
        <v>6</v>
      </c>
      <c r="C2" s="14"/>
      <c r="D2" s="14"/>
      <c r="E2" s="14"/>
      <c r="F2" s="14"/>
      <c r="G2" s="14"/>
      <c r="H2" s="14" t="s">
        <v>17</v>
      </c>
      <c r="I2" s="14"/>
      <c r="J2" s="14"/>
      <c r="K2" s="14" t="s">
        <v>18</v>
      </c>
      <c r="L2" s="14"/>
      <c r="M2" s="14"/>
      <c r="N2" s="14" t="s">
        <v>27</v>
      </c>
      <c r="O2" s="14"/>
    </row>
    <row r="3" spans="1:15" x14ac:dyDescent="0.2">
      <c r="A3" s="1"/>
      <c r="B3" s="1" t="s">
        <v>2</v>
      </c>
      <c r="C3" s="1" t="s">
        <v>3</v>
      </c>
      <c r="D3" s="1" t="s">
        <v>4</v>
      </c>
      <c r="E3" s="1" t="s">
        <v>7</v>
      </c>
      <c r="F3" s="1" t="s">
        <v>16</v>
      </c>
      <c r="G3" s="1" t="s">
        <v>15</v>
      </c>
      <c r="H3" s="1" t="s">
        <v>1</v>
      </c>
      <c r="I3" s="1" t="s">
        <v>16</v>
      </c>
      <c r="J3" s="1" t="s">
        <v>15</v>
      </c>
      <c r="K3" s="1" t="s">
        <v>1</v>
      </c>
      <c r="L3" s="1" t="s">
        <v>16</v>
      </c>
      <c r="M3" s="1" t="s">
        <v>15</v>
      </c>
      <c r="N3" s="3" t="s">
        <v>16</v>
      </c>
      <c r="O3" s="3" t="s">
        <v>15</v>
      </c>
    </row>
    <row r="4" spans="1:15" x14ac:dyDescent="0.2">
      <c r="A4" s="1">
        <v>128</v>
      </c>
      <c r="B4" s="1">
        <v>429</v>
      </c>
      <c r="C4" s="5">
        <v>92070</v>
      </c>
      <c r="D4" s="1">
        <v>76</v>
      </c>
      <c r="E4" s="5">
        <f t="shared" ref="E4:E10" si="0">SUM(B4:D4)</f>
        <v>92575</v>
      </c>
      <c r="F4" s="1">
        <f>B1*A4/E4</f>
        <v>5.6633864434242502</v>
      </c>
      <c r="G4" s="1">
        <f>A4*A4/E4</f>
        <v>0.17698082635700782</v>
      </c>
      <c r="H4" s="5">
        <v>10630300</v>
      </c>
      <c r="I4" s="1">
        <f>B1*A4/H4</f>
        <v>4.9320150889438683E-2</v>
      </c>
      <c r="J4" s="1">
        <f>A4*A4/H4</f>
        <v>1.5412547152949588E-3</v>
      </c>
      <c r="K4" s="5">
        <v>208230</v>
      </c>
      <c r="L4" s="1">
        <f>B1*A4/K4</f>
        <v>2.5178312442971715</v>
      </c>
      <c r="M4" s="1">
        <f>A4*A4/K4</f>
        <v>7.868222638428661E-2</v>
      </c>
      <c r="N4" s="13">
        <f>F4*H1*F1/D1</f>
        <v>8.7782489873075882</v>
      </c>
      <c r="O4" s="4">
        <f>G4*H1/D1*F1</f>
        <v>0.27432028085336213</v>
      </c>
    </row>
    <row r="5" spans="1:15" x14ac:dyDescent="0.2">
      <c r="A5" s="1">
        <v>256</v>
      </c>
      <c r="B5" s="1">
        <v>773</v>
      </c>
      <c r="C5" s="5">
        <v>356230</v>
      </c>
      <c r="D5" s="1">
        <v>81</v>
      </c>
      <c r="E5" s="5">
        <f t="shared" si="0"/>
        <v>357084</v>
      </c>
      <c r="F5" s="1">
        <f>B1*A5/E5</f>
        <v>2.9364967346618722</v>
      </c>
      <c r="G5" s="1">
        <f t="shared" ref="G5:G10" si="1">A5*A5/E5</f>
        <v>0.18353104591636701</v>
      </c>
      <c r="H5" s="5">
        <v>42677800</v>
      </c>
      <c r="I5" s="1">
        <f>B1*A5/H5</f>
        <v>2.4569588872903475E-2</v>
      </c>
      <c r="J5" s="1">
        <f t="shared" ref="J5:J10" si="2">A5*A5/H5</f>
        <v>1.5355993045564672E-3</v>
      </c>
      <c r="K5" s="5">
        <v>748817</v>
      </c>
      <c r="L5" s="1">
        <f>B1*A5/K5</f>
        <v>1.4003100891138958</v>
      </c>
      <c r="M5" s="1">
        <f t="shared" ref="M5:M10" si="3">A5*A5/K5</f>
        <v>8.7519380569618485E-2</v>
      </c>
      <c r="N5" s="13">
        <f>F5*H1*F1/D1</f>
        <v>4.5515699387259021</v>
      </c>
      <c r="O5" s="4">
        <f>G5*H1/D1*F1</f>
        <v>0.28447312117036888</v>
      </c>
    </row>
    <row r="6" spans="1:15" x14ac:dyDescent="0.2">
      <c r="A6" s="1">
        <v>512</v>
      </c>
      <c r="B6" s="1">
        <v>1543</v>
      </c>
      <c r="C6" s="5">
        <v>1401240</v>
      </c>
      <c r="D6" s="1">
        <v>223</v>
      </c>
      <c r="E6" s="5">
        <f t="shared" si="0"/>
        <v>1403006</v>
      </c>
      <c r="F6" s="1">
        <f>B1*A6/E6</f>
        <v>1.494756259060902</v>
      </c>
      <c r="G6" s="1">
        <f t="shared" si="1"/>
        <v>0.18684453238261275</v>
      </c>
      <c r="H6" s="5">
        <v>170677000</v>
      </c>
      <c r="I6" s="1">
        <f>B1*A6/H6</f>
        <v>1.2287256045044147E-2</v>
      </c>
      <c r="J6" s="1">
        <f t="shared" si="2"/>
        <v>1.5359070056305184E-3</v>
      </c>
      <c r="K6" s="5">
        <v>2097010</v>
      </c>
      <c r="L6" s="2">
        <f>B1*A6/K6</f>
        <v>1.0000677154615381</v>
      </c>
      <c r="M6" s="1">
        <f t="shared" si="3"/>
        <v>0.12500846443269226</v>
      </c>
      <c r="N6" s="13">
        <f>F6*H1*F1/D1</f>
        <v>2.3168722015443981</v>
      </c>
      <c r="O6" s="4">
        <f>G6*H1/D1*F1</f>
        <v>0.28960902519304976</v>
      </c>
    </row>
    <row r="7" spans="1:15" x14ac:dyDescent="0.2">
      <c r="A7" s="1">
        <v>1024</v>
      </c>
      <c r="B7" s="1">
        <v>2915</v>
      </c>
      <c r="C7" s="5">
        <v>5557780</v>
      </c>
      <c r="D7" s="1">
        <v>793</v>
      </c>
      <c r="E7" s="5">
        <f t="shared" si="0"/>
        <v>5561488</v>
      </c>
      <c r="F7" s="1">
        <f>B1*A7/E7</f>
        <v>0.75416938776097331</v>
      </c>
      <c r="G7" s="1">
        <f t="shared" si="1"/>
        <v>0.18854234694024333</v>
      </c>
      <c r="H7" s="6">
        <v>685196000</v>
      </c>
      <c r="I7" s="1">
        <f>B1*A7/H7</f>
        <v>6.1213200310568068E-3</v>
      </c>
      <c r="J7" s="1">
        <f t="shared" si="2"/>
        <v>1.5303300077642017E-3</v>
      </c>
      <c r="K7" s="5">
        <v>7446750</v>
      </c>
      <c r="L7" s="2">
        <f>B1*A7/K7</f>
        <v>0.56323953402491023</v>
      </c>
      <c r="M7" s="1">
        <f t="shared" si="3"/>
        <v>0.14080988350622756</v>
      </c>
      <c r="N7" s="13">
        <f>F7*H1*F1/D1</f>
        <v>1.1689625510295085</v>
      </c>
      <c r="O7" s="4">
        <f>G7*H1/D1*F1</f>
        <v>0.29224063775737713</v>
      </c>
    </row>
    <row r="8" spans="1:15" x14ac:dyDescent="0.2">
      <c r="A8" s="1">
        <v>2048</v>
      </c>
      <c r="B8" s="1">
        <v>6281</v>
      </c>
      <c r="C8" s="5">
        <v>22137400</v>
      </c>
      <c r="D8" s="1">
        <v>3188</v>
      </c>
      <c r="E8" s="5">
        <f t="shared" si="0"/>
        <v>22146869</v>
      </c>
      <c r="F8" s="1">
        <f>B1*A8/E8</f>
        <v>0.37877173518297325</v>
      </c>
      <c r="G8" s="1">
        <f t="shared" si="1"/>
        <v>0.18938586759148662</v>
      </c>
      <c r="H8" s="6">
        <v>2740784000</v>
      </c>
      <c r="I8" s="2">
        <f>B1*A8/H8</f>
        <v>3.0606600155284034E-3</v>
      </c>
      <c r="J8" s="1">
        <f t="shared" si="2"/>
        <v>1.5303300077642017E-3</v>
      </c>
      <c r="K8" s="5">
        <v>29101600</v>
      </c>
      <c r="L8" s="2">
        <f>B1*A8/K8</f>
        <v>0.28825246721829728</v>
      </c>
      <c r="M8" s="1">
        <f t="shared" si="3"/>
        <v>0.14412623360914864</v>
      </c>
      <c r="N8" s="13">
        <f>F8*H1*F1/D1</f>
        <v>0.58709618953360854</v>
      </c>
      <c r="O8" s="4">
        <f>G8*H1/D1*F1</f>
        <v>0.29354809476680427</v>
      </c>
    </row>
    <row r="9" spans="1:15" x14ac:dyDescent="0.2">
      <c r="A9" s="1">
        <v>4096</v>
      </c>
      <c r="B9" s="1">
        <v>12481</v>
      </c>
      <c r="C9" s="5">
        <v>88362800</v>
      </c>
      <c r="D9" s="1">
        <v>12713</v>
      </c>
      <c r="E9" s="5">
        <f t="shared" si="0"/>
        <v>88387994</v>
      </c>
      <c r="F9" s="1">
        <f>B1*A9/E9</f>
        <v>0.18981329070552275</v>
      </c>
      <c r="G9" s="1">
        <f t="shared" si="1"/>
        <v>0.18981329070552275</v>
      </c>
      <c r="H9" s="6">
        <v>10963136000</v>
      </c>
      <c r="I9" s="2">
        <f>B1*A9/H9</f>
        <v>1.5303300077642017E-3</v>
      </c>
      <c r="J9" s="1">
        <f t="shared" si="2"/>
        <v>1.5303300077642017E-3</v>
      </c>
      <c r="K9" s="5">
        <v>117312000</v>
      </c>
      <c r="L9" s="1">
        <f>B1*A9/K9</f>
        <v>0.14301363884342608</v>
      </c>
      <c r="M9" s="1">
        <f t="shared" si="3"/>
        <v>0.14301363884342608</v>
      </c>
      <c r="N9" s="13">
        <f>F9*H1*F1/D1</f>
        <v>0.29421060059356025</v>
      </c>
      <c r="O9" s="4">
        <f>G9*H1/D1*F1</f>
        <v>0.29421060059356025</v>
      </c>
    </row>
    <row r="10" spans="1:15" x14ac:dyDescent="0.2">
      <c r="A10" s="1">
        <v>8192</v>
      </c>
      <c r="B10" s="1">
        <v>24950</v>
      </c>
      <c r="C10" s="5">
        <v>353079000</v>
      </c>
      <c r="D10" s="1">
        <v>51300</v>
      </c>
      <c r="E10" s="5">
        <f t="shared" si="0"/>
        <v>353155250</v>
      </c>
      <c r="F10" s="1">
        <f>B1*A10/E10</f>
        <v>9.5013261164884288E-2</v>
      </c>
      <c r="G10" s="1">
        <f t="shared" si="1"/>
        <v>0.19002652232976858</v>
      </c>
      <c r="H10" s="6">
        <v>43852544000</v>
      </c>
      <c r="I10" s="2">
        <f>B1*A10/H10</f>
        <v>7.6516500388210085E-4</v>
      </c>
      <c r="J10" s="1">
        <f t="shared" si="2"/>
        <v>1.5303300077642017E-3</v>
      </c>
      <c r="K10" s="5">
        <v>479972000</v>
      </c>
      <c r="L10" s="1">
        <f>B1*A10/K10</f>
        <v>6.9909144700107506E-2</v>
      </c>
      <c r="M10" s="1">
        <f t="shared" si="3"/>
        <v>0.13981828940021501</v>
      </c>
      <c r="N10" s="13">
        <f>F10*H1*F1/D1</f>
        <v>0.14727055480557064</v>
      </c>
      <c r="O10" s="4">
        <f>G10*H1/D1*F1</f>
        <v>0.29454110961114127</v>
      </c>
    </row>
    <row r="14" spans="1:15" x14ac:dyDescent="0.2">
      <c r="A14" s="1" t="s">
        <v>24</v>
      </c>
      <c r="B14" s="1" t="s">
        <v>23</v>
      </c>
      <c r="C14" s="1" t="s">
        <v>25</v>
      </c>
      <c r="D14" s="1" t="s">
        <v>26</v>
      </c>
    </row>
    <row r="15" spans="1:15" x14ac:dyDescent="0.2">
      <c r="A15" s="1">
        <v>508162</v>
      </c>
      <c r="B15" s="1">
        <v>608521</v>
      </c>
      <c r="C15" s="1">
        <v>223</v>
      </c>
      <c r="D15" s="1">
        <v>111</v>
      </c>
    </row>
    <row r="16" spans="1:15" x14ac:dyDescent="0.2">
      <c r="A16" s="8">
        <v>0.38979999999999998</v>
      </c>
      <c r="B16" s="8">
        <v>0.2334</v>
      </c>
      <c r="C16" s="9">
        <v>0.1106</v>
      </c>
      <c r="D16" s="8">
        <v>1.23E-2</v>
      </c>
    </row>
    <row r="30" spans="8:8" x14ac:dyDescent="0.2">
      <c r="H30" s="12"/>
    </row>
    <row r="31" spans="8:8" x14ac:dyDescent="0.2">
      <c r="H31" s="12"/>
    </row>
    <row r="32" spans="8:8" x14ac:dyDescent="0.2">
      <c r="H32" s="12"/>
    </row>
    <row r="33" spans="8:8" x14ac:dyDescent="0.2">
      <c r="H33" s="12"/>
    </row>
    <row r="34" spans="8:8" x14ac:dyDescent="0.2">
      <c r="H34" s="12"/>
    </row>
    <row r="35" spans="8:8" x14ac:dyDescent="0.2">
      <c r="H35" s="12"/>
    </row>
    <row r="36" spans="8:8" x14ac:dyDescent="0.2">
      <c r="H36" s="12"/>
    </row>
    <row r="37" spans="8:8" x14ac:dyDescent="0.2">
      <c r="H37" s="12"/>
    </row>
    <row r="38" spans="8:8" x14ac:dyDescent="0.2">
      <c r="H38" s="12"/>
    </row>
    <row r="39" spans="8:8" x14ac:dyDescent="0.2">
      <c r="H39" s="12"/>
    </row>
    <row r="40" spans="8:8" x14ac:dyDescent="0.2">
      <c r="H40" s="12"/>
    </row>
    <row r="41" spans="8:8" x14ac:dyDescent="0.2">
      <c r="H41" s="12"/>
    </row>
    <row r="42" spans="8:8" x14ac:dyDescent="0.2">
      <c r="H42" s="12"/>
    </row>
    <row r="43" spans="8:8" x14ac:dyDescent="0.2">
      <c r="H43" s="12"/>
    </row>
    <row r="44" spans="8:8" x14ac:dyDescent="0.2">
      <c r="H44" s="12"/>
    </row>
    <row r="45" spans="8:8" x14ac:dyDescent="0.2">
      <c r="H45" s="12"/>
    </row>
    <row r="46" spans="8:8" x14ac:dyDescent="0.2">
      <c r="H46" s="12"/>
    </row>
    <row r="47" spans="8:8" x14ac:dyDescent="0.2">
      <c r="H47" s="12"/>
    </row>
    <row r="48" spans="8:8" x14ac:dyDescent="0.2">
      <c r="H48" s="12"/>
    </row>
    <row r="49" spans="8:8" x14ac:dyDescent="0.2">
      <c r="H49" s="12"/>
    </row>
    <row r="50" spans="8:8" x14ac:dyDescent="0.2">
      <c r="H50" s="12"/>
    </row>
    <row r="51" spans="8:8" x14ac:dyDescent="0.2">
      <c r="H51" s="12"/>
    </row>
    <row r="52" spans="8:8" x14ac:dyDescent="0.2">
      <c r="H52" s="12"/>
    </row>
    <row r="53" spans="8:8" x14ac:dyDescent="0.2">
      <c r="H53" s="12"/>
    </row>
    <row r="54" spans="8:8" x14ac:dyDescent="0.2">
      <c r="H54" s="12"/>
    </row>
    <row r="55" spans="8:8" x14ac:dyDescent="0.2">
      <c r="H55" s="12"/>
    </row>
    <row r="56" spans="8:8" x14ac:dyDescent="0.2">
      <c r="H56" s="12"/>
    </row>
    <row r="57" spans="8:8" x14ac:dyDescent="0.2">
      <c r="H57" s="12"/>
    </row>
    <row r="58" spans="8:8" x14ac:dyDescent="0.2">
      <c r="H58" s="12"/>
    </row>
    <row r="59" spans="8:8" x14ac:dyDescent="0.2">
      <c r="H59" s="12"/>
    </row>
    <row r="60" spans="8:8" x14ac:dyDescent="0.2">
      <c r="H60" s="12"/>
    </row>
    <row r="61" spans="8:8" x14ac:dyDescent="0.2">
      <c r="H61" s="12"/>
    </row>
    <row r="62" spans="8:8" x14ac:dyDescent="0.2">
      <c r="H62" s="12"/>
    </row>
    <row r="63" spans="8:8" x14ac:dyDescent="0.2">
      <c r="H63" s="12"/>
    </row>
    <row r="64" spans="8:8" x14ac:dyDescent="0.2">
      <c r="H64" s="12"/>
    </row>
    <row r="65" spans="8:8" x14ac:dyDescent="0.2">
      <c r="H65" s="12"/>
    </row>
  </sheetData>
  <mergeCells count="4">
    <mergeCell ref="B2:G2"/>
    <mergeCell ref="H2:J2"/>
    <mergeCell ref="K2:M2"/>
    <mergeCell ref="N2:O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7A3D-2A60-4F29-AA4E-398252FA6CFD}">
  <dimension ref="A1:F9"/>
  <sheetViews>
    <sheetView workbookViewId="0">
      <selection activeCell="C10" sqref="C10"/>
    </sheetView>
  </sheetViews>
  <sheetFormatPr defaultRowHeight="14.25" x14ac:dyDescent="0.2"/>
  <cols>
    <col min="2" max="2" width="17.25" customWidth="1"/>
    <col min="3" max="3" width="19.875" customWidth="1"/>
  </cols>
  <sheetData>
    <row r="1" spans="1:6" x14ac:dyDescent="0.2">
      <c r="A1" t="s">
        <v>0</v>
      </c>
      <c r="B1" t="s">
        <v>29</v>
      </c>
      <c r="F1" s="1"/>
    </row>
    <row r="2" spans="1:6" x14ac:dyDescent="0.2">
      <c r="A2">
        <v>128</v>
      </c>
      <c r="B2" s="1">
        <v>7</v>
      </c>
      <c r="C2" s="1">
        <f>B2*A2*A2</f>
        <v>114688</v>
      </c>
      <c r="D2" s="1"/>
      <c r="E2" s="1"/>
      <c r="F2" s="1"/>
    </row>
    <row r="3" spans="1:6" x14ac:dyDescent="0.2">
      <c r="A3">
        <v>256</v>
      </c>
      <c r="B3" s="1">
        <v>7</v>
      </c>
      <c r="C3" s="1">
        <f t="shared" ref="C3:C8" si="0">B3*A3*A3</f>
        <v>458752</v>
      </c>
      <c r="D3" s="1"/>
      <c r="E3" s="1"/>
      <c r="F3" s="1"/>
    </row>
    <row r="4" spans="1:6" x14ac:dyDescent="0.2">
      <c r="A4">
        <v>512</v>
      </c>
      <c r="B4" s="1">
        <v>7</v>
      </c>
      <c r="C4" s="1">
        <f t="shared" si="0"/>
        <v>1835008</v>
      </c>
      <c r="D4" s="1"/>
      <c r="E4" s="1"/>
      <c r="F4" s="1"/>
    </row>
    <row r="5" spans="1:6" x14ac:dyDescent="0.2">
      <c r="A5">
        <v>1024</v>
      </c>
      <c r="B5" s="1">
        <v>7</v>
      </c>
      <c r="C5" s="1">
        <f t="shared" si="0"/>
        <v>7340032</v>
      </c>
      <c r="D5" s="1"/>
      <c r="E5" s="1"/>
      <c r="F5" s="1"/>
    </row>
    <row r="6" spans="1:6" x14ac:dyDescent="0.2">
      <c r="A6">
        <v>2048</v>
      </c>
      <c r="B6" s="1">
        <v>7</v>
      </c>
      <c r="C6" s="1">
        <f t="shared" si="0"/>
        <v>29360128</v>
      </c>
      <c r="D6" s="1"/>
      <c r="E6" s="1"/>
      <c r="F6" s="2"/>
    </row>
    <row r="7" spans="1:6" x14ac:dyDescent="0.2">
      <c r="A7">
        <v>4096</v>
      </c>
      <c r="B7" s="1">
        <v>7</v>
      </c>
      <c r="C7" s="1">
        <f t="shared" si="0"/>
        <v>117440512</v>
      </c>
      <c r="D7" s="1"/>
      <c r="E7" s="1"/>
      <c r="F7" s="2"/>
    </row>
    <row r="8" spans="1:6" x14ac:dyDescent="0.2">
      <c r="A8">
        <v>8192</v>
      </c>
      <c r="B8" s="1">
        <v>7</v>
      </c>
      <c r="C8" s="1">
        <f t="shared" si="0"/>
        <v>469762048</v>
      </c>
      <c r="D8" s="1"/>
      <c r="E8" s="1"/>
      <c r="F8" s="2"/>
    </row>
    <row r="9" spans="1:6" x14ac:dyDescent="0.2">
      <c r="B9" s="1"/>
      <c r="C9" s="2"/>
      <c r="D9" s="1"/>
      <c r="E9" s="1"/>
      <c r="F9" s="2"/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9F97DA01-22D0-4366-A879-9A0D3F900CCE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seal!C2:C2</xm:f>
              <xm:sqref>D2</xm:sqref>
            </x14:sparkline>
            <x14:sparkline>
              <xm:f>seal!C3:C3</xm:f>
              <xm:sqref>D3</xm:sqref>
            </x14:sparkline>
            <x14:sparkline>
              <xm:f>seal!C4:C4</xm:f>
              <xm:sqref>D4</xm:sqref>
            </x14:sparkline>
            <x14:sparkline>
              <xm:f>seal!C5:C5</xm:f>
              <xm:sqref>D5</xm:sqref>
            </x14:sparkline>
            <x14:sparkline>
              <xm:f>seal!C6:C6</xm:f>
              <xm:sqref>D6</xm:sqref>
            </x14:sparkline>
            <x14:sparkline>
              <xm:f>seal!C7:C7</xm:f>
              <xm:sqref>D7</xm:sqref>
            </x14:sparkline>
            <x14:sparkline>
              <xm:f>seal!C8:C8</xm:f>
              <xm:sqref>D8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legend</vt:lpstr>
      <vt:lpstr>arr256m16</vt:lpstr>
      <vt:lpstr>arr512m16</vt:lpstr>
      <vt:lpstr>arr1024m8</vt:lpstr>
      <vt:lpstr>arr2048m8</vt:lpstr>
      <vt:lpstr>arr4096m8</vt:lpstr>
      <vt:lpstr>seal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黄开鸿</dc:creator>
  <cp:lastModifiedBy>黄 开鸿</cp:lastModifiedBy>
  <dcterms:created xsi:type="dcterms:W3CDTF">2015-06-05T18:19:34Z</dcterms:created>
  <dcterms:modified xsi:type="dcterms:W3CDTF">2023-09-22T07:41:33Z</dcterms:modified>
</cp:coreProperties>
</file>