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985" activeTab="3"/>
  </bookViews>
  <sheets>
    <sheet name="1-1" sheetId="1" r:id="rId1"/>
    <sheet name="1-2" sheetId="5" r:id="rId2"/>
    <sheet name="1-3" sheetId="6" r:id="rId3"/>
    <sheet name="1-4" sheetId="7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AC23" i="7" l="1"/>
  <c r="AC22" i="7"/>
  <c r="AC21" i="7"/>
  <c r="AC20" i="7"/>
  <c r="AC19" i="7"/>
  <c r="AC15" i="7"/>
  <c r="AC10" i="7"/>
  <c r="AC9" i="7"/>
  <c r="AC6" i="7"/>
  <c r="AF7" i="7" s="1"/>
  <c r="Z6" i="7"/>
  <c r="W6" i="7"/>
  <c r="AB4" i="7"/>
  <c r="W4" i="7"/>
  <c r="AB3" i="7"/>
  <c r="AB23" i="6"/>
  <c r="AB22" i="6"/>
  <c r="AB21" i="6"/>
  <c r="AB20" i="6"/>
  <c r="AB19" i="6"/>
  <c r="AB15" i="6"/>
  <c r="AB10" i="6"/>
  <c r="AB9" i="6"/>
  <c r="Y6" i="6"/>
  <c r="AB6" i="6" s="1"/>
  <c r="AE7" i="6" s="1"/>
  <c r="V6" i="6"/>
  <c r="AA4" i="6"/>
  <c r="V4" i="6"/>
  <c r="AA3" i="6"/>
  <c r="AB23" i="5"/>
  <c r="AB22" i="5"/>
  <c r="AB21" i="5"/>
  <c r="AB20" i="5"/>
  <c r="AB19" i="5"/>
  <c r="AB15" i="5"/>
  <c r="AB10" i="5"/>
  <c r="AB9" i="5"/>
  <c r="AB6" i="5"/>
  <c r="AE7" i="5" s="1"/>
  <c r="Y6" i="5"/>
  <c r="V6" i="5"/>
  <c r="AA4" i="5"/>
  <c r="V4" i="5"/>
  <c r="AA3" i="5"/>
  <c r="AA3" i="1"/>
  <c r="V6" i="1"/>
  <c r="V4" i="1" s="1"/>
  <c r="AA4" i="1"/>
  <c r="AB23" i="1" l="1"/>
  <c r="AB22" i="1"/>
  <c r="AB21" i="1"/>
  <c r="AB20" i="1"/>
  <c r="AB19" i="1"/>
  <c r="AB15" i="1"/>
  <c r="AB10" i="1"/>
  <c r="AB9" i="1"/>
  <c r="Y6" i="1"/>
  <c r="AB6" i="1" s="1"/>
  <c r="AE7" i="1" l="1"/>
</calcChain>
</file>

<file path=xl/comments1.xml><?xml version="1.0" encoding="utf-8"?>
<comments xmlns="http://schemas.openxmlformats.org/spreadsheetml/2006/main">
  <authors>
    <author>Amy.Lin [林倍如]</author>
  </authors>
  <commentList>
    <comment ref="V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comments2.xml><?xml version="1.0" encoding="utf-8"?>
<comments xmlns="http://schemas.openxmlformats.org/spreadsheetml/2006/main">
  <authors>
    <author>Amy.Lin [林倍如]</author>
  </authors>
  <commentList>
    <comment ref="V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comments3.xml><?xml version="1.0" encoding="utf-8"?>
<comments xmlns="http://schemas.openxmlformats.org/spreadsheetml/2006/main">
  <authors>
    <author>Amy.Lin [林倍如]</author>
  </authors>
  <commentList>
    <comment ref="V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comments4.xml><?xml version="1.0" encoding="utf-8"?>
<comments xmlns="http://schemas.openxmlformats.org/spreadsheetml/2006/main">
  <authors>
    <author>Amy.Lin [林倍如]</author>
  </authors>
  <commentList>
    <comment ref="W3" authorId="0">
      <text>
        <r>
          <rPr>
            <b/>
            <sz val="12"/>
            <color indexed="81"/>
            <rFont val="細明體"/>
            <family val="3"/>
            <charset val="136"/>
          </rPr>
          <t>請key日期範圍
例:2018/9/1~12/31</t>
        </r>
      </text>
    </comment>
  </commentList>
</comments>
</file>

<file path=xl/sharedStrings.xml><?xml version="1.0" encoding="utf-8"?>
<sst xmlns="http://schemas.openxmlformats.org/spreadsheetml/2006/main" count="247" uniqueCount="53">
  <si>
    <t>工程名稱</t>
    <phoneticPr fontId="4" type="noConversion"/>
  </si>
  <si>
    <t>向陽多元一期升一1區</t>
    <phoneticPr fontId="4" type="noConversion"/>
  </si>
  <si>
    <t>預計工期</t>
    <phoneticPr fontId="4" type="noConversion"/>
  </si>
  <si>
    <t>2021/04/17-2021/12/31</t>
    <phoneticPr fontId="4" type="noConversion"/>
  </si>
  <si>
    <t>整體進度</t>
    <phoneticPr fontId="4" type="noConversion"/>
  </si>
  <si>
    <t>監工編輯區域顏色</t>
    <phoneticPr fontId="4" type="noConversion"/>
  </si>
  <si>
    <t>工程地點</t>
    <phoneticPr fontId="4" type="noConversion"/>
  </si>
  <si>
    <t>嘉義縣義竹鄉</t>
    <phoneticPr fontId="4" type="noConversion"/>
  </si>
  <si>
    <t>累積工期</t>
    <phoneticPr fontId="4" type="noConversion"/>
  </si>
  <si>
    <t>總施工人數</t>
    <phoneticPr fontId="4" type="noConversion"/>
  </si>
  <si>
    <t>日期</t>
    <phoneticPr fontId="4" type="noConversion"/>
  </si>
  <si>
    <t>請用西元年表示</t>
    <phoneticPr fontId="4" type="noConversion"/>
  </si>
  <si>
    <t>項次</t>
    <phoneticPr fontId="4" type="noConversion"/>
  </si>
  <si>
    <t>分項權重</t>
    <phoneticPr fontId="4" type="noConversion"/>
  </si>
  <si>
    <t>(養殖池) 施  工  項  目(不計整地)</t>
    <phoneticPr fontId="4" type="noConversion"/>
  </si>
  <si>
    <t>開始日</t>
    <phoneticPr fontId="4" type="noConversion"/>
  </si>
  <si>
    <t>完成日</t>
    <phoneticPr fontId="4" type="noConversion"/>
  </si>
  <si>
    <t>天 數</t>
    <phoneticPr fontId="4" type="noConversion"/>
  </si>
  <si>
    <t>紅色字</t>
    <phoneticPr fontId="4" type="noConversion"/>
  </si>
  <si>
    <t>監控檢查重點</t>
    <phoneticPr fontId="4" type="noConversion"/>
  </si>
  <si>
    <t>土建工程</t>
    <phoneticPr fontId="4" type="noConversion"/>
  </si>
  <si>
    <t>只算到有完成日的日期</t>
    <phoneticPr fontId="4" type="noConversion"/>
  </si>
  <si>
    <t>本週累積日期</t>
    <phoneticPr fontId="4" type="noConversion"/>
  </si>
  <si>
    <t>主管：</t>
    <phoneticPr fontId="4" type="noConversion"/>
  </si>
  <si>
    <t>負責工程師：</t>
    <phoneticPr fontId="4" type="noConversion"/>
  </si>
  <si>
    <t>向陽多元一期升一2區</t>
    <phoneticPr fontId="4" type="noConversion"/>
  </si>
  <si>
    <t>向陽多元一期升一3區</t>
    <phoneticPr fontId="4" type="noConversion"/>
  </si>
  <si>
    <t>向陽多元一期升一4區</t>
    <phoneticPr fontId="4" type="noConversion"/>
  </si>
  <si>
    <t>點井施作</t>
  </si>
  <si>
    <t>目標</t>
    <phoneticPr fontId="3" type="noConversion"/>
  </si>
  <si>
    <t>完成率</t>
    <phoneticPr fontId="3" type="noConversion"/>
  </si>
  <si>
    <t>完成量</t>
    <phoneticPr fontId="3" type="noConversion"/>
  </si>
  <si>
    <t>放樣（集汚池及圓池）</t>
  </si>
  <si>
    <t>集汚池組模、預留管路接頭、灌漿及拆模</t>
  </si>
  <si>
    <r>
      <t>集汚池管路（</t>
    </r>
    <r>
      <rPr>
        <sz val="12"/>
        <color theme="1"/>
        <rFont val="Calibri"/>
        <family val="2"/>
      </rPr>
      <t>11</t>
    </r>
    <r>
      <rPr>
        <sz val="12"/>
        <color theme="1"/>
        <rFont val="新細明體"/>
        <family val="1"/>
        <charset val="136"/>
        <scheme val="minor"/>
      </rPr>
      <t>）、中央排污池管路（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）及
循環池管路（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）開挖配置數量</t>
    </r>
    <phoneticPr fontId="3" type="noConversion"/>
  </si>
  <si>
    <t>中央排污池及圓柱頭開挖灌漿</t>
    <phoneticPr fontId="4" type="noConversion"/>
  </si>
  <si>
    <t>池體開挖</t>
    <phoneticPr fontId="4" type="noConversion"/>
  </si>
  <si>
    <t>中央排污池及圓柱頭崁丁模施作</t>
    <phoneticPr fontId="4" type="noConversion"/>
  </si>
  <si>
    <t>圓池外填土整地、循環池配置管路組裝及池內整地</t>
  </si>
  <si>
    <r>
      <t>圓池</t>
    </r>
    <r>
      <rPr>
        <sz val="12"/>
        <color theme="1"/>
        <rFont val="Calibri"/>
        <family val="2"/>
      </rPr>
      <t>C</t>
    </r>
    <r>
      <rPr>
        <sz val="12"/>
        <color theme="1"/>
        <rFont val="新細明體"/>
        <family val="1"/>
        <charset val="136"/>
        <scheme val="minor"/>
      </rPr>
      <t>鋼結構組立</t>
    </r>
    <phoneticPr fontId="4" type="noConversion"/>
  </si>
  <si>
    <t>養殖棚圓柱防水塗料刷漆</t>
    <phoneticPr fontId="4" type="noConversion"/>
  </si>
  <si>
    <r>
      <t>圓池</t>
    </r>
    <r>
      <rPr>
        <sz val="12"/>
        <color theme="1"/>
        <rFont val="Calibri"/>
        <family val="2"/>
      </rPr>
      <t>HDPE</t>
    </r>
    <r>
      <rPr>
        <sz val="12"/>
        <color theme="1"/>
        <rFont val="新細明體"/>
        <family val="1"/>
        <charset val="136"/>
        <scheme val="minor"/>
      </rPr>
      <t>黏合施作</t>
    </r>
  </si>
  <si>
    <t>蓄水池（消毒池）</t>
  </si>
  <si>
    <t>蓄水池（消毒池）棚架搭建農膜披覆</t>
  </si>
  <si>
    <t>養殖棚農膜披覆</t>
  </si>
  <si>
    <t>蓄水桶</t>
  </si>
  <si>
    <r>
      <t>養殖池管路工程進水管（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）及氧氣管（</t>
    </r>
    <r>
      <rPr>
        <sz val="12"/>
        <color theme="1"/>
        <rFont val="Calibri"/>
        <family val="2"/>
      </rPr>
      <t>34</t>
    </r>
    <r>
      <rPr>
        <sz val="12"/>
        <color theme="1"/>
        <rFont val="新細明體"/>
        <family val="1"/>
        <charset val="136"/>
        <scheme val="minor"/>
      </rPr>
      <t>）</t>
    </r>
  </si>
  <si>
    <t>機電設備工程（電源箱）配置</t>
  </si>
  <si>
    <t>施工人數</t>
    <phoneticPr fontId="3" type="noConversion"/>
  </si>
  <si>
    <t>養殖系統</t>
    <phoneticPr fontId="4" type="noConversion"/>
  </si>
  <si>
    <t xml:space="preserve"> </t>
    <phoneticPr fontId="3" type="noConversion"/>
  </si>
  <si>
    <t>擋土牆工程</t>
    <phoneticPr fontId="3" type="noConversion"/>
  </si>
  <si>
    <t>施工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</si>
</sst>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&quot;天&quot;"/>
    <numFmt numFmtId="177" formatCode="0_ "/>
    <numFmt numFmtId="178" formatCode="yyyy/m/d;@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name val="標楷體"/>
      <family val="4"/>
      <charset val="136"/>
    </font>
    <font>
      <b/>
      <sz val="12"/>
      <name val="新細明體"/>
      <family val="1"/>
      <charset val="136"/>
      <scheme val="major"/>
    </font>
    <font>
      <b/>
      <sz val="16"/>
      <color rgb="FF0000CC"/>
      <name val="新細明體"/>
      <family val="1"/>
      <charset val="136"/>
      <scheme val="major"/>
    </font>
    <font>
      <sz val="14"/>
      <name val="新細明體"/>
      <family val="1"/>
      <charset val="136"/>
      <scheme val="major"/>
    </font>
    <font>
      <b/>
      <sz val="16"/>
      <color rgb="FF0000FF"/>
      <name val="新細明體"/>
      <family val="1"/>
      <charset val="136"/>
      <scheme val="major"/>
    </font>
    <font>
      <b/>
      <sz val="16"/>
      <color rgb="FFFF0000"/>
      <name val="新細明體"/>
      <family val="1"/>
      <charset val="136"/>
      <scheme val="major"/>
    </font>
    <font>
      <b/>
      <sz val="16"/>
      <color rgb="FF0070C0"/>
      <name val="新細明體"/>
      <family val="1"/>
      <charset val="136"/>
      <scheme val="major"/>
    </font>
    <font>
      <b/>
      <sz val="11"/>
      <name val="新細明體"/>
      <family val="1"/>
      <charset val="136"/>
      <scheme val="major"/>
    </font>
    <font>
      <sz val="1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6"/>
      <name val="新細明體"/>
      <family val="1"/>
      <charset val="136"/>
      <scheme val="major"/>
    </font>
    <font>
      <b/>
      <sz val="12"/>
      <color indexed="8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4" fillId="6" borderId="16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76" fontId="14" fillId="5" borderId="16" xfId="0" applyNumberFormat="1" applyFont="1" applyFill="1" applyBorder="1" applyAlignment="1">
      <alignment horizontal="center" vertical="center"/>
    </xf>
    <xf numFmtId="0" fontId="6" fillId="7" borderId="17" xfId="0" applyFont="1" applyFill="1" applyBorder="1" applyAlignment="1" applyProtection="1">
      <alignment horizontal="center" vertical="center"/>
      <protection locked="0"/>
    </xf>
    <xf numFmtId="176" fontId="11" fillId="0" borderId="17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22" xfId="0" applyFont="1" applyBorder="1" applyAlignment="1"/>
    <xf numFmtId="0" fontId="2" fillId="0" borderId="22" xfId="0" applyFont="1" applyBorder="1" applyAlignment="1">
      <alignment horizontal="center" vertical="center"/>
    </xf>
    <xf numFmtId="0" fontId="15" fillId="0" borderId="22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7" fillId="0" borderId="0" xfId="0" applyFont="1" applyAlignment="1"/>
    <xf numFmtId="0" fontId="5" fillId="0" borderId="0" xfId="0" applyFont="1" applyAlignment="1">
      <alignment horizontal="right" vertical="center"/>
    </xf>
    <xf numFmtId="0" fontId="17" fillId="0" borderId="23" xfId="0" applyFont="1" applyBorder="1" applyAlignment="1">
      <alignment horizontal="center"/>
    </xf>
    <xf numFmtId="0" fontId="17" fillId="0" borderId="23" xfId="0" applyFont="1" applyBorder="1" applyAlignment="1"/>
    <xf numFmtId="0" fontId="17" fillId="0" borderId="0" xfId="0" applyFont="1" applyAlignment="1">
      <alignment horizontal="center" vertical="center"/>
    </xf>
    <xf numFmtId="9" fontId="2" fillId="0" borderId="17" xfId="0" applyNumberFormat="1" applyFont="1" applyBorder="1" applyAlignment="1" applyProtection="1">
      <alignment horizontal="center" vertical="center"/>
      <protection locked="0"/>
    </xf>
    <xf numFmtId="0" fontId="6" fillId="4" borderId="14" xfId="0" applyFont="1" applyFill="1" applyBorder="1" applyAlignment="1" applyProtection="1">
      <alignment horizontal="center" vertical="center"/>
      <protection locked="0"/>
    </xf>
    <xf numFmtId="10" fontId="9" fillId="0" borderId="2" xfId="1" applyNumberFormat="1" applyFont="1" applyBorder="1" applyAlignment="1">
      <alignment vertical="center"/>
    </xf>
    <xf numFmtId="10" fontId="9" fillId="0" borderId="4" xfId="1" applyNumberFormat="1" applyFont="1" applyBorder="1" applyAlignment="1">
      <alignment vertical="center"/>
    </xf>
    <xf numFmtId="0" fontId="6" fillId="4" borderId="14" xfId="0" applyFont="1" applyFill="1" applyBorder="1" applyAlignment="1" applyProtection="1">
      <alignment vertical="center"/>
      <protection locked="0"/>
    </xf>
    <xf numFmtId="0" fontId="8" fillId="6" borderId="16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16" fillId="0" borderId="17" xfId="0" applyFont="1" applyBorder="1" applyAlignment="1" applyProtection="1">
      <alignment vertical="center"/>
      <protection locked="0"/>
    </xf>
    <xf numFmtId="0" fontId="16" fillId="0" borderId="26" xfId="0" applyFont="1" applyBorder="1" applyAlignment="1" applyProtection="1">
      <alignment vertical="center"/>
      <protection locked="0"/>
    </xf>
    <xf numFmtId="49" fontId="7" fillId="3" borderId="2" xfId="0" applyNumberFormat="1" applyFont="1" applyFill="1" applyBorder="1" applyAlignment="1" applyProtection="1">
      <alignment vertical="center"/>
      <protection locked="0"/>
    </xf>
    <xf numFmtId="49" fontId="7" fillId="3" borderId="3" xfId="0" applyNumberFormat="1" applyFont="1" applyFill="1" applyBorder="1" applyAlignment="1" applyProtection="1">
      <alignment vertical="center"/>
      <protection locked="0"/>
    </xf>
    <xf numFmtId="49" fontId="7" fillId="3" borderId="4" xfId="0" applyNumberFormat="1" applyFont="1" applyFill="1" applyBorder="1" applyAlignment="1" applyProtection="1">
      <alignment vertical="center"/>
      <protection locked="0"/>
    </xf>
    <xf numFmtId="49" fontId="7" fillId="3" borderId="9" xfId="0" applyNumberFormat="1" applyFont="1" applyFill="1" applyBorder="1" applyAlignment="1" applyProtection="1">
      <alignment vertical="center"/>
      <protection locked="0"/>
    </xf>
    <xf numFmtId="49" fontId="7" fillId="3" borderId="7" xfId="0" applyNumberFormat="1" applyFont="1" applyFill="1" applyBorder="1" applyAlignment="1" applyProtection="1">
      <alignment vertical="center"/>
      <protection locked="0"/>
    </xf>
    <xf numFmtId="49" fontId="7" fillId="3" borderId="10" xfId="0" applyNumberFormat="1" applyFont="1" applyFill="1" applyBorder="1" applyAlignment="1" applyProtection="1">
      <alignment vertical="center"/>
      <protection locked="0"/>
    </xf>
    <xf numFmtId="0" fontId="19" fillId="0" borderId="0" xfId="0" applyFont="1">
      <alignment vertical="center"/>
    </xf>
    <xf numFmtId="0" fontId="8" fillId="6" borderId="16" xfId="0" applyFont="1" applyFill="1" applyBorder="1" applyAlignment="1" applyProtection="1">
      <alignment horizontal="center" vertical="center"/>
      <protection locked="0"/>
    </xf>
    <xf numFmtId="0" fontId="16" fillId="8" borderId="17" xfId="0" applyFont="1" applyFill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/>
    <xf numFmtId="0" fontId="19" fillId="0" borderId="17" xfId="0" applyFont="1" applyBorder="1">
      <alignment vertical="center"/>
    </xf>
    <xf numFmtId="177" fontId="8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9" xfId="0" applyFont="1" applyBorder="1">
      <alignment vertical="center"/>
    </xf>
    <xf numFmtId="0" fontId="19" fillId="0" borderId="19" xfId="0" applyFont="1" applyBorder="1" applyAlignment="1">
      <alignment vertical="center" wrapText="1"/>
    </xf>
    <xf numFmtId="0" fontId="2" fillId="0" borderId="19" xfId="0" applyFont="1" applyBorder="1" applyAlignment="1" applyProtection="1">
      <alignment vertical="center"/>
      <protection locked="0"/>
    </xf>
    <xf numFmtId="0" fontId="19" fillId="0" borderId="24" xfId="0" applyFont="1" applyBorder="1">
      <alignment vertical="center"/>
    </xf>
    <xf numFmtId="177" fontId="8" fillId="9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9" borderId="25" xfId="0" applyFont="1" applyFill="1" applyBorder="1">
      <alignment vertical="center"/>
    </xf>
    <xf numFmtId="0" fontId="0" fillId="9" borderId="0" xfId="0" applyFill="1">
      <alignment vertical="center"/>
    </xf>
    <xf numFmtId="176" fontId="15" fillId="9" borderId="17" xfId="0" applyNumberFormat="1" applyFont="1" applyFill="1" applyBorder="1" applyAlignment="1">
      <alignment horizontal="center" vertical="center"/>
    </xf>
    <xf numFmtId="0" fontId="20" fillId="10" borderId="17" xfId="0" applyFont="1" applyFill="1" applyBorder="1" applyAlignment="1" applyProtection="1">
      <alignment horizontal="center" vertical="center"/>
      <protection locked="0"/>
    </xf>
    <xf numFmtId="0" fontId="20" fillId="10" borderId="18" xfId="0" applyFont="1" applyFill="1" applyBorder="1" applyAlignment="1" applyProtection="1">
      <alignment horizontal="center" vertical="center"/>
      <protection locked="0"/>
    </xf>
    <xf numFmtId="0" fontId="20" fillId="10" borderId="20" xfId="0" applyFont="1" applyFill="1" applyBorder="1" applyAlignment="1" applyProtection="1">
      <alignment horizontal="center" vertical="center"/>
      <protection locked="0"/>
    </xf>
    <xf numFmtId="9" fontId="8" fillId="6" borderId="16" xfId="0" applyNumberFormat="1" applyFont="1" applyFill="1" applyBorder="1" applyAlignment="1" applyProtection="1">
      <alignment vertical="center" wrapText="1"/>
      <protection locked="0"/>
    </xf>
    <xf numFmtId="9" fontId="2" fillId="0" borderId="17" xfId="0" applyNumberFormat="1" applyFont="1" applyBorder="1" applyAlignment="1" applyProtection="1">
      <alignment vertical="center"/>
      <protection locked="0"/>
    </xf>
    <xf numFmtId="9" fontId="2" fillId="9" borderId="17" xfId="0" applyNumberFormat="1" applyFont="1" applyFill="1" applyBorder="1" applyAlignment="1" applyProtection="1">
      <alignment vertical="center"/>
      <protection locked="0"/>
    </xf>
    <xf numFmtId="9" fontId="2" fillId="0" borderId="19" xfId="0" applyNumberFormat="1" applyFont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9" fontId="2" fillId="0" borderId="17" xfId="1" applyFont="1" applyBorder="1" applyAlignment="1" applyProtection="1">
      <alignment vertical="center"/>
      <protection locked="0"/>
    </xf>
    <xf numFmtId="9" fontId="8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1" xfId="0" applyFont="1" applyBorder="1">
      <alignment vertical="center"/>
    </xf>
    <xf numFmtId="0" fontId="19" fillId="0" borderId="21" xfId="0" applyFont="1" applyBorder="1" applyAlignment="1">
      <alignment vertical="center" wrapText="1"/>
    </xf>
    <xf numFmtId="0" fontId="2" fillId="0" borderId="21" xfId="0" applyFont="1" applyBorder="1" applyAlignment="1" applyProtection="1">
      <alignment vertical="center"/>
      <protection locked="0"/>
    </xf>
    <xf numFmtId="0" fontId="19" fillId="0" borderId="28" xfId="0" applyFont="1" applyBorder="1">
      <alignment vertical="center"/>
    </xf>
    <xf numFmtId="0" fontId="19" fillId="9" borderId="0" xfId="0" applyFont="1" applyFill="1" applyBorder="1">
      <alignment vertical="center"/>
    </xf>
    <xf numFmtId="0" fontId="16" fillId="0" borderId="18" xfId="0" applyFont="1" applyBorder="1" applyAlignment="1" applyProtection="1">
      <alignment vertical="center"/>
      <protection locked="0"/>
    </xf>
    <xf numFmtId="178" fontId="2" fillId="3" borderId="19" xfId="0" applyNumberFormat="1" applyFont="1" applyFill="1" applyBorder="1" applyAlignment="1" applyProtection="1">
      <alignment horizontal="center" vertical="center"/>
      <protection locked="0"/>
    </xf>
    <xf numFmtId="178" fontId="2" fillId="3" borderId="21" xfId="0" applyNumberFormat="1" applyFont="1" applyFill="1" applyBorder="1" applyAlignment="1" applyProtection="1">
      <alignment horizontal="center" vertical="center"/>
      <protection locked="0"/>
    </xf>
    <xf numFmtId="178" fontId="2" fillId="3" borderId="20" xfId="0" applyNumberFormat="1" applyFont="1" applyFill="1" applyBorder="1" applyAlignment="1" applyProtection="1">
      <alignment horizontal="center" vertical="center"/>
      <protection locked="0"/>
    </xf>
    <xf numFmtId="178" fontId="2" fillId="3" borderId="17" xfId="0" applyNumberFormat="1" applyFont="1" applyFill="1" applyBorder="1" applyAlignment="1" applyProtection="1">
      <alignment horizontal="center" vertical="center"/>
      <protection locked="0"/>
    </xf>
    <xf numFmtId="178" fontId="2" fillId="9" borderId="19" xfId="0" applyNumberFormat="1" applyFont="1" applyFill="1" applyBorder="1" applyAlignment="1" applyProtection="1">
      <alignment horizontal="center" vertical="center"/>
      <protection locked="0"/>
    </xf>
    <xf numFmtId="178" fontId="2" fillId="9" borderId="21" xfId="0" applyNumberFormat="1" applyFont="1" applyFill="1" applyBorder="1" applyAlignment="1" applyProtection="1">
      <alignment horizontal="center" vertical="center"/>
      <protection locked="0"/>
    </xf>
    <xf numFmtId="178" fontId="2" fillId="9" borderId="20" xfId="0" applyNumberFormat="1" applyFont="1" applyFill="1" applyBorder="1" applyAlignment="1" applyProtection="1">
      <alignment horizontal="center" vertical="center"/>
      <protection locked="0"/>
    </xf>
    <xf numFmtId="0" fontId="16" fillId="9" borderId="19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horizontal="center" vertical="center"/>
      <protection locked="0"/>
    </xf>
    <xf numFmtId="1" fontId="12" fillId="5" borderId="9" xfId="0" applyNumberFormat="1" applyFont="1" applyFill="1" applyBorder="1" applyAlignment="1">
      <alignment horizontal="center" vertical="center"/>
    </xf>
    <xf numFmtId="1" fontId="12" fillId="5" borderId="10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178" fontId="8" fillId="6" borderId="2" xfId="0" applyNumberFormat="1" applyFont="1" applyFill="1" applyBorder="1" applyAlignment="1">
      <alignment horizontal="center" vertical="center"/>
    </xf>
    <xf numFmtId="178" fontId="8" fillId="6" borderId="3" xfId="0" applyNumberFormat="1" applyFont="1" applyFill="1" applyBorder="1" applyAlignment="1">
      <alignment horizontal="center" vertical="center"/>
    </xf>
    <xf numFmtId="178" fontId="8" fillId="6" borderId="1" xfId="0" applyNumberFormat="1" applyFont="1" applyFill="1" applyBorder="1" applyAlignment="1">
      <alignment horizontal="center" vertical="center"/>
    </xf>
    <xf numFmtId="178" fontId="2" fillId="6" borderId="17" xfId="0" applyNumberFormat="1" applyFont="1" applyFill="1" applyBorder="1" applyAlignment="1" applyProtection="1">
      <alignment horizontal="center" vertical="center"/>
      <protection locked="0"/>
    </xf>
    <xf numFmtId="14" fontId="6" fillId="4" borderId="12" xfId="0" applyNumberFormat="1" applyFont="1" applyFill="1" applyBorder="1" applyAlignment="1" applyProtection="1">
      <alignment horizontal="center" vertical="center"/>
      <protection locked="0"/>
    </xf>
    <xf numFmtId="14" fontId="6" fillId="4" borderId="13" xfId="0" applyNumberFormat="1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 applyAlignment="1" applyProtection="1">
      <alignment horizontal="center" vertical="center"/>
      <protection locked="0"/>
    </xf>
    <xf numFmtId="0" fontId="6" fillId="2" borderId="14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76" fontId="8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176" fontId="11" fillId="0" borderId="7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9"/>
  <sheetViews>
    <sheetView zoomScale="70" zoomScaleNormal="70" workbookViewId="0">
      <selection activeCell="N10" sqref="N10"/>
    </sheetView>
  </sheetViews>
  <sheetFormatPr defaultRowHeight="16.5" x14ac:dyDescent="0.25"/>
  <cols>
    <col min="3" max="3" width="10.75" customWidth="1"/>
    <col min="4" max="4" width="54.25" customWidth="1"/>
    <col min="6" max="6" width="7.375" customWidth="1"/>
    <col min="7" max="7" width="7.125" customWidth="1"/>
    <col min="9" max="9" width="7.375" customWidth="1"/>
    <col min="11" max="11" width="7.875" customWidth="1"/>
    <col min="12" max="12" width="8.125" customWidth="1"/>
    <col min="13" max="13" width="7.875" customWidth="1"/>
    <col min="14" max="14" width="8.125" customWidth="1"/>
    <col min="15" max="15" width="7.875" customWidth="1"/>
    <col min="16" max="16" width="7.5" customWidth="1"/>
    <col min="17" max="17" width="7.125" customWidth="1"/>
    <col min="18" max="18" width="6.625" customWidth="1"/>
    <col min="19" max="21" width="7.125" customWidth="1"/>
    <col min="22" max="22" width="7.5" customWidth="1"/>
    <col min="24" max="24" width="7.5" customWidth="1"/>
    <col min="27" max="27" width="21.875" customWidth="1"/>
    <col min="30" max="30" width="13" customWidth="1"/>
    <col min="31" max="31" width="11.25" customWidth="1"/>
  </cols>
  <sheetData>
    <row r="1" spans="1:35" ht="21.6" x14ac:dyDescent="0.4">
      <c r="A1" s="1"/>
      <c r="B1" s="2"/>
      <c r="C1" s="3"/>
      <c r="D1" s="1"/>
      <c r="E1" s="1"/>
      <c r="F1" s="1"/>
      <c r="G1" s="1"/>
    </row>
    <row r="2" spans="1:35" ht="21.95" thickBot="1" x14ac:dyDescent="0.45">
      <c r="A2" s="1"/>
      <c r="B2" s="2"/>
      <c r="C2" s="3"/>
      <c r="D2" s="1"/>
      <c r="E2" s="1"/>
      <c r="F2" s="1"/>
      <c r="G2" s="1"/>
    </row>
    <row r="3" spans="1:35" ht="22.9" customHeight="1" x14ac:dyDescent="0.3">
      <c r="A3" s="1"/>
      <c r="B3" s="107" t="s">
        <v>0</v>
      </c>
      <c r="C3" s="108"/>
      <c r="D3" s="40" t="s">
        <v>1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  <c r="T3" s="100" t="s">
        <v>2</v>
      </c>
      <c r="U3" s="101"/>
      <c r="V3" s="102" t="s">
        <v>3</v>
      </c>
      <c r="W3" s="103"/>
      <c r="X3" s="104"/>
      <c r="Y3" s="105" t="s">
        <v>4</v>
      </c>
      <c r="Z3" s="106"/>
      <c r="AA3" s="33">
        <f>(SUMPRODUCT(C7:C23,U7:U23))*0.33</f>
        <v>3.3000000000000008E-3</v>
      </c>
      <c r="AB3" s="34"/>
      <c r="AC3" s="2"/>
      <c r="AD3" s="4"/>
      <c r="AE3" s="5" t="s">
        <v>5</v>
      </c>
      <c r="AF3" s="6"/>
      <c r="AG3" s="1"/>
      <c r="AH3" s="1"/>
      <c r="AI3" s="1"/>
    </row>
    <row r="4" spans="1:35" ht="23.25" customHeight="1" thickBot="1" x14ac:dyDescent="0.3">
      <c r="A4" s="1"/>
      <c r="B4" s="88" t="s">
        <v>6</v>
      </c>
      <c r="C4" s="89"/>
      <c r="D4" s="43" t="s">
        <v>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109" t="s">
        <v>8</v>
      </c>
      <c r="U4" s="110"/>
      <c r="V4" s="111">
        <f>AE9-V6</f>
        <v>202</v>
      </c>
      <c r="W4" s="111"/>
      <c r="X4" s="112"/>
      <c r="Y4" s="109" t="s">
        <v>9</v>
      </c>
      <c r="Z4" s="110"/>
      <c r="AA4" s="86">
        <f>SUM(F24:U24)</f>
        <v>0</v>
      </c>
      <c r="AB4" s="87"/>
      <c r="AC4" s="2"/>
      <c r="AD4" s="7" t="s">
        <v>10</v>
      </c>
      <c r="AE4" s="8" t="s">
        <v>11</v>
      </c>
      <c r="AF4" s="1"/>
      <c r="AG4" s="1"/>
      <c r="AH4" s="1"/>
      <c r="AI4" s="1"/>
    </row>
    <row r="5" spans="1:35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94">
        <v>44501</v>
      </c>
      <c r="G5" s="95"/>
      <c r="H5" s="94">
        <v>44502</v>
      </c>
      <c r="I5" s="95"/>
      <c r="J5" s="94">
        <v>44503</v>
      </c>
      <c r="K5" s="95"/>
      <c r="L5" s="94">
        <v>44504</v>
      </c>
      <c r="M5" s="95"/>
      <c r="N5" s="94">
        <v>44505</v>
      </c>
      <c r="O5" s="95"/>
      <c r="P5" s="94">
        <v>44506</v>
      </c>
      <c r="Q5" s="95"/>
      <c r="R5" s="94">
        <v>44507</v>
      </c>
      <c r="S5" s="95"/>
      <c r="T5" s="94">
        <v>44508</v>
      </c>
      <c r="U5" s="95"/>
      <c r="V5" s="96" t="s">
        <v>15</v>
      </c>
      <c r="W5" s="97"/>
      <c r="X5" s="98"/>
      <c r="Y5" s="99" t="s">
        <v>16</v>
      </c>
      <c r="Z5" s="99"/>
      <c r="AA5" s="99"/>
      <c r="AB5" s="10" t="s">
        <v>17</v>
      </c>
      <c r="AC5" s="11"/>
      <c r="AD5" s="12" t="s">
        <v>18</v>
      </c>
      <c r="AE5" s="5" t="s">
        <v>19</v>
      </c>
      <c r="AF5" s="6"/>
      <c r="AG5" s="6"/>
      <c r="AH5" s="6"/>
      <c r="AI5" s="6"/>
    </row>
    <row r="6" spans="1:35" ht="19.5" x14ac:dyDescent="0.25">
      <c r="A6" s="1"/>
      <c r="B6" s="52">
        <v>1</v>
      </c>
      <c r="C6" s="64">
        <v>0.33</v>
      </c>
      <c r="D6" s="36" t="s">
        <v>20</v>
      </c>
      <c r="E6" s="47" t="s">
        <v>29</v>
      </c>
      <c r="F6" s="47" t="s">
        <v>31</v>
      </c>
      <c r="G6" s="36" t="s">
        <v>30</v>
      </c>
      <c r="H6" s="47" t="s">
        <v>31</v>
      </c>
      <c r="I6" s="36" t="s">
        <v>30</v>
      </c>
      <c r="J6" s="47" t="s">
        <v>31</v>
      </c>
      <c r="K6" s="36" t="s">
        <v>30</v>
      </c>
      <c r="L6" s="47" t="s">
        <v>31</v>
      </c>
      <c r="M6" s="36" t="s">
        <v>30</v>
      </c>
      <c r="N6" s="47" t="s">
        <v>31</v>
      </c>
      <c r="O6" s="36" t="s">
        <v>30</v>
      </c>
      <c r="P6" s="47" t="s">
        <v>31</v>
      </c>
      <c r="Q6" s="36" t="s">
        <v>30</v>
      </c>
      <c r="R6" s="47" t="s">
        <v>31</v>
      </c>
      <c r="S6" s="36" t="s">
        <v>30</v>
      </c>
      <c r="T6" s="47" t="s">
        <v>31</v>
      </c>
      <c r="U6" s="36" t="s">
        <v>30</v>
      </c>
      <c r="V6" s="90">
        <f>IF(OR(V7&gt;0,V8&gt;0,V9&gt;0),MIN(V7:V9)," ")</f>
        <v>44303</v>
      </c>
      <c r="W6" s="91"/>
      <c r="X6" s="92"/>
      <c r="Y6" s="93">
        <f>IF(OR(Y7&gt;0,Y8&gt;0,Y9&gt;0),MAX(Y7:Y9)," ")</f>
        <v>44420</v>
      </c>
      <c r="Z6" s="93"/>
      <c r="AA6" s="93"/>
      <c r="AB6" s="13">
        <f>IF(Y6=" ",0,Y6-V6+1)</f>
        <v>118</v>
      </c>
      <c r="AC6" s="14"/>
      <c r="AD6" s="11"/>
      <c r="AE6" s="6"/>
      <c r="AF6" s="1"/>
      <c r="AG6" s="1"/>
      <c r="AH6" s="1"/>
      <c r="AI6" s="1"/>
    </row>
    <row r="7" spans="1:35" ht="21" x14ac:dyDescent="0.25">
      <c r="A7" s="1"/>
      <c r="B7" s="52">
        <v>2</v>
      </c>
      <c r="C7" s="65">
        <v>0.1</v>
      </c>
      <c r="D7" s="51" t="s">
        <v>28</v>
      </c>
      <c r="E7" s="61">
        <v>3</v>
      </c>
      <c r="F7" s="49"/>
      <c r="G7" s="49">
        <v>456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69">
        <v>0.1</v>
      </c>
      <c r="V7" s="77">
        <v>44303</v>
      </c>
      <c r="W7" s="78"/>
      <c r="X7" s="79"/>
      <c r="Y7" s="80">
        <v>44420</v>
      </c>
      <c r="Z7" s="80"/>
      <c r="AA7" s="80"/>
      <c r="AB7" s="15"/>
      <c r="AC7" s="2"/>
      <c r="AD7" s="16" t="s">
        <v>8</v>
      </c>
      <c r="AE7" s="17">
        <f>IF(OR(AB6&gt;0,AB15&gt;0,AB21&gt;0,AB25&gt;0,AB29&gt;0,AB33&gt;0),MAX(Y6,Y15,Y21,Y25,Y29,Y33)-MIN(V6,V15,V21,V25,V29,V33)+1,0)</f>
        <v>118</v>
      </c>
      <c r="AF7" s="1" t="s">
        <v>21</v>
      </c>
      <c r="AG7" s="1"/>
      <c r="AH7" s="1"/>
      <c r="AI7" s="1"/>
    </row>
    <row r="8" spans="1:35" x14ac:dyDescent="0.25">
      <c r="A8" s="1"/>
      <c r="B8" s="52">
        <v>3</v>
      </c>
      <c r="C8" s="65"/>
      <c r="D8" s="46" t="s">
        <v>32</v>
      </c>
      <c r="E8" s="62">
        <v>45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77"/>
      <c r="W8" s="78"/>
      <c r="X8" s="79"/>
      <c r="Y8" s="80"/>
      <c r="Z8" s="80"/>
      <c r="AA8" s="80"/>
      <c r="AB8" s="15"/>
      <c r="AC8" s="2"/>
      <c r="AD8" s="2"/>
      <c r="AE8" s="1"/>
      <c r="AF8" s="1"/>
      <c r="AG8" s="1"/>
      <c r="AH8" s="1"/>
      <c r="AI8" s="1"/>
    </row>
    <row r="9" spans="1:35" x14ac:dyDescent="0.25">
      <c r="A9" s="1"/>
      <c r="B9" s="52">
        <v>4</v>
      </c>
      <c r="C9" s="65"/>
      <c r="D9" s="53" t="s">
        <v>33</v>
      </c>
      <c r="E9" s="63">
        <v>11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77"/>
      <c r="W9" s="78"/>
      <c r="X9" s="79"/>
      <c r="Y9" s="80"/>
      <c r="Z9" s="80"/>
      <c r="AA9" s="80"/>
      <c r="AB9" s="18" t="str">
        <f>IF((Y9-V9+1)&gt;1,(Y9-V9+1)," ")</f>
        <v xml:space="preserve"> </v>
      </c>
      <c r="AC9" s="2"/>
      <c r="AD9" s="19" t="s">
        <v>22</v>
      </c>
      <c r="AE9" s="20">
        <v>44505</v>
      </c>
      <c r="AF9" s="1"/>
      <c r="AG9" s="1"/>
      <c r="AH9" s="1"/>
      <c r="AI9" s="1"/>
    </row>
    <row r="10" spans="1:35" ht="33" x14ac:dyDescent="0.25">
      <c r="A10" s="1"/>
      <c r="B10" s="52">
        <v>5</v>
      </c>
      <c r="C10" s="65"/>
      <c r="D10" s="54" t="s">
        <v>34</v>
      </c>
      <c r="E10" s="63">
        <v>79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77"/>
      <c r="W10" s="78"/>
      <c r="X10" s="79"/>
      <c r="Y10" s="80"/>
      <c r="Z10" s="80"/>
      <c r="AA10" s="80"/>
      <c r="AB10" s="13">
        <f>IF(Y10=" ",0,Y10-V10+1)</f>
        <v>1</v>
      </c>
      <c r="AC10" s="2"/>
      <c r="AD10" s="2"/>
      <c r="AE10" s="1"/>
      <c r="AF10" s="1"/>
      <c r="AG10" s="1"/>
      <c r="AH10" s="1"/>
      <c r="AI10" s="1"/>
    </row>
    <row r="11" spans="1:35" ht="33" customHeight="1" x14ac:dyDescent="0.25">
      <c r="A11" s="1"/>
      <c r="B11" s="52">
        <v>6</v>
      </c>
      <c r="C11" s="65"/>
      <c r="D11" s="55" t="s">
        <v>36</v>
      </c>
      <c r="E11" s="63">
        <v>34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77"/>
      <c r="W11" s="78"/>
      <c r="X11" s="79"/>
      <c r="Y11" s="80"/>
      <c r="Z11" s="80"/>
      <c r="AA11" s="80"/>
      <c r="AB11" s="18"/>
      <c r="AC11" s="2"/>
      <c r="AD11" s="2"/>
      <c r="AE11" s="1"/>
      <c r="AF11" s="1"/>
      <c r="AG11" s="1"/>
      <c r="AH11" s="1"/>
      <c r="AI11" s="1"/>
    </row>
    <row r="12" spans="1:35" x14ac:dyDescent="0.25">
      <c r="A12" s="1"/>
      <c r="B12" s="52">
        <v>7</v>
      </c>
      <c r="C12" s="65"/>
      <c r="D12" s="55" t="s">
        <v>35</v>
      </c>
      <c r="E12" s="63">
        <v>228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77"/>
      <c r="W12" s="78"/>
      <c r="X12" s="79"/>
      <c r="Y12" s="80"/>
      <c r="Z12" s="80"/>
      <c r="AA12" s="80"/>
      <c r="AB12" s="18"/>
      <c r="AC12" s="2"/>
      <c r="AD12" s="2"/>
      <c r="AE12" s="1"/>
      <c r="AF12" s="1"/>
      <c r="AG12" s="2"/>
      <c r="AH12" s="2"/>
      <c r="AI12" s="2"/>
    </row>
    <row r="13" spans="1:35" x14ac:dyDescent="0.25">
      <c r="A13" s="1"/>
      <c r="B13" s="52">
        <v>8</v>
      </c>
      <c r="C13" s="65"/>
      <c r="D13" s="55" t="s">
        <v>37</v>
      </c>
      <c r="E13" s="63">
        <v>228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77"/>
      <c r="W13" s="78"/>
      <c r="X13" s="79"/>
      <c r="Y13" s="80"/>
      <c r="Z13" s="80"/>
      <c r="AA13" s="80"/>
      <c r="AB13" s="18"/>
      <c r="AC13" s="2"/>
      <c r="AD13" s="2"/>
      <c r="AE13" s="1"/>
      <c r="AF13" s="1"/>
      <c r="AG13" s="2"/>
      <c r="AH13" s="2"/>
      <c r="AI13" s="2"/>
    </row>
    <row r="14" spans="1:35" x14ac:dyDescent="0.25">
      <c r="A14" s="1"/>
      <c r="B14" s="52">
        <v>9</v>
      </c>
      <c r="C14" s="65"/>
      <c r="D14" s="55" t="s">
        <v>39</v>
      </c>
      <c r="E14" s="63">
        <v>34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77"/>
      <c r="W14" s="78"/>
      <c r="X14" s="79"/>
      <c r="Y14" s="80"/>
      <c r="Z14" s="80"/>
      <c r="AA14" s="80"/>
      <c r="AB14" s="18"/>
      <c r="AC14" s="2"/>
      <c r="AD14" s="2"/>
      <c r="AE14" s="1"/>
      <c r="AF14" s="1"/>
      <c r="AG14" s="2"/>
      <c r="AH14" s="2"/>
      <c r="AI14" s="2"/>
    </row>
    <row r="15" spans="1:35" x14ac:dyDescent="0.25">
      <c r="A15" s="1"/>
      <c r="B15" s="52">
        <v>10</v>
      </c>
      <c r="C15" s="65"/>
      <c r="D15" s="55" t="s">
        <v>40</v>
      </c>
      <c r="E15" s="63">
        <v>402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77"/>
      <c r="W15" s="78"/>
      <c r="X15" s="79"/>
      <c r="Y15" s="80"/>
      <c r="Z15" s="80"/>
      <c r="AA15" s="80"/>
      <c r="AB15" s="13">
        <f>IF(Y15=" ",0,Y15-V15+1)</f>
        <v>1</v>
      </c>
      <c r="AC15" s="2"/>
      <c r="AD15" s="2"/>
      <c r="AE15" s="1"/>
      <c r="AF15" s="1"/>
      <c r="AG15" s="2"/>
      <c r="AH15" s="2"/>
      <c r="AI15" s="2"/>
    </row>
    <row r="16" spans="1:35" x14ac:dyDescent="0.25">
      <c r="A16" s="1"/>
      <c r="B16" s="52">
        <v>11</v>
      </c>
      <c r="C16" s="65"/>
      <c r="D16" s="53" t="s">
        <v>38</v>
      </c>
      <c r="E16" s="63">
        <v>34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77"/>
      <c r="W16" s="78"/>
      <c r="X16" s="79"/>
      <c r="Y16" s="80"/>
      <c r="Z16" s="80"/>
      <c r="AA16" s="80"/>
      <c r="AB16" s="18"/>
      <c r="AC16" s="2"/>
      <c r="AD16" s="2"/>
      <c r="AE16" s="1"/>
      <c r="AF16" s="1"/>
      <c r="AG16" s="2"/>
      <c r="AH16" s="2"/>
      <c r="AI16" s="2"/>
    </row>
    <row r="17" spans="1:35" x14ac:dyDescent="0.25">
      <c r="A17" s="1"/>
      <c r="B17" s="52">
        <v>12</v>
      </c>
      <c r="C17" s="65"/>
      <c r="D17" s="53" t="s">
        <v>41</v>
      </c>
      <c r="E17" s="63">
        <v>34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77"/>
      <c r="W17" s="78"/>
      <c r="X17" s="79"/>
      <c r="Y17" s="80"/>
      <c r="Z17" s="80"/>
      <c r="AA17" s="80"/>
      <c r="AB17" s="18"/>
      <c r="AC17" s="2"/>
      <c r="AD17" s="2"/>
      <c r="AE17" s="1"/>
      <c r="AF17" s="1"/>
      <c r="AG17" s="2"/>
      <c r="AH17" s="2"/>
      <c r="AI17" s="2"/>
    </row>
    <row r="18" spans="1:35" x14ac:dyDescent="0.25">
      <c r="A18" s="1"/>
      <c r="B18" s="52">
        <v>13</v>
      </c>
      <c r="C18" s="65"/>
      <c r="D18" s="53" t="s">
        <v>42</v>
      </c>
      <c r="E18" s="63">
        <v>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77"/>
      <c r="W18" s="78"/>
      <c r="X18" s="79"/>
      <c r="Y18" s="80"/>
      <c r="Z18" s="80"/>
      <c r="AA18" s="80"/>
      <c r="AB18" s="18"/>
      <c r="AC18" s="2"/>
      <c r="AD18" s="2"/>
      <c r="AE18" s="1"/>
      <c r="AF18" s="1"/>
      <c r="AG18" s="2"/>
      <c r="AH18" s="2"/>
      <c r="AI18" s="2"/>
    </row>
    <row r="19" spans="1:35" x14ac:dyDescent="0.25">
      <c r="A19" s="1"/>
      <c r="B19" s="52">
        <v>14</v>
      </c>
      <c r="C19" s="65"/>
      <c r="D19" s="53" t="s">
        <v>43</v>
      </c>
      <c r="E19" s="63">
        <v>1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77"/>
      <c r="W19" s="78"/>
      <c r="X19" s="79"/>
      <c r="Y19" s="80"/>
      <c r="Z19" s="80"/>
      <c r="AA19" s="80"/>
      <c r="AB19" s="13">
        <f>IF(Y19=" ",0,Y19-V19+1)</f>
        <v>1</v>
      </c>
      <c r="AC19" s="2"/>
      <c r="AD19" s="2"/>
      <c r="AE19" s="1"/>
      <c r="AF19" s="1"/>
      <c r="AG19" s="2"/>
      <c r="AH19" s="2"/>
      <c r="AI19" s="2"/>
    </row>
    <row r="20" spans="1:35" x14ac:dyDescent="0.25">
      <c r="A20" s="1"/>
      <c r="B20" s="52">
        <v>15</v>
      </c>
      <c r="C20" s="65"/>
      <c r="D20" s="53" t="s">
        <v>44</v>
      </c>
      <c r="E20" s="63">
        <v>1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77"/>
      <c r="W20" s="78"/>
      <c r="X20" s="79"/>
      <c r="Y20" s="80"/>
      <c r="Z20" s="80"/>
      <c r="AA20" s="80"/>
      <c r="AB20" s="18" t="str">
        <f>IF((Y20-V20+1)&gt;1,(Y20-V20+1)," ")</f>
        <v xml:space="preserve"> </v>
      </c>
      <c r="AC20" s="2"/>
      <c r="AD20" s="2"/>
      <c r="AE20" s="1"/>
      <c r="AF20" s="1"/>
      <c r="AG20" s="2"/>
      <c r="AH20" s="2"/>
      <c r="AI20" s="2"/>
    </row>
    <row r="21" spans="1:35" x14ac:dyDescent="0.25">
      <c r="A21" s="1"/>
      <c r="B21" s="52">
        <v>16</v>
      </c>
      <c r="C21" s="65"/>
      <c r="D21" s="53" t="s">
        <v>45</v>
      </c>
      <c r="E21" s="63">
        <v>20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77"/>
      <c r="W21" s="78"/>
      <c r="X21" s="79"/>
      <c r="Y21" s="80"/>
      <c r="Z21" s="80"/>
      <c r="AA21" s="80"/>
      <c r="AB21" s="18" t="str">
        <f>IF((Y21-V21+1)&gt;1,(Y21-V21+1)," ")</f>
        <v xml:space="preserve"> </v>
      </c>
      <c r="AC21" s="2"/>
      <c r="AD21" s="2"/>
      <c r="AE21" s="1"/>
      <c r="AF21" s="1"/>
      <c r="AG21" s="2"/>
      <c r="AH21" s="2"/>
      <c r="AI21" s="2"/>
    </row>
    <row r="22" spans="1:35" x14ac:dyDescent="0.25">
      <c r="A22" s="1"/>
      <c r="B22" s="52">
        <v>17</v>
      </c>
      <c r="C22" s="31"/>
      <c r="D22" s="53" t="s">
        <v>46</v>
      </c>
      <c r="E22" s="63">
        <v>20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77"/>
      <c r="W22" s="78"/>
      <c r="X22" s="79"/>
      <c r="Y22" s="80"/>
      <c r="Z22" s="80"/>
      <c r="AA22" s="80"/>
      <c r="AB22" s="18" t="str">
        <f>IF((Y22-V22+1)&gt;1,(Y22-V22+1)," ")</f>
        <v xml:space="preserve"> </v>
      </c>
      <c r="AC22" s="2"/>
      <c r="AD22" s="2"/>
      <c r="AE22" s="1"/>
      <c r="AF22" s="1"/>
      <c r="AG22" s="2"/>
      <c r="AH22" s="2"/>
      <c r="AI22" s="2"/>
    </row>
    <row r="23" spans="1:35" x14ac:dyDescent="0.25">
      <c r="A23" s="1"/>
      <c r="B23" s="52">
        <v>18</v>
      </c>
      <c r="C23" s="65"/>
      <c r="D23" s="56" t="s">
        <v>47</v>
      </c>
      <c r="E23" s="63">
        <v>34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77"/>
      <c r="W23" s="78"/>
      <c r="X23" s="79"/>
      <c r="Y23" s="80"/>
      <c r="Z23" s="80"/>
      <c r="AA23" s="80"/>
      <c r="AB23" s="13">
        <f>IF(Y23=" ",0,Y23-V23+1)</f>
        <v>1</v>
      </c>
      <c r="AC23" s="2"/>
      <c r="AD23" s="2"/>
      <c r="AE23" s="1"/>
      <c r="AF23" s="1"/>
      <c r="AG23" s="2"/>
      <c r="AH23" s="2"/>
      <c r="AI23" s="2"/>
    </row>
    <row r="24" spans="1:35" ht="22.5" customHeight="1" x14ac:dyDescent="0.25">
      <c r="A24" s="1"/>
      <c r="B24" s="57">
        <v>19</v>
      </c>
      <c r="C24" s="66"/>
      <c r="D24" s="58" t="s">
        <v>48</v>
      </c>
      <c r="E24" s="59"/>
      <c r="F24" s="84"/>
      <c r="G24" s="85"/>
      <c r="H24" s="84"/>
      <c r="I24" s="85"/>
      <c r="J24" s="84"/>
      <c r="K24" s="85"/>
      <c r="L24" s="84"/>
      <c r="M24" s="85"/>
      <c r="N24" s="84"/>
      <c r="O24" s="85"/>
      <c r="P24" s="84"/>
      <c r="Q24" s="85"/>
      <c r="R24" s="84"/>
      <c r="S24" s="85"/>
      <c r="T24" s="84"/>
      <c r="U24" s="85"/>
      <c r="V24" s="81"/>
      <c r="W24" s="82"/>
      <c r="X24" s="83"/>
      <c r="Y24" s="81"/>
      <c r="Z24" s="82"/>
      <c r="AA24" s="83"/>
      <c r="AB24" s="60"/>
      <c r="AC24" s="2"/>
      <c r="AD24" s="2"/>
      <c r="AE24" s="1"/>
      <c r="AF24" s="1"/>
      <c r="AG24" s="2"/>
      <c r="AH24" s="2"/>
      <c r="AI24" s="2"/>
    </row>
    <row r="25" spans="1:35" ht="17.45" thickBot="1" x14ac:dyDescent="0.45">
      <c r="A25" s="1"/>
      <c r="B25" s="52">
        <v>20</v>
      </c>
      <c r="C25" s="67"/>
      <c r="D25" s="39"/>
      <c r="E25" s="4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77"/>
      <c r="W25" s="78"/>
      <c r="X25" s="79"/>
      <c r="Y25" s="77"/>
      <c r="Z25" s="78"/>
      <c r="AA25" s="79"/>
      <c r="AB25" s="18"/>
      <c r="AC25" s="2"/>
      <c r="AD25" s="2"/>
      <c r="AE25" s="1"/>
      <c r="AF25" s="1"/>
      <c r="AG25" s="2"/>
      <c r="AH25" s="2"/>
      <c r="AI25" s="2"/>
    </row>
    <row r="26" spans="1:35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3"/>
      <c r="AC26" s="2"/>
      <c r="AD26" s="2"/>
      <c r="AE26" s="1"/>
      <c r="AF26" s="1"/>
      <c r="AG26" s="2"/>
      <c r="AH26" s="2"/>
      <c r="AI26" s="2"/>
    </row>
    <row r="27" spans="1:35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4"/>
      <c r="W27" s="24"/>
      <c r="X27" s="24"/>
      <c r="Y27" s="24"/>
      <c r="Z27" s="24"/>
      <c r="AA27" s="24"/>
      <c r="AB27" s="25"/>
      <c r="AC27" s="2"/>
      <c r="AD27" s="2"/>
      <c r="AE27" s="1"/>
      <c r="AF27" s="1"/>
      <c r="AG27" s="2"/>
      <c r="AH27" s="2"/>
      <c r="AI27" s="2"/>
    </row>
    <row r="28" spans="1:35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4"/>
      <c r="W28" s="24"/>
      <c r="X28" s="24"/>
      <c r="Y28" s="24"/>
      <c r="Z28" s="24"/>
      <c r="AA28" s="24"/>
      <c r="AB28" s="25"/>
      <c r="AC28" s="2"/>
      <c r="AD28" s="2"/>
      <c r="AE28" s="1"/>
      <c r="AF28" s="1"/>
      <c r="AG28" s="2"/>
      <c r="AH28" s="2"/>
      <c r="AI28" s="2"/>
    </row>
    <row r="29" spans="1:35" ht="21.75" thickBot="1" x14ac:dyDescent="0.35">
      <c r="A29" s="1"/>
      <c r="B29" s="26"/>
      <c r="C29" s="26"/>
      <c r="D29" s="26"/>
      <c r="E29" s="26"/>
      <c r="F29" s="26"/>
      <c r="G29" s="26"/>
      <c r="H29" s="27" t="s">
        <v>23</v>
      </c>
      <c r="I29" s="28"/>
      <c r="J29" s="28"/>
      <c r="K29" s="28"/>
      <c r="L29" s="28"/>
      <c r="M29" s="28"/>
      <c r="N29" s="29"/>
      <c r="O29" s="29"/>
      <c r="P29" s="50"/>
      <c r="Q29" s="50"/>
      <c r="R29" s="50"/>
      <c r="S29" s="26"/>
      <c r="T29" s="26"/>
      <c r="U29" s="30"/>
      <c r="V29" s="30"/>
      <c r="W29" s="30"/>
      <c r="X29" s="30"/>
      <c r="Y29" s="30"/>
      <c r="Z29" s="26"/>
      <c r="AA29" s="27" t="s">
        <v>24</v>
      </c>
      <c r="AB29" s="28"/>
      <c r="AC29" s="2"/>
      <c r="AD29" s="2"/>
      <c r="AE29" s="1"/>
      <c r="AF29" s="1"/>
      <c r="AG29" s="2"/>
      <c r="AH29" s="2"/>
      <c r="AI29" s="2"/>
    </row>
  </sheetData>
  <mergeCells count="67">
    <mergeCell ref="T3:U3"/>
    <mergeCell ref="V3:X3"/>
    <mergeCell ref="Y3:Z3"/>
    <mergeCell ref="B3:C3"/>
    <mergeCell ref="T4:U4"/>
    <mergeCell ref="V4:X4"/>
    <mergeCell ref="Y4:Z4"/>
    <mergeCell ref="AA4:AB4"/>
    <mergeCell ref="B4:C4"/>
    <mergeCell ref="V6:X6"/>
    <mergeCell ref="Y6:AA6"/>
    <mergeCell ref="V7:X7"/>
    <mergeCell ref="Y7:AA7"/>
    <mergeCell ref="F5:G5"/>
    <mergeCell ref="H5:I5"/>
    <mergeCell ref="J5:K5"/>
    <mergeCell ref="N5:O5"/>
    <mergeCell ref="R5:S5"/>
    <mergeCell ref="L5:M5"/>
    <mergeCell ref="P5:Q5"/>
    <mergeCell ref="T5:U5"/>
    <mergeCell ref="V5:X5"/>
    <mergeCell ref="Y5:AA5"/>
    <mergeCell ref="V9:X9"/>
    <mergeCell ref="Y9:AA9"/>
    <mergeCell ref="V10:X10"/>
    <mergeCell ref="Y10:AA10"/>
    <mergeCell ref="V8:X8"/>
    <mergeCell ref="Y8:AA8"/>
    <mergeCell ref="V13:X13"/>
    <mergeCell ref="Y13:AA13"/>
    <mergeCell ref="V14:X14"/>
    <mergeCell ref="Y14:AA14"/>
    <mergeCell ref="V11:X11"/>
    <mergeCell ref="Y11:AA11"/>
    <mergeCell ref="V12:X12"/>
    <mergeCell ref="Y12:AA12"/>
    <mergeCell ref="V17:X17"/>
    <mergeCell ref="Y17:AA17"/>
    <mergeCell ref="V15:X15"/>
    <mergeCell ref="Y15:AA15"/>
    <mergeCell ref="V16:X16"/>
    <mergeCell ref="Y16:AA16"/>
    <mergeCell ref="V20:X20"/>
    <mergeCell ref="Y20:AA20"/>
    <mergeCell ref="V21:X21"/>
    <mergeCell ref="Y21:AA21"/>
    <mergeCell ref="V18:X18"/>
    <mergeCell ref="Y18:AA18"/>
    <mergeCell ref="V19:X19"/>
    <mergeCell ref="Y19:AA19"/>
    <mergeCell ref="P24:Q24"/>
    <mergeCell ref="R24:S24"/>
    <mergeCell ref="T24:U24"/>
    <mergeCell ref="V22:X22"/>
    <mergeCell ref="Y22:AA22"/>
    <mergeCell ref="F24:G24"/>
    <mergeCell ref="H24:I24"/>
    <mergeCell ref="J24:K24"/>
    <mergeCell ref="L24:M24"/>
    <mergeCell ref="N24:O24"/>
    <mergeCell ref="V25:X25"/>
    <mergeCell ref="Y25:AA25"/>
    <mergeCell ref="V23:X23"/>
    <mergeCell ref="Y23:AA23"/>
    <mergeCell ref="V24:X24"/>
    <mergeCell ref="Y24:AA24"/>
  </mergeCells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9"/>
  <sheetViews>
    <sheetView zoomScale="70" zoomScaleNormal="70" workbookViewId="0">
      <selection activeCell="D29" sqref="D29"/>
    </sheetView>
  </sheetViews>
  <sheetFormatPr defaultRowHeight="16.5" x14ac:dyDescent="0.25"/>
  <cols>
    <col min="3" max="3" width="10.75" customWidth="1"/>
    <col min="4" max="4" width="54.25" customWidth="1"/>
    <col min="6" max="6" width="7.375" customWidth="1"/>
    <col min="7" max="7" width="7.125" customWidth="1"/>
    <col min="9" max="9" width="7.375" customWidth="1"/>
    <col min="11" max="11" width="7.875" customWidth="1"/>
    <col min="12" max="12" width="8.125" customWidth="1"/>
    <col min="13" max="13" width="7.875" customWidth="1"/>
    <col min="14" max="14" width="8.125" customWidth="1"/>
    <col min="15" max="15" width="7.875" customWidth="1"/>
    <col min="16" max="16" width="7.5" customWidth="1"/>
    <col min="17" max="17" width="7.125" customWidth="1"/>
    <col min="18" max="18" width="6.625" customWidth="1"/>
    <col min="19" max="21" width="7.125" customWidth="1"/>
    <col min="22" max="22" width="7.5" customWidth="1"/>
    <col min="24" max="24" width="7.5" customWidth="1"/>
    <col min="27" max="27" width="21.875" customWidth="1"/>
    <col min="30" max="30" width="13" customWidth="1"/>
    <col min="31" max="31" width="11.25" customWidth="1"/>
  </cols>
  <sheetData>
    <row r="1" spans="1:35" ht="21.6" x14ac:dyDescent="0.4">
      <c r="A1" s="1"/>
      <c r="B1" s="2"/>
      <c r="C1" s="3"/>
      <c r="D1" s="1"/>
      <c r="E1" s="1"/>
      <c r="F1" s="1"/>
      <c r="G1" s="1"/>
    </row>
    <row r="2" spans="1:35" ht="21.95" thickBot="1" x14ac:dyDescent="0.45">
      <c r="A2" s="1"/>
      <c r="B2" s="2"/>
      <c r="C2" s="3"/>
      <c r="D2" s="1"/>
      <c r="E2" s="1"/>
      <c r="F2" s="1"/>
      <c r="G2" s="1"/>
    </row>
    <row r="3" spans="1:35" ht="22.9" customHeight="1" x14ac:dyDescent="0.3">
      <c r="A3" s="1"/>
      <c r="B3" s="107" t="s">
        <v>0</v>
      </c>
      <c r="C3" s="108"/>
      <c r="D3" s="40" t="s">
        <v>25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  <c r="T3" s="100" t="s">
        <v>2</v>
      </c>
      <c r="U3" s="101"/>
      <c r="V3" s="102" t="s">
        <v>3</v>
      </c>
      <c r="W3" s="103"/>
      <c r="X3" s="104"/>
      <c r="Y3" s="105" t="s">
        <v>4</v>
      </c>
      <c r="Z3" s="106"/>
      <c r="AA3" s="33">
        <f>(SUMPRODUCT(C7:C23,U7:U23))*0.33</f>
        <v>3.3000000000000008E-3</v>
      </c>
      <c r="AB3" s="34"/>
      <c r="AC3" s="2"/>
      <c r="AD3" s="4"/>
      <c r="AE3" s="5" t="s">
        <v>5</v>
      </c>
      <c r="AF3" s="6"/>
      <c r="AG3" s="1"/>
      <c r="AH3" s="1"/>
      <c r="AI3" s="1"/>
    </row>
    <row r="4" spans="1:35" ht="23.25" customHeight="1" thickBot="1" x14ac:dyDescent="0.3">
      <c r="A4" s="1"/>
      <c r="B4" s="88" t="s">
        <v>6</v>
      </c>
      <c r="C4" s="89"/>
      <c r="D4" s="43" t="s">
        <v>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109" t="s">
        <v>8</v>
      </c>
      <c r="U4" s="110"/>
      <c r="V4" s="111">
        <f>AE9-V6</f>
        <v>202</v>
      </c>
      <c r="W4" s="111"/>
      <c r="X4" s="112"/>
      <c r="Y4" s="109" t="s">
        <v>9</v>
      </c>
      <c r="Z4" s="110"/>
      <c r="AA4" s="86">
        <f>SUM(F24:U24)</f>
        <v>0</v>
      </c>
      <c r="AB4" s="87"/>
      <c r="AC4" s="2"/>
      <c r="AD4" s="7" t="s">
        <v>10</v>
      </c>
      <c r="AE4" s="8" t="s">
        <v>11</v>
      </c>
      <c r="AF4" s="1"/>
      <c r="AG4" s="1"/>
      <c r="AH4" s="1"/>
      <c r="AI4" s="1"/>
    </row>
    <row r="5" spans="1:35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94">
        <v>44501</v>
      </c>
      <c r="G5" s="95"/>
      <c r="H5" s="94">
        <v>44502</v>
      </c>
      <c r="I5" s="95"/>
      <c r="J5" s="94">
        <v>44503</v>
      </c>
      <c r="K5" s="95"/>
      <c r="L5" s="94">
        <v>44504</v>
      </c>
      <c r="M5" s="95"/>
      <c r="N5" s="94">
        <v>44505</v>
      </c>
      <c r="O5" s="95"/>
      <c r="P5" s="94">
        <v>44506</v>
      </c>
      <c r="Q5" s="95"/>
      <c r="R5" s="94">
        <v>44507</v>
      </c>
      <c r="S5" s="95"/>
      <c r="T5" s="94">
        <v>44508</v>
      </c>
      <c r="U5" s="95"/>
      <c r="V5" s="96" t="s">
        <v>15</v>
      </c>
      <c r="W5" s="97"/>
      <c r="X5" s="98"/>
      <c r="Y5" s="99" t="s">
        <v>16</v>
      </c>
      <c r="Z5" s="99"/>
      <c r="AA5" s="99"/>
      <c r="AB5" s="32" t="s">
        <v>17</v>
      </c>
      <c r="AC5" s="11"/>
      <c r="AD5" s="12" t="s">
        <v>18</v>
      </c>
      <c r="AE5" s="5" t="s">
        <v>19</v>
      </c>
      <c r="AF5" s="6"/>
      <c r="AG5" s="6"/>
      <c r="AH5" s="6"/>
      <c r="AI5" s="6"/>
    </row>
    <row r="6" spans="1:35" ht="19.5" x14ac:dyDescent="0.25">
      <c r="A6" s="1"/>
      <c r="B6" s="52">
        <v>1</v>
      </c>
      <c r="C6" s="64">
        <v>0.33</v>
      </c>
      <c r="D6" s="36" t="s">
        <v>20</v>
      </c>
      <c r="E6" s="47" t="s">
        <v>29</v>
      </c>
      <c r="F6" s="47" t="s">
        <v>31</v>
      </c>
      <c r="G6" s="36" t="s">
        <v>30</v>
      </c>
      <c r="H6" s="47" t="s">
        <v>31</v>
      </c>
      <c r="I6" s="36" t="s">
        <v>30</v>
      </c>
      <c r="J6" s="47" t="s">
        <v>31</v>
      </c>
      <c r="K6" s="36" t="s">
        <v>30</v>
      </c>
      <c r="L6" s="47" t="s">
        <v>31</v>
      </c>
      <c r="M6" s="36" t="s">
        <v>30</v>
      </c>
      <c r="N6" s="47" t="s">
        <v>31</v>
      </c>
      <c r="O6" s="36" t="s">
        <v>30</v>
      </c>
      <c r="P6" s="47" t="s">
        <v>31</v>
      </c>
      <c r="Q6" s="36" t="s">
        <v>30</v>
      </c>
      <c r="R6" s="47" t="s">
        <v>31</v>
      </c>
      <c r="S6" s="36" t="s">
        <v>30</v>
      </c>
      <c r="T6" s="47" t="s">
        <v>31</v>
      </c>
      <c r="U6" s="36" t="s">
        <v>30</v>
      </c>
      <c r="V6" s="90">
        <f>IF(OR(V7&gt;0,V8&gt;0,V9&gt;0),MIN(V7:V9)," ")</f>
        <v>44303</v>
      </c>
      <c r="W6" s="91"/>
      <c r="X6" s="92"/>
      <c r="Y6" s="93">
        <f>IF(OR(Y7&gt;0,Y8&gt;0,Y9&gt;0),MAX(Y7:Y9)," ")</f>
        <v>44420</v>
      </c>
      <c r="Z6" s="93"/>
      <c r="AA6" s="93"/>
      <c r="AB6" s="13">
        <f>IF(Y6=" ",0,Y6-V6+1)</f>
        <v>118</v>
      </c>
      <c r="AC6" s="14"/>
      <c r="AD6" s="11"/>
      <c r="AE6" s="6"/>
      <c r="AF6" s="1"/>
      <c r="AG6" s="1"/>
      <c r="AH6" s="1"/>
      <c r="AI6" s="1"/>
    </row>
    <row r="7" spans="1:35" ht="21" x14ac:dyDescent="0.25">
      <c r="A7" s="1"/>
      <c r="B7" s="52">
        <v>2</v>
      </c>
      <c r="C7" s="65">
        <v>0.1</v>
      </c>
      <c r="D7" s="51" t="s">
        <v>28</v>
      </c>
      <c r="E7" s="61">
        <v>3</v>
      </c>
      <c r="F7" s="49"/>
      <c r="G7" s="49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69">
        <v>0.1</v>
      </c>
      <c r="V7" s="77">
        <v>44303</v>
      </c>
      <c r="W7" s="78"/>
      <c r="X7" s="79"/>
      <c r="Y7" s="80">
        <v>44420</v>
      </c>
      <c r="Z7" s="80"/>
      <c r="AA7" s="80"/>
      <c r="AB7" s="15"/>
      <c r="AC7" s="2"/>
      <c r="AD7" s="16" t="s">
        <v>8</v>
      </c>
      <c r="AE7" s="17">
        <f>IF(OR(AB6&gt;0,AB15&gt;0,AB21&gt;0,AB25&gt;0,AB29&gt;0,AB33&gt;0),MAX(Y6,Y15,Y21,Y25,Y29,Y33)-MIN(V6,V15,V21,V25,V29,V33)+1,0)</f>
        <v>118</v>
      </c>
      <c r="AF7" s="1" t="s">
        <v>21</v>
      </c>
      <c r="AG7" s="1"/>
      <c r="AH7" s="1"/>
      <c r="AI7" s="1"/>
    </row>
    <row r="8" spans="1:35" x14ac:dyDescent="0.25">
      <c r="A8" s="1"/>
      <c r="B8" s="52">
        <v>3</v>
      </c>
      <c r="C8" s="65"/>
      <c r="D8" s="46" t="s">
        <v>32</v>
      </c>
      <c r="E8" s="62">
        <v>45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77"/>
      <c r="W8" s="78"/>
      <c r="X8" s="79"/>
      <c r="Y8" s="80"/>
      <c r="Z8" s="80"/>
      <c r="AA8" s="80"/>
      <c r="AB8" s="15"/>
      <c r="AC8" s="2"/>
      <c r="AD8" s="2"/>
      <c r="AE8" s="1"/>
      <c r="AF8" s="1"/>
      <c r="AG8" s="1"/>
      <c r="AH8" s="1"/>
      <c r="AI8" s="1"/>
    </row>
    <row r="9" spans="1:35" x14ac:dyDescent="0.25">
      <c r="A9" s="1"/>
      <c r="B9" s="52">
        <v>4</v>
      </c>
      <c r="C9" s="65"/>
      <c r="D9" s="53" t="s">
        <v>33</v>
      </c>
      <c r="E9" s="63">
        <v>11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77"/>
      <c r="W9" s="78"/>
      <c r="X9" s="79"/>
      <c r="Y9" s="80"/>
      <c r="Z9" s="80"/>
      <c r="AA9" s="80"/>
      <c r="AB9" s="18" t="str">
        <f>IF((Y9-V9+1)&gt;1,(Y9-V9+1)," ")</f>
        <v xml:space="preserve"> </v>
      </c>
      <c r="AC9" s="2"/>
      <c r="AD9" s="19" t="s">
        <v>22</v>
      </c>
      <c r="AE9" s="20">
        <v>44505</v>
      </c>
      <c r="AF9" s="1"/>
      <c r="AG9" s="1"/>
      <c r="AH9" s="1"/>
      <c r="AI9" s="1"/>
    </row>
    <row r="10" spans="1:35" ht="33" x14ac:dyDescent="0.25">
      <c r="A10" s="1"/>
      <c r="B10" s="52">
        <v>5</v>
      </c>
      <c r="C10" s="65"/>
      <c r="D10" s="54" t="s">
        <v>34</v>
      </c>
      <c r="E10" s="63">
        <v>79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77"/>
      <c r="W10" s="78"/>
      <c r="X10" s="79"/>
      <c r="Y10" s="80"/>
      <c r="Z10" s="80"/>
      <c r="AA10" s="80"/>
      <c r="AB10" s="13">
        <f>IF(Y10=" ",0,Y10-V10+1)</f>
        <v>1</v>
      </c>
      <c r="AC10" s="2"/>
      <c r="AD10" s="2"/>
      <c r="AE10" s="1"/>
      <c r="AF10" s="1"/>
      <c r="AG10" s="1"/>
      <c r="AH10" s="1"/>
      <c r="AI10" s="1"/>
    </row>
    <row r="11" spans="1:35" ht="33" customHeight="1" x14ac:dyDescent="0.25">
      <c r="A11" s="1"/>
      <c r="B11" s="52">
        <v>6</v>
      </c>
      <c r="C11" s="65"/>
      <c r="D11" s="55" t="s">
        <v>36</v>
      </c>
      <c r="E11" s="63">
        <v>34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77"/>
      <c r="W11" s="78"/>
      <c r="X11" s="79"/>
      <c r="Y11" s="80"/>
      <c r="Z11" s="80"/>
      <c r="AA11" s="80"/>
      <c r="AB11" s="18"/>
      <c r="AC11" s="2"/>
      <c r="AD11" s="2"/>
      <c r="AE11" s="1"/>
      <c r="AF11" s="1"/>
      <c r="AG11" s="1"/>
      <c r="AH11" s="1"/>
      <c r="AI11" s="1"/>
    </row>
    <row r="12" spans="1:35" x14ac:dyDescent="0.25">
      <c r="A12" s="1"/>
      <c r="B12" s="52">
        <v>7</v>
      </c>
      <c r="C12" s="65"/>
      <c r="D12" s="55" t="s">
        <v>35</v>
      </c>
      <c r="E12" s="63">
        <v>228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77"/>
      <c r="W12" s="78"/>
      <c r="X12" s="79"/>
      <c r="Y12" s="80"/>
      <c r="Z12" s="80"/>
      <c r="AA12" s="80"/>
      <c r="AB12" s="18"/>
      <c r="AC12" s="2"/>
      <c r="AD12" s="2"/>
      <c r="AE12" s="1"/>
      <c r="AF12" s="1"/>
      <c r="AG12" s="2"/>
      <c r="AH12" s="2"/>
      <c r="AI12" s="2"/>
    </row>
    <row r="13" spans="1:35" x14ac:dyDescent="0.25">
      <c r="A13" s="1"/>
      <c r="B13" s="52">
        <v>8</v>
      </c>
      <c r="C13" s="65"/>
      <c r="D13" s="55" t="s">
        <v>37</v>
      </c>
      <c r="E13" s="63">
        <v>228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77"/>
      <c r="W13" s="78"/>
      <c r="X13" s="79"/>
      <c r="Y13" s="80"/>
      <c r="Z13" s="80"/>
      <c r="AA13" s="80"/>
      <c r="AB13" s="18"/>
      <c r="AC13" s="2"/>
      <c r="AD13" s="2"/>
      <c r="AE13" s="1"/>
      <c r="AF13" s="1"/>
      <c r="AG13" s="2"/>
      <c r="AH13" s="2"/>
      <c r="AI13" s="2"/>
    </row>
    <row r="14" spans="1:35" x14ac:dyDescent="0.25">
      <c r="A14" s="1"/>
      <c r="B14" s="52">
        <v>9</v>
      </c>
      <c r="C14" s="65"/>
      <c r="D14" s="55" t="s">
        <v>39</v>
      </c>
      <c r="E14" s="63">
        <v>34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77"/>
      <c r="W14" s="78"/>
      <c r="X14" s="79"/>
      <c r="Y14" s="80"/>
      <c r="Z14" s="80"/>
      <c r="AA14" s="80"/>
      <c r="AB14" s="18"/>
      <c r="AC14" s="2"/>
      <c r="AD14" s="2"/>
      <c r="AE14" s="1"/>
      <c r="AF14" s="1"/>
      <c r="AG14" s="2"/>
      <c r="AH14" s="2"/>
      <c r="AI14" s="2"/>
    </row>
    <row r="15" spans="1:35" x14ac:dyDescent="0.25">
      <c r="A15" s="1"/>
      <c r="B15" s="52">
        <v>10</v>
      </c>
      <c r="C15" s="65"/>
      <c r="D15" s="55" t="s">
        <v>40</v>
      </c>
      <c r="E15" s="63">
        <v>402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77"/>
      <c r="W15" s="78"/>
      <c r="X15" s="79"/>
      <c r="Y15" s="80"/>
      <c r="Z15" s="80"/>
      <c r="AA15" s="80"/>
      <c r="AB15" s="13">
        <f>IF(Y15=" ",0,Y15-V15+1)</f>
        <v>1</v>
      </c>
      <c r="AC15" s="2"/>
      <c r="AD15" s="2"/>
      <c r="AE15" s="1"/>
      <c r="AF15" s="1"/>
      <c r="AG15" s="2"/>
      <c r="AH15" s="2"/>
      <c r="AI15" s="2"/>
    </row>
    <row r="16" spans="1:35" x14ac:dyDescent="0.25">
      <c r="A16" s="1"/>
      <c r="B16" s="52">
        <v>11</v>
      </c>
      <c r="C16" s="65"/>
      <c r="D16" s="53" t="s">
        <v>38</v>
      </c>
      <c r="E16" s="63">
        <v>34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77"/>
      <c r="W16" s="78"/>
      <c r="X16" s="79"/>
      <c r="Y16" s="80"/>
      <c r="Z16" s="80"/>
      <c r="AA16" s="80"/>
      <c r="AB16" s="18"/>
      <c r="AC16" s="2"/>
      <c r="AD16" s="2"/>
      <c r="AE16" s="1"/>
      <c r="AF16" s="1"/>
      <c r="AG16" s="2"/>
      <c r="AH16" s="2"/>
      <c r="AI16" s="2"/>
    </row>
    <row r="17" spans="1:35" x14ac:dyDescent="0.25">
      <c r="A17" s="1"/>
      <c r="B17" s="52">
        <v>12</v>
      </c>
      <c r="C17" s="65"/>
      <c r="D17" s="53" t="s">
        <v>41</v>
      </c>
      <c r="E17" s="63">
        <v>34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77"/>
      <c r="W17" s="78"/>
      <c r="X17" s="79"/>
      <c r="Y17" s="80"/>
      <c r="Z17" s="80"/>
      <c r="AA17" s="80"/>
      <c r="AB17" s="18"/>
      <c r="AC17" s="2"/>
      <c r="AD17" s="2"/>
      <c r="AE17" s="1"/>
      <c r="AF17" s="1"/>
      <c r="AG17" s="2"/>
      <c r="AH17" s="2"/>
      <c r="AI17" s="2"/>
    </row>
    <row r="18" spans="1:35" x14ac:dyDescent="0.25">
      <c r="A18" s="1"/>
      <c r="B18" s="52">
        <v>13</v>
      </c>
      <c r="C18" s="65"/>
      <c r="D18" s="53" t="s">
        <v>42</v>
      </c>
      <c r="E18" s="63">
        <v>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77"/>
      <c r="W18" s="78"/>
      <c r="X18" s="79"/>
      <c r="Y18" s="80"/>
      <c r="Z18" s="80"/>
      <c r="AA18" s="80"/>
      <c r="AB18" s="18"/>
      <c r="AC18" s="2"/>
      <c r="AD18" s="2"/>
      <c r="AE18" s="1"/>
      <c r="AF18" s="1"/>
      <c r="AG18" s="2"/>
      <c r="AH18" s="2"/>
      <c r="AI18" s="2"/>
    </row>
    <row r="19" spans="1:35" x14ac:dyDescent="0.25">
      <c r="A19" s="1"/>
      <c r="B19" s="52">
        <v>14</v>
      </c>
      <c r="C19" s="65"/>
      <c r="D19" s="53" t="s">
        <v>43</v>
      </c>
      <c r="E19" s="63">
        <v>1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77"/>
      <c r="W19" s="78"/>
      <c r="X19" s="79"/>
      <c r="Y19" s="80"/>
      <c r="Z19" s="80"/>
      <c r="AA19" s="80"/>
      <c r="AB19" s="13">
        <f>IF(Y19=" ",0,Y19-V19+1)</f>
        <v>1</v>
      </c>
      <c r="AC19" s="2"/>
      <c r="AD19" s="2"/>
      <c r="AE19" s="1"/>
      <c r="AF19" s="1"/>
      <c r="AG19" s="2"/>
      <c r="AH19" s="2"/>
      <c r="AI19" s="2"/>
    </row>
    <row r="20" spans="1:35" x14ac:dyDescent="0.25">
      <c r="A20" s="1"/>
      <c r="B20" s="52">
        <v>15</v>
      </c>
      <c r="C20" s="65"/>
      <c r="D20" s="53" t="s">
        <v>44</v>
      </c>
      <c r="E20" s="63">
        <v>1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77"/>
      <c r="W20" s="78"/>
      <c r="X20" s="79"/>
      <c r="Y20" s="80"/>
      <c r="Z20" s="80"/>
      <c r="AA20" s="80"/>
      <c r="AB20" s="18" t="str">
        <f>IF((Y20-V20+1)&gt;1,(Y20-V20+1)," ")</f>
        <v xml:space="preserve"> </v>
      </c>
      <c r="AC20" s="2"/>
      <c r="AD20" s="2"/>
      <c r="AE20" s="1"/>
      <c r="AF20" s="1"/>
      <c r="AG20" s="2"/>
      <c r="AH20" s="2"/>
      <c r="AI20" s="2"/>
    </row>
    <row r="21" spans="1:35" x14ac:dyDescent="0.25">
      <c r="A21" s="1"/>
      <c r="B21" s="52">
        <v>16</v>
      </c>
      <c r="C21" s="65"/>
      <c r="D21" s="53" t="s">
        <v>45</v>
      </c>
      <c r="E21" s="63">
        <v>20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77"/>
      <c r="W21" s="78"/>
      <c r="X21" s="79"/>
      <c r="Y21" s="80"/>
      <c r="Z21" s="80"/>
      <c r="AA21" s="80"/>
      <c r="AB21" s="18" t="str">
        <f>IF((Y21-V21+1)&gt;1,(Y21-V21+1)," ")</f>
        <v xml:space="preserve"> </v>
      </c>
      <c r="AC21" s="2"/>
      <c r="AD21" s="2"/>
      <c r="AE21" s="1"/>
      <c r="AF21" s="1"/>
      <c r="AG21" s="2"/>
      <c r="AH21" s="2"/>
      <c r="AI21" s="2"/>
    </row>
    <row r="22" spans="1:35" x14ac:dyDescent="0.25">
      <c r="A22" s="1"/>
      <c r="B22" s="52">
        <v>17</v>
      </c>
      <c r="C22" s="31"/>
      <c r="D22" s="53" t="s">
        <v>46</v>
      </c>
      <c r="E22" s="63">
        <v>20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77"/>
      <c r="W22" s="78"/>
      <c r="X22" s="79"/>
      <c r="Y22" s="80"/>
      <c r="Z22" s="80"/>
      <c r="AA22" s="80"/>
      <c r="AB22" s="18" t="str">
        <f>IF((Y22-V22+1)&gt;1,(Y22-V22+1)," ")</f>
        <v xml:space="preserve"> </v>
      </c>
      <c r="AC22" s="2"/>
      <c r="AD22" s="2"/>
      <c r="AE22" s="1"/>
      <c r="AF22" s="1"/>
      <c r="AG22" s="2"/>
      <c r="AH22" s="2"/>
      <c r="AI22" s="2"/>
    </row>
    <row r="23" spans="1:35" x14ac:dyDescent="0.25">
      <c r="A23" s="1"/>
      <c r="B23" s="52">
        <v>18</v>
      </c>
      <c r="C23" s="65"/>
      <c r="D23" s="56" t="s">
        <v>47</v>
      </c>
      <c r="E23" s="63">
        <v>34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77"/>
      <c r="W23" s="78"/>
      <c r="X23" s="79"/>
      <c r="Y23" s="80"/>
      <c r="Z23" s="80"/>
      <c r="AA23" s="80"/>
      <c r="AB23" s="13">
        <f>IF(Y23=" ",0,Y23-V23+1)</f>
        <v>1</v>
      </c>
      <c r="AC23" s="2"/>
      <c r="AD23" s="2"/>
      <c r="AE23" s="1"/>
      <c r="AF23" s="1"/>
      <c r="AG23" s="2"/>
      <c r="AH23" s="2"/>
      <c r="AI23" s="2"/>
    </row>
    <row r="24" spans="1:35" ht="22.5" customHeight="1" x14ac:dyDescent="0.25">
      <c r="A24" s="1"/>
      <c r="B24" s="57">
        <v>19</v>
      </c>
      <c r="C24" s="66"/>
      <c r="D24" s="58" t="s">
        <v>48</v>
      </c>
      <c r="E24" s="59"/>
      <c r="F24" s="84"/>
      <c r="G24" s="85"/>
      <c r="H24" s="84"/>
      <c r="I24" s="85"/>
      <c r="J24" s="84"/>
      <c r="K24" s="85"/>
      <c r="L24" s="84"/>
      <c r="M24" s="85"/>
      <c r="N24" s="84"/>
      <c r="O24" s="85"/>
      <c r="P24" s="84"/>
      <c r="Q24" s="85"/>
      <c r="R24" s="84"/>
      <c r="S24" s="85"/>
      <c r="T24" s="84"/>
      <c r="U24" s="85"/>
      <c r="V24" s="81"/>
      <c r="W24" s="82"/>
      <c r="X24" s="83"/>
      <c r="Y24" s="81"/>
      <c r="Z24" s="82"/>
      <c r="AA24" s="83"/>
      <c r="AB24" s="60"/>
      <c r="AC24" s="2"/>
      <c r="AD24" s="2"/>
      <c r="AE24" s="1"/>
      <c r="AF24" s="1"/>
      <c r="AG24" s="2"/>
      <c r="AH24" s="2"/>
      <c r="AI24" s="2"/>
    </row>
    <row r="25" spans="1:35" ht="17.45" thickBot="1" x14ac:dyDescent="0.45">
      <c r="A25" s="1"/>
      <c r="B25" s="52">
        <v>20</v>
      </c>
      <c r="C25" s="67"/>
      <c r="D25" s="39"/>
      <c r="E25" s="4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77"/>
      <c r="W25" s="78"/>
      <c r="X25" s="79"/>
      <c r="Y25" s="77"/>
      <c r="Z25" s="78"/>
      <c r="AA25" s="79"/>
      <c r="AB25" s="18"/>
      <c r="AC25" s="2"/>
      <c r="AD25" s="2"/>
      <c r="AE25" s="1"/>
      <c r="AF25" s="1"/>
      <c r="AG25" s="2"/>
      <c r="AH25" s="2"/>
      <c r="AI25" s="2"/>
    </row>
    <row r="26" spans="1:35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3"/>
      <c r="AC26" s="2"/>
      <c r="AD26" s="2"/>
      <c r="AE26" s="1"/>
      <c r="AF26" s="1"/>
      <c r="AG26" s="2"/>
      <c r="AH26" s="2"/>
      <c r="AI26" s="2"/>
    </row>
    <row r="27" spans="1:35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4"/>
      <c r="W27" s="24"/>
      <c r="X27" s="24"/>
      <c r="Y27" s="24"/>
      <c r="Z27" s="24"/>
      <c r="AA27" s="24"/>
      <c r="AB27" s="25"/>
      <c r="AC27" s="2"/>
      <c r="AD27" s="2"/>
      <c r="AE27" s="1"/>
      <c r="AF27" s="1"/>
      <c r="AG27" s="2"/>
      <c r="AH27" s="2"/>
      <c r="AI27" s="2"/>
    </row>
    <row r="28" spans="1:35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4"/>
      <c r="W28" s="24"/>
      <c r="X28" s="24"/>
      <c r="Y28" s="24"/>
      <c r="Z28" s="24"/>
      <c r="AA28" s="24"/>
      <c r="AB28" s="25"/>
      <c r="AC28" s="2"/>
      <c r="AD28" s="2"/>
      <c r="AE28" s="1"/>
      <c r="AF28" s="1"/>
      <c r="AG28" s="2"/>
      <c r="AH28" s="2"/>
      <c r="AI28" s="2"/>
    </row>
    <row r="29" spans="1:35" ht="21.75" thickBot="1" x14ac:dyDescent="0.35">
      <c r="A29" s="1"/>
      <c r="B29" s="26"/>
      <c r="C29" s="26"/>
      <c r="D29" s="26"/>
      <c r="E29" s="26"/>
      <c r="F29" s="26"/>
      <c r="G29" s="26"/>
      <c r="H29" s="27" t="s">
        <v>23</v>
      </c>
      <c r="I29" s="28"/>
      <c r="J29" s="28"/>
      <c r="K29" s="28"/>
      <c r="L29" s="28"/>
      <c r="M29" s="28"/>
      <c r="N29" s="29"/>
      <c r="O29" s="29"/>
      <c r="P29" s="50"/>
      <c r="Q29" s="50"/>
      <c r="R29" s="50"/>
      <c r="S29" s="26"/>
      <c r="T29" s="26"/>
      <c r="U29" s="30"/>
      <c r="V29" s="30"/>
      <c r="W29" s="30"/>
      <c r="X29" s="30"/>
      <c r="Y29" s="30"/>
      <c r="Z29" s="26"/>
      <c r="AA29" s="27" t="s">
        <v>24</v>
      </c>
      <c r="AB29" s="28"/>
      <c r="AC29" s="2"/>
      <c r="AD29" s="2"/>
      <c r="AE29" s="1"/>
      <c r="AF29" s="1"/>
      <c r="AG29" s="2"/>
      <c r="AH29" s="2"/>
      <c r="AI29" s="2"/>
    </row>
  </sheetData>
  <mergeCells count="67">
    <mergeCell ref="V6:X6"/>
    <mergeCell ref="Y6:AA6"/>
    <mergeCell ref="V7:X7"/>
    <mergeCell ref="B3:C3"/>
    <mergeCell ref="T3:U3"/>
    <mergeCell ref="V3:X3"/>
    <mergeCell ref="Y3:Z3"/>
    <mergeCell ref="B4:C4"/>
    <mergeCell ref="T4:U4"/>
    <mergeCell ref="V4:X4"/>
    <mergeCell ref="Y4:Z4"/>
    <mergeCell ref="AA4:AB4"/>
    <mergeCell ref="F5:G5"/>
    <mergeCell ref="H5:I5"/>
    <mergeCell ref="J5:K5"/>
    <mergeCell ref="L5:M5"/>
    <mergeCell ref="N5:O5"/>
    <mergeCell ref="P5:Q5"/>
    <mergeCell ref="R5:S5"/>
    <mergeCell ref="T5:U5"/>
    <mergeCell ref="V5:X5"/>
    <mergeCell ref="Y5:AA5"/>
    <mergeCell ref="Y7:AA7"/>
    <mergeCell ref="V9:X9"/>
    <mergeCell ref="Y9:AA9"/>
    <mergeCell ref="V10:X10"/>
    <mergeCell ref="Y10:AA10"/>
    <mergeCell ref="V8:X8"/>
    <mergeCell ref="Y8:AA8"/>
    <mergeCell ref="V11:X11"/>
    <mergeCell ref="Y11:AA11"/>
    <mergeCell ref="V12:X12"/>
    <mergeCell ref="Y12:AA12"/>
    <mergeCell ref="V13:X13"/>
    <mergeCell ref="Y13:AA13"/>
    <mergeCell ref="V14:X14"/>
    <mergeCell ref="Y14:AA14"/>
    <mergeCell ref="V15:X15"/>
    <mergeCell ref="Y15:AA15"/>
    <mergeCell ref="V16:X16"/>
    <mergeCell ref="Y16:AA16"/>
    <mergeCell ref="V17:X17"/>
    <mergeCell ref="Y17:AA17"/>
    <mergeCell ref="V18:X18"/>
    <mergeCell ref="Y18:AA18"/>
    <mergeCell ref="V19:X19"/>
    <mergeCell ref="Y19:AA19"/>
    <mergeCell ref="V20:X20"/>
    <mergeCell ref="Y20:AA20"/>
    <mergeCell ref="P24:Q24"/>
    <mergeCell ref="V21:X21"/>
    <mergeCell ref="Y21:AA21"/>
    <mergeCell ref="V22:X22"/>
    <mergeCell ref="Y22:AA22"/>
    <mergeCell ref="V23:X23"/>
    <mergeCell ref="Y23:AA23"/>
    <mergeCell ref="R24:S24"/>
    <mergeCell ref="T24:U24"/>
    <mergeCell ref="V24:X24"/>
    <mergeCell ref="Y24:AA24"/>
    <mergeCell ref="V25:X25"/>
    <mergeCell ref="Y25:AA25"/>
    <mergeCell ref="F24:G24"/>
    <mergeCell ref="H24:I24"/>
    <mergeCell ref="J24:K24"/>
    <mergeCell ref="L24:M24"/>
    <mergeCell ref="N24:O24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9"/>
  <sheetViews>
    <sheetView zoomScale="70" zoomScaleNormal="70" workbookViewId="0">
      <selection activeCell="D4" sqref="D4"/>
    </sheetView>
  </sheetViews>
  <sheetFormatPr defaultRowHeight="16.5" x14ac:dyDescent="0.25"/>
  <cols>
    <col min="3" max="3" width="10.75" customWidth="1"/>
    <col min="4" max="4" width="54.25" customWidth="1"/>
    <col min="6" max="6" width="7.375" customWidth="1"/>
    <col min="7" max="7" width="7.125" customWidth="1"/>
    <col min="9" max="9" width="7.375" customWidth="1"/>
    <col min="11" max="11" width="7.875" customWidth="1"/>
    <col min="12" max="12" width="8.125" customWidth="1"/>
    <col min="13" max="13" width="7.875" customWidth="1"/>
    <col min="14" max="14" width="8.125" customWidth="1"/>
    <col min="15" max="15" width="7.875" customWidth="1"/>
    <col min="16" max="16" width="7.5" customWidth="1"/>
    <col min="17" max="17" width="7.125" customWidth="1"/>
    <col min="18" max="18" width="6.625" customWidth="1"/>
    <col min="19" max="21" width="7.125" customWidth="1"/>
    <col min="22" max="22" width="7.5" customWidth="1"/>
    <col min="24" max="24" width="7.5" customWidth="1"/>
    <col min="27" max="27" width="21.875" customWidth="1"/>
    <col min="30" max="30" width="13" customWidth="1"/>
    <col min="31" max="31" width="11.25" customWidth="1"/>
  </cols>
  <sheetData>
    <row r="1" spans="1:35" ht="21.6" x14ac:dyDescent="0.4">
      <c r="A1" s="1"/>
      <c r="B1" s="2"/>
      <c r="C1" s="3"/>
      <c r="D1" s="1"/>
      <c r="E1" s="1"/>
      <c r="F1" s="1"/>
      <c r="G1" s="1"/>
    </row>
    <row r="2" spans="1:35" ht="21.95" thickBot="1" x14ac:dyDescent="0.45">
      <c r="A2" s="1"/>
      <c r="B2" s="2"/>
      <c r="C2" s="3"/>
      <c r="D2" s="1"/>
      <c r="E2" s="1"/>
      <c r="F2" s="1"/>
      <c r="G2" s="1"/>
    </row>
    <row r="3" spans="1:35" ht="22.9" customHeight="1" x14ac:dyDescent="0.3">
      <c r="A3" s="1"/>
      <c r="B3" s="107" t="s">
        <v>0</v>
      </c>
      <c r="C3" s="108"/>
      <c r="D3" s="40" t="s">
        <v>26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  <c r="T3" s="100" t="s">
        <v>2</v>
      </c>
      <c r="U3" s="101"/>
      <c r="V3" s="102" t="s">
        <v>3</v>
      </c>
      <c r="W3" s="103"/>
      <c r="X3" s="104"/>
      <c r="Y3" s="105" t="s">
        <v>4</v>
      </c>
      <c r="Z3" s="106"/>
      <c r="AA3" s="33">
        <f>(SUMPRODUCT(C7:C23,U7:U23))*0.33</f>
        <v>3.3000000000000008E-3</v>
      </c>
      <c r="AB3" s="34"/>
      <c r="AC3" s="2"/>
      <c r="AD3" s="4"/>
      <c r="AE3" s="5" t="s">
        <v>5</v>
      </c>
      <c r="AF3" s="6"/>
      <c r="AG3" s="1"/>
      <c r="AH3" s="1"/>
      <c r="AI3" s="1"/>
    </row>
    <row r="4" spans="1:35" ht="23.25" customHeight="1" thickBot="1" x14ac:dyDescent="0.3">
      <c r="A4" s="1"/>
      <c r="B4" s="88" t="s">
        <v>6</v>
      </c>
      <c r="C4" s="89"/>
      <c r="D4" s="43" t="s">
        <v>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  <c r="T4" s="109" t="s">
        <v>8</v>
      </c>
      <c r="U4" s="110"/>
      <c r="V4" s="111">
        <f>AE9-V6</f>
        <v>202</v>
      </c>
      <c r="W4" s="111"/>
      <c r="X4" s="112"/>
      <c r="Y4" s="109" t="s">
        <v>9</v>
      </c>
      <c r="Z4" s="110"/>
      <c r="AA4" s="86">
        <f>SUM(F24:U24)</f>
        <v>0</v>
      </c>
      <c r="AB4" s="87"/>
      <c r="AC4" s="2"/>
      <c r="AD4" s="7" t="s">
        <v>10</v>
      </c>
      <c r="AE4" s="8" t="s">
        <v>11</v>
      </c>
      <c r="AF4" s="1"/>
      <c r="AG4" s="1"/>
      <c r="AH4" s="1"/>
      <c r="AI4" s="1"/>
    </row>
    <row r="5" spans="1:35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94">
        <v>44501</v>
      </c>
      <c r="G5" s="95"/>
      <c r="H5" s="94">
        <v>44502</v>
      </c>
      <c r="I5" s="95"/>
      <c r="J5" s="94">
        <v>44503</v>
      </c>
      <c r="K5" s="95"/>
      <c r="L5" s="94">
        <v>44504</v>
      </c>
      <c r="M5" s="95"/>
      <c r="N5" s="94">
        <v>44505</v>
      </c>
      <c r="O5" s="95"/>
      <c r="P5" s="94">
        <v>44506</v>
      </c>
      <c r="Q5" s="95"/>
      <c r="R5" s="94">
        <v>44507</v>
      </c>
      <c r="S5" s="95"/>
      <c r="T5" s="94">
        <v>44508</v>
      </c>
      <c r="U5" s="95"/>
      <c r="V5" s="96" t="s">
        <v>15</v>
      </c>
      <c r="W5" s="97"/>
      <c r="X5" s="98"/>
      <c r="Y5" s="99" t="s">
        <v>16</v>
      </c>
      <c r="Z5" s="99"/>
      <c r="AA5" s="99"/>
      <c r="AB5" s="32" t="s">
        <v>17</v>
      </c>
      <c r="AC5" s="11"/>
      <c r="AD5" s="12" t="s">
        <v>18</v>
      </c>
      <c r="AE5" s="5" t="s">
        <v>19</v>
      </c>
      <c r="AF5" s="6"/>
      <c r="AG5" s="6"/>
      <c r="AH5" s="6"/>
      <c r="AI5" s="6"/>
    </row>
    <row r="6" spans="1:35" ht="19.5" x14ac:dyDescent="0.25">
      <c r="A6" s="1"/>
      <c r="B6" s="52">
        <v>1</v>
      </c>
      <c r="C6" s="64">
        <v>0.33</v>
      </c>
      <c r="D6" s="36" t="s">
        <v>20</v>
      </c>
      <c r="E6" s="47" t="s">
        <v>29</v>
      </c>
      <c r="F6" s="47" t="s">
        <v>31</v>
      </c>
      <c r="G6" s="36" t="s">
        <v>30</v>
      </c>
      <c r="H6" s="47" t="s">
        <v>31</v>
      </c>
      <c r="I6" s="36" t="s">
        <v>30</v>
      </c>
      <c r="J6" s="47" t="s">
        <v>31</v>
      </c>
      <c r="K6" s="36" t="s">
        <v>30</v>
      </c>
      <c r="L6" s="47" t="s">
        <v>31</v>
      </c>
      <c r="M6" s="36" t="s">
        <v>30</v>
      </c>
      <c r="N6" s="47" t="s">
        <v>31</v>
      </c>
      <c r="O6" s="36" t="s">
        <v>30</v>
      </c>
      <c r="P6" s="47" t="s">
        <v>31</v>
      </c>
      <c r="Q6" s="36" t="s">
        <v>30</v>
      </c>
      <c r="R6" s="47" t="s">
        <v>31</v>
      </c>
      <c r="S6" s="36" t="s">
        <v>30</v>
      </c>
      <c r="T6" s="47" t="s">
        <v>31</v>
      </c>
      <c r="U6" s="36" t="s">
        <v>30</v>
      </c>
      <c r="V6" s="90">
        <f>IF(OR(V7&gt;0,V8&gt;0,V9&gt;0),MIN(V7:V9)," ")</f>
        <v>44303</v>
      </c>
      <c r="W6" s="91"/>
      <c r="X6" s="92"/>
      <c r="Y6" s="93">
        <f>IF(OR(Y7&gt;0,Y8&gt;0,Y9&gt;0),MAX(Y7:Y9)," ")</f>
        <v>44420</v>
      </c>
      <c r="Z6" s="93"/>
      <c r="AA6" s="93"/>
      <c r="AB6" s="13">
        <f>IF(Y6=" ",0,Y6-V6+1)</f>
        <v>118</v>
      </c>
      <c r="AC6" s="14"/>
      <c r="AD6" s="11"/>
      <c r="AE6" s="6"/>
      <c r="AF6" s="1"/>
      <c r="AG6" s="1"/>
      <c r="AH6" s="1"/>
      <c r="AI6" s="1"/>
    </row>
    <row r="7" spans="1:35" ht="21" x14ac:dyDescent="0.25">
      <c r="A7" s="1"/>
      <c r="B7" s="52">
        <v>2</v>
      </c>
      <c r="C7" s="65">
        <v>0.1</v>
      </c>
      <c r="D7" s="51" t="s">
        <v>28</v>
      </c>
      <c r="E7" s="61">
        <v>3</v>
      </c>
      <c r="F7" s="49"/>
      <c r="G7" s="49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69">
        <v>0.1</v>
      </c>
      <c r="V7" s="77">
        <v>44303</v>
      </c>
      <c r="W7" s="78"/>
      <c r="X7" s="79"/>
      <c r="Y7" s="80">
        <v>44420</v>
      </c>
      <c r="Z7" s="80"/>
      <c r="AA7" s="80"/>
      <c r="AB7" s="15"/>
      <c r="AC7" s="2"/>
      <c r="AD7" s="16" t="s">
        <v>8</v>
      </c>
      <c r="AE7" s="17">
        <f>IF(OR(AB6&gt;0,AB15&gt;0,AB21&gt;0,AB25&gt;0,AB29&gt;0,AB33&gt;0),MAX(Y6,Y15,Y21,Y25,Y29,Y33)-MIN(V6,V15,V21,V25,V29,V33)+1,0)</f>
        <v>118</v>
      </c>
      <c r="AF7" s="1" t="s">
        <v>21</v>
      </c>
      <c r="AG7" s="1"/>
      <c r="AH7" s="1"/>
      <c r="AI7" s="1"/>
    </row>
    <row r="8" spans="1:35" x14ac:dyDescent="0.25">
      <c r="A8" s="1"/>
      <c r="B8" s="52">
        <v>3</v>
      </c>
      <c r="C8" s="65"/>
      <c r="D8" s="46" t="s">
        <v>32</v>
      </c>
      <c r="E8" s="62">
        <v>45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77"/>
      <c r="W8" s="78"/>
      <c r="X8" s="79"/>
      <c r="Y8" s="80"/>
      <c r="Z8" s="80"/>
      <c r="AA8" s="80"/>
      <c r="AB8" s="15"/>
      <c r="AC8" s="2"/>
      <c r="AD8" s="2"/>
      <c r="AE8" s="1"/>
      <c r="AF8" s="1"/>
      <c r="AG8" s="1"/>
      <c r="AH8" s="1"/>
      <c r="AI8" s="1"/>
    </row>
    <row r="9" spans="1:35" x14ac:dyDescent="0.25">
      <c r="A9" s="1"/>
      <c r="B9" s="52">
        <v>4</v>
      </c>
      <c r="C9" s="65"/>
      <c r="D9" s="53" t="s">
        <v>33</v>
      </c>
      <c r="E9" s="63">
        <v>11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77"/>
      <c r="W9" s="78"/>
      <c r="X9" s="79"/>
      <c r="Y9" s="80"/>
      <c r="Z9" s="80"/>
      <c r="AA9" s="80"/>
      <c r="AB9" s="18" t="str">
        <f>IF((Y9-V9+1)&gt;1,(Y9-V9+1)," ")</f>
        <v xml:space="preserve"> </v>
      </c>
      <c r="AC9" s="2"/>
      <c r="AD9" s="19" t="s">
        <v>22</v>
      </c>
      <c r="AE9" s="20">
        <v>44505</v>
      </c>
      <c r="AF9" s="1"/>
      <c r="AG9" s="1"/>
      <c r="AH9" s="1"/>
      <c r="AI9" s="1"/>
    </row>
    <row r="10" spans="1:35" ht="33" x14ac:dyDescent="0.25">
      <c r="A10" s="1"/>
      <c r="B10" s="52">
        <v>5</v>
      </c>
      <c r="C10" s="65"/>
      <c r="D10" s="54" t="s">
        <v>34</v>
      </c>
      <c r="E10" s="63">
        <v>79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77"/>
      <c r="W10" s="78"/>
      <c r="X10" s="79"/>
      <c r="Y10" s="80"/>
      <c r="Z10" s="80"/>
      <c r="AA10" s="80"/>
      <c r="AB10" s="13">
        <f>IF(Y10=" ",0,Y10-V10+1)</f>
        <v>1</v>
      </c>
      <c r="AC10" s="2"/>
      <c r="AD10" s="2"/>
      <c r="AE10" s="1"/>
      <c r="AF10" s="1"/>
      <c r="AG10" s="1"/>
      <c r="AH10" s="1"/>
      <c r="AI10" s="1"/>
    </row>
    <row r="11" spans="1:35" ht="33" customHeight="1" x14ac:dyDescent="0.25">
      <c r="A11" s="1"/>
      <c r="B11" s="52">
        <v>6</v>
      </c>
      <c r="C11" s="65"/>
      <c r="D11" s="55" t="s">
        <v>36</v>
      </c>
      <c r="E11" s="63">
        <v>34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77"/>
      <c r="W11" s="78"/>
      <c r="X11" s="79"/>
      <c r="Y11" s="80"/>
      <c r="Z11" s="80"/>
      <c r="AA11" s="80"/>
      <c r="AB11" s="18"/>
      <c r="AC11" s="2"/>
      <c r="AD11" s="2"/>
      <c r="AE11" s="1"/>
      <c r="AF11" s="1"/>
      <c r="AG11" s="1"/>
      <c r="AH11" s="1"/>
      <c r="AI11" s="1"/>
    </row>
    <row r="12" spans="1:35" x14ac:dyDescent="0.25">
      <c r="A12" s="1"/>
      <c r="B12" s="52">
        <v>7</v>
      </c>
      <c r="C12" s="65"/>
      <c r="D12" s="55" t="s">
        <v>35</v>
      </c>
      <c r="E12" s="63">
        <v>228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77"/>
      <c r="W12" s="78"/>
      <c r="X12" s="79"/>
      <c r="Y12" s="80"/>
      <c r="Z12" s="80"/>
      <c r="AA12" s="80"/>
      <c r="AB12" s="18"/>
      <c r="AC12" s="2"/>
      <c r="AD12" s="2"/>
      <c r="AE12" s="1"/>
      <c r="AF12" s="1"/>
      <c r="AG12" s="2"/>
      <c r="AH12" s="2"/>
      <c r="AI12" s="2"/>
    </row>
    <row r="13" spans="1:35" x14ac:dyDescent="0.25">
      <c r="A13" s="1"/>
      <c r="B13" s="52">
        <v>8</v>
      </c>
      <c r="C13" s="65"/>
      <c r="D13" s="55" t="s">
        <v>37</v>
      </c>
      <c r="E13" s="63">
        <v>228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77"/>
      <c r="W13" s="78"/>
      <c r="X13" s="79"/>
      <c r="Y13" s="80"/>
      <c r="Z13" s="80"/>
      <c r="AA13" s="80"/>
      <c r="AB13" s="18"/>
      <c r="AC13" s="2"/>
      <c r="AD13" s="2"/>
      <c r="AE13" s="1"/>
      <c r="AF13" s="1"/>
      <c r="AG13" s="2"/>
      <c r="AH13" s="2"/>
      <c r="AI13" s="2"/>
    </row>
    <row r="14" spans="1:35" x14ac:dyDescent="0.25">
      <c r="A14" s="1"/>
      <c r="B14" s="52">
        <v>9</v>
      </c>
      <c r="C14" s="65"/>
      <c r="D14" s="55" t="s">
        <v>39</v>
      </c>
      <c r="E14" s="63">
        <v>34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77"/>
      <c r="W14" s="78"/>
      <c r="X14" s="79"/>
      <c r="Y14" s="80"/>
      <c r="Z14" s="80"/>
      <c r="AA14" s="80"/>
      <c r="AB14" s="18"/>
      <c r="AC14" s="2"/>
      <c r="AD14" s="2"/>
      <c r="AE14" s="1"/>
      <c r="AF14" s="1"/>
      <c r="AG14" s="2"/>
      <c r="AH14" s="2"/>
      <c r="AI14" s="2"/>
    </row>
    <row r="15" spans="1:35" x14ac:dyDescent="0.25">
      <c r="A15" s="1"/>
      <c r="B15" s="52">
        <v>10</v>
      </c>
      <c r="C15" s="65"/>
      <c r="D15" s="55" t="s">
        <v>40</v>
      </c>
      <c r="E15" s="63">
        <v>402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77"/>
      <c r="W15" s="78"/>
      <c r="X15" s="79"/>
      <c r="Y15" s="80"/>
      <c r="Z15" s="80"/>
      <c r="AA15" s="80"/>
      <c r="AB15" s="13">
        <f>IF(Y15=" ",0,Y15-V15+1)</f>
        <v>1</v>
      </c>
      <c r="AC15" s="2"/>
      <c r="AD15" s="2"/>
      <c r="AE15" s="1"/>
      <c r="AF15" s="1"/>
      <c r="AG15" s="2"/>
      <c r="AH15" s="2"/>
      <c r="AI15" s="2"/>
    </row>
    <row r="16" spans="1:35" x14ac:dyDescent="0.25">
      <c r="A16" s="1"/>
      <c r="B16" s="52">
        <v>11</v>
      </c>
      <c r="C16" s="65"/>
      <c r="D16" s="53" t="s">
        <v>38</v>
      </c>
      <c r="E16" s="63">
        <v>34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77"/>
      <c r="W16" s="78"/>
      <c r="X16" s="79"/>
      <c r="Y16" s="80"/>
      <c r="Z16" s="80"/>
      <c r="AA16" s="80"/>
      <c r="AB16" s="18"/>
      <c r="AC16" s="2"/>
      <c r="AD16" s="2"/>
      <c r="AE16" s="1"/>
      <c r="AF16" s="1"/>
      <c r="AG16" s="2"/>
      <c r="AH16" s="2"/>
      <c r="AI16" s="2"/>
    </row>
    <row r="17" spans="1:35" x14ac:dyDescent="0.25">
      <c r="A17" s="1"/>
      <c r="B17" s="52">
        <v>12</v>
      </c>
      <c r="C17" s="65"/>
      <c r="D17" s="53" t="s">
        <v>41</v>
      </c>
      <c r="E17" s="63">
        <v>34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77"/>
      <c r="W17" s="78"/>
      <c r="X17" s="79"/>
      <c r="Y17" s="80"/>
      <c r="Z17" s="80"/>
      <c r="AA17" s="80"/>
      <c r="AB17" s="18"/>
      <c r="AC17" s="2"/>
      <c r="AD17" s="2"/>
      <c r="AE17" s="1"/>
      <c r="AF17" s="1"/>
      <c r="AG17" s="2"/>
      <c r="AH17" s="2"/>
      <c r="AI17" s="2"/>
    </row>
    <row r="18" spans="1:35" x14ac:dyDescent="0.25">
      <c r="A18" s="1"/>
      <c r="B18" s="52">
        <v>13</v>
      </c>
      <c r="C18" s="65"/>
      <c r="D18" s="53" t="s">
        <v>42</v>
      </c>
      <c r="E18" s="63">
        <v>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77"/>
      <c r="W18" s="78"/>
      <c r="X18" s="79"/>
      <c r="Y18" s="80"/>
      <c r="Z18" s="80"/>
      <c r="AA18" s="80"/>
      <c r="AB18" s="18"/>
      <c r="AC18" s="2"/>
      <c r="AD18" s="2"/>
      <c r="AE18" s="1"/>
      <c r="AF18" s="1"/>
      <c r="AG18" s="2"/>
      <c r="AH18" s="2"/>
      <c r="AI18" s="2"/>
    </row>
    <row r="19" spans="1:35" x14ac:dyDescent="0.25">
      <c r="A19" s="1"/>
      <c r="B19" s="52">
        <v>14</v>
      </c>
      <c r="C19" s="65"/>
      <c r="D19" s="53" t="s">
        <v>43</v>
      </c>
      <c r="E19" s="63">
        <v>1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77"/>
      <c r="W19" s="78"/>
      <c r="X19" s="79"/>
      <c r="Y19" s="80"/>
      <c r="Z19" s="80"/>
      <c r="AA19" s="80"/>
      <c r="AB19" s="13">
        <f>IF(Y19=" ",0,Y19-V19+1)</f>
        <v>1</v>
      </c>
      <c r="AC19" s="2"/>
      <c r="AD19" s="2"/>
      <c r="AE19" s="1"/>
      <c r="AF19" s="1"/>
      <c r="AG19" s="2"/>
      <c r="AH19" s="2"/>
      <c r="AI19" s="2"/>
    </row>
    <row r="20" spans="1:35" x14ac:dyDescent="0.25">
      <c r="A20" s="1"/>
      <c r="B20" s="52">
        <v>15</v>
      </c>
      <c r="C20" s="65"/>
      <c r="D20" s="53" t="s">
        <v>44</v>
      </c>
      <c r="E20" s="63">
        <v>1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77"/>
      <c r="W20" s="78"/>
      <c r="X20" s="79"/>
      <c r="Y20" s="80"/>
      <c r="Z20" s="80"/>
      <c r="AA20" s="80"/>
      <c r="AB20" s="18" t="str">
        <f>IF((Y20-V20+1)&gt;1,(Y20-V20+1)," ")</f>
        <v xml:space="preserve"> </v>
      </c>
      <c r="AC20" s="2"/>
      <c r="AD20" s="2"/>
      <c r="AE20" s="1"/>
      <c r="AF20" s="1"/>
      <c r="AG20" s="2"/>
      <c r="AH20" s="2"/>
      <c r="AI20" s="2"/>
    </row>
    <row r="21" spans="1:35" x14ac:dyDescent="0.25">
      <c r="A21" s="1"/>
      <c r="B21" s="52">
        <v>16</v>
      </c>
      <c r="C21" s="65"/>
      <c r="D21" s="53" t="s">
        <v>45</v>
      </c>
      <c r="E21" s="63">
        <v>20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77"/>
      <c r="W21" s="78"/>
      <c r="X21" s="79"/>
      <c r="Y21" s="80"/>
      <c r="Z21" s="80"/>
      <c r="AA21" s="80"/>
      <c r="AB21" s="18" t="str">
        <f>IF((Y21-V21+1)&gt;1,(Y21-V21+1)," ")</f>
        <v xml:space="preserve"> </v>
      </c>
      <c r="AC21" s="2"/>
      <c r="AD21" s="2"/>
      <c r="AE21" s="1"/>
      <c r="AF21" s="1"/>
      <c r="AG21" s="2"/>
      <c r="AH21" s="2"/>
      <c r="AI21" s="2"/>
    </row>
    <row r="22" spans="1:35" x14ac:dyDescent="0.25">
      <c r="A22" s="1"/>
      <c r="B22" s="52">
        <v>17</v>
      </c>
      <c r="C22" s="31"/>
      <c r="D22" s="53" t="s">
        <v>46</v>
      </c>
      <c r="E22" s="63">
        <v>20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77"/>
      <c r="W22" s="78"/>
      <c r="X22" s="79"/>
      <c r="Y22" s="80"/>
      <c r="Z22" s="80"/>
      <c r="AA22" s="80"/>
      <c r="AB22" s="18" t="str">
        <f>IF((Y22-V22+1)&gt;1,(Y22-V22+1)," ")</f>
        <v xml:space="preserve"> </v>
      </c>
      <c r="AC22" s="2"/>
      <c r="AD22" s="2"/>
      <c r="AE22" s="1"/>
      <c r="AF22" s="1"/>
      <c r="AG22" s="2"/>
      <c r="AH22" s="2"/>
      <c r="AI22" s="2"/>
    </row>
    <row r="23" spans="1:35" x14ac:dyDescent="0.25">
      <c r="A23" s="1"/>
      <c r="B23" s="52">
        <v>18</v>
      </c>
      <c r="C23" s="65"/>
      <c r="D23" s="56" t="s">
        <v>47</v>
      </c>
      <c r="E23" s="63">
        <v>34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77"/>
      <c r="W23" s="78"/>
      <c r="X23" s="79"/>
      <c r="Y23" s="80"/>
      <c r="Z23" s="80"/>
      <c r="AA23" s="80"/>
      <c r="AB23" s="13">
        <f>IF(Y23=" ",0,Y23-V23+1)</f>
        <v>1</v>
      </c>
      <c r="AC23" s="2"/>
      <c r="AD23" s="2"/>
      <c r="AE23" s="1"/>
      <c r="AF23" s="1"/>
      <c r="AG23" s="2"/>
      <c r="AH23" s="2"/>
      <c r="AI23" s="2"/>
    </row>
    <row r="24" spans="1:35" ht="22.5" customHeight="1" x14ac:dyDescent="0.25">
      <c r="A24" s="1"/>
      <c r="B24" s="57">
        <v>19</v>
      </c>
      <c r="C24" s="66"/>
      <c r="D24" s="58" t="s">
        <v>48</v>
      </c>
      <c r="E24" s="59"/>
      <c r="F24" s="84"/>
      <c r="G24" s="85"/>
      <c r="H24" s="84"/>
      <c r="I24" s="85"/>
      <c r="J24" s="84"/>
      <c r="K24" s="85"/>
      <c r="L24" s="84"/>
      <c r="M24" s="85"/>
      <c r="N24" s="84"/>
      <c r="O24" s="85"/>
      <c r="P24" s="84"/>
      <c r="Q24" s="85"/>
      <c r="R24" s="84"/>
      <c r="S24" s="85"/>
      <c r="T24" s="84"/>
      <c r="U24" s="85"/>
      <c r="V24" s="81"/>
      <c r="W24" s="82"/>
      <c r="X24" s="83"/>
      <c r="Y24" s="81"/>
      <c r="Z24" s="82"/>
      <c r="AA24" s="83"/>
      <c r="AB24" s="60"/>
      <c r="AC24" s="2"/>
      <c r="AD24" s="2"/>
      <c r="AE24" s="1"/>
      <c r="AF24" s="1"/>
      <c r="AG24" s="2"/>
      <c r="AH24" s="2"/>
      <c r="AI24" s="2"/>
    </row>
    <row r="25" spans="1:35" ht="17.45" thickBot="1" x14ac:dyDescent="0.45">
      <c r="A25" s="1"/>
      <c r="B25" s="52">
        <v>20</v>
      </c>
      <c r="C25" s="67"/>
      <c r="D25" s="39"/>
      <c r="E25" s="4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77"/>
      <c r="W25" s="78"/>
      <c r="X25" s="79"/>
      <c r="Y25" s="77"/>
      <c r="Z25" s="78"/>
      <c r="AA25" s="79"/>
      <c r="AB25" s="18"/>
      <c r="AC25" s="2"/>
      <c r="AD25" s="2"/>
      <c r="AE25" s="1"/>
      <c r="AF25" s="1"/>
      <c r="AG25" s="2"/>
      <c r="AH25" s="2"/>
      <c r="AI25" s="2"/>
    </row>
    <row r="26" spans="1:35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3"/>
      <c r="AC26" s="2"/>
      <c r="AD26" s="2"/>
      <c r="AE26" s="1"/>
      <c r="AF26" s="1"/>
      <c r="AG26" s="2"/>
      <c r="AH26" s="2"/>
      <c r="AI26" s="2"/>
    </row>
    <row r="27" spans="1:35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4"/>
      <c r="W27" s="24"/>
      <c r="X27" s="24"/>
      <c r="Y27" s="24"/>
      <c r="Z27" s="24"/>
      <c r="AA27" s="24"/>
      <c r="AB27" s="25"/>
      <c r="AC27" s="2"/>
      <c r="AD27" s="2"/>
      <c r="AE27" s="1"/>
      <c r="AF27" s="1"/>
      <c r="AG27" s="2"/>
      <c r="AH27" s="2"/>
      <c r="AI27" s="2"/>
    </row>
    <row r="28" spans="1:35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4"/>
      <c r="W28" s="24"/>
      <c r="X28" s="24"/>
      <c r="Y28" s="24"/>
      <c r="Z28" s="24"/>
      <c r="AA28" s="24"/>
      <c r="AB28" s="25"/>
      <c r="AC28" s="2"/>
      <c r="AD28" s="2"/>
      <c r="AE28" s="1"/>
      <c r="AF28" s="1"/>
      <c r="AG28" s="2"/>
      <c r="AH28" s="2"/>
      <c r="AI28" s="2"/>
    </row>
    <row r="29" spans="1:35" ht="21.75" thickBot="1" x14ac:dyDescent="0.35">
      <c r="A29" s="1"/>
      <c r="B29" s="26"/>
      <c r="C29" s="26"/>
      <c r="D29" s="26"/>
      <c r="E29" s="26"/>
      <c r="F29" s="26"/>
      <c r="G29" s="26"/>
      <c r="H29" s="27" t="s">
        <v>23</v>
      </c>
      <c r="I29" s="28"/>
      <c r="J29" s="28"/>
      <c r="K29" s="28"/>
      <c r="L29" s="28"/>
      <c r="M29" s="28"/>
      <c r="N29" s="29"/>
      <c r="O29" s="29"/>
      <c r="P29" s="50"/>
      <c r="Q29" s="50"/>
      <c r="R29" s="50"/>
      <c r="S29" s="26"/>
      <c r="T29" s="26"/>
      <c r="U29" s="30"/>
      <c r="V29" s="30"/>
      <c r="W29" s="30"/>
      <c r="X29" s="30"/>
      <c r="Y29" s="30"/>
      <c r="Z29" s="26"/>
      <c r="AA29" s="27" t="s">
        <v>24</v>
      </c>
      <c r="AB29" s="28"/>
      <c r="AC29" s="2"/>
      <c r="AD29" s="2"/>
      <c r="AE29" s="1"/>
      <c r="AF29" s="1"/>
      <c r="AG29" s="2"/>
      <c r="AH29" s="2"/>
      <c r="AI29" s="2"/>
    </row>
  </sheetData>
  <mergeCells count="67">
    <mergeCell ref="V6:X6"/>
    <mergeCell ref="Y6:AA6"/>
    <mergeCell ref="V7:X7"/>
    <mergeCell ref="B3:C3"/>
    <mergeCell ref="T3:U3"/>
    <mergeCell ref="V3:X3"/>
    <mergeCell ref="Y3:Z3"/>
    <mergeCell ref="B4:C4"/>
    <mergeCell ref="T4:U4"/>
    <mergeCell ref="V4:X4"/>
    <mergeCell ref="Y4:Z4"/>
    <mergeCell ref="AA4:AB4"/>
    <mergeCell ref="F5:G5"/>
    <mergeCell ref="H5:I5"/>
    <mergeCell ref="J5:K5"/>
    <mergeCell ref="L5:M5"/>
    <mergeCell ref="N5:O5"/>
    <mergeCell ref="P5:Q5"/>
    <mergeCell ref="R5:S5"/>
    <mergeCell ref="T5:U5"/>
    <mergeCell ref="V5:X5"/>
    <mergeCell ref="Y5:AA5"/>
    <mergeCell ref="Y7:AA7"/>
    <mergeCell ref="V9:X9"/>
    <mergeCell ref="Y9:AA9"/>
    <mergeCell ref="V10:X10"/>
    <mergeCell ref="Y10:AA10"/>
    <mergeCell ref="V8:X8"/>
    <mergeCell ref="Y8:AA8"/>
    <mergeCell ref="V11:X11"/>
    <mergeCell ref="Y11:AA11"/>
    <mergeCell ref="V12:X12"/>
    <mergeCell ref="Y12:AA12"/>
    <mergeCell ref="V13:X13"/>
    <mergeCell ref="Y13:AA13"/>
    <mergeCell ref="V14:X14"/>
    <mergeCell ref="Y14:AA14"/>
    <mergeCell ref="V15:X15"/>
    <mergeCell ref="Y15:AA15"/>
    <mergeCell ref="V16:X16"/>
    <mergeCell ref="Y16:AA16"/>
    <mergeCell ref="V17:X17"/>
    <mergeCell ref="Y17:AA17"/>
    <mergeCell ref="V18:X18"/>
    <mergeCell ref="Y18:AA18"/>
    <mergeCell ref="V19:X19"/>
    <mergeCell ref="Y19:AA19"/>
    <mergeCell ref="V20:X20"/>
    <mergeCell ref="Y20:AA20"/>
    <mergeCell ref="P24:Q24"/>
    <mergeCell ref="V21:X21"/>
    <mergeCell ref="Y21:AA21"/>
    <mergeCell ref="V22:X22"/>
    <mergeCell ref="Y22:AA22"/>
    <mergeCell ref="V23:X23"/>
    <mergeCell ref="Y23:AA23"/>
    <mergeCell ref="R24:S24"/>
    <mergeCell ref="T24:U24"/>
    <mergeCell ref="V24:X24"/>
    <mergeCell ref="Y24:AA24"/>
    <mergeCell ref="V25:X25"/>
    <mergeCell ref="Y25:AA25"/>
    <mergeCell ref="F24:G24"/>
    <mergeCell ref="H24:I24"/>
    <mergeCell ref="J24:K24"/>
    <mergeCell ref="L24:M24"/>
    <mergeCell ref="N24:O24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"/>
  <sheetViews>
    <sheetView tabSelected="1" zoomScale="70" zoomScaleNormal="70" workbookViewId="0">
      <selection activeCell="D18" sqref="D18"/>
    </sheetView>
  </sheetViews>
  <sheetFormatPr defaultRowHeight="16.5" x14ac:dyDescent="0.25"/>
  <cols>
    <col min="3" max="3" width="10.75" customWidth="1"/>
    <col min="4" max="4" width="54.25" customWidth="1"/>
    <col min="5" max="5" width="8.875" customWidth="1"/>
    <col min="7" max="7" width="7.375" customWidth="1"/>
    <col min="8" max="8" width="7.125" customWidth="1"/>
    <col min="10" max="10" width="7.375" customWidth="1"/>
    <col min="12" max="12" width="7.875" customWidth="1"/>
    <col min="13" max="13" width="8.125" customWidth="1"/>
    <col min="14" max="14" width="7.875" customWidth="1"/>
    <col min="15" max="15" width="8.125" customWidth="1"/>
    <col min="16" max="16" width="7.875" customWidth="1"/>
    <col min="17" max="17" width="7.5" customWidth="1"/>
    <col min="18" max="18" width="7.125" customWidth="1"/>
    <col min="19" max="19" width="6.625" customWidth="1"/>
    <col min="20" max="22" width="7.125" customWidth="1"/>
    <col min="23" max="23" width="7.5" customWidth="1"/>
    <col min="25" max="25" width="7.5" customWidth="1"/>
    <col min="28" max="28" width="21.875" customWidth="1"/>
    <col min="31" max="31" width="13" customWidth="1"/>
    <col min="32" max="32" width="11.25" customWidth="1"/>
  </cols>
  <sheetData>
    <row r="1" spans="1:36" ht="21.6" x14ac:dyDescent="0.4">
      <c r="A1" s="1"/>
      <c r="B1" s="2"/>
      <c r="C1" s="3"/>
      <c r="D1" s="1"/>
      <c r="E1" s="1"/>
      <c r="F1" s="1"/>
      <c r="G1" s="1"/>
      <c r="H1" s="1"/>
    </row>
    <row r="2" spans="1:36" ht="21.95" thickBot="1" x14ac:dyDescent="0.45">
      <c r="A2" s="1"/>
      <c r="B2" s="2"/>
      <c r="C2" s="3"/>
      <c r="D2" s="1"/>
      <c r="E2" s="1"/>
      <c r="F2" s="1"/>
      <c r="G2" s="1"/>
      <c r="H2" s="1"/>
    </row>
    <row r="3" spans="1:36" ht="22.9" customHeight="1" x14ac:dyDescent="0.3">
      <c r="A3" s="1"/>
      <c r="B3" s="107" t="s">
        <v>0</v>
      </c>
      <c r="C3" s="108"/>
      <c r="D3" s="40" t="s">
        <v>27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2"/>
      <c r="U3" s="100" t="s">
        <v>2</v>
      </c>
      <c r="V3" s="101"/>
      <c r="W3" s="102" t="s">
        <v>3</v>
      </c>
      <c r="X3" s="103"/>
      <c r="Y3" s="104"/>
      <c r="Z3" s="105" t="s">
        <v>4</v>
      </c>
      <c r="AA3" s="106"/>
      <c r="AB3" s="33">
        <f>(SUMPRODUCT(C7:C23,V7:V23))*0.33</f>
        <v>9.8999999999999999E-4</v>
      </c>
      <c r="AC3" s="34"/>
      <c r="AD3" s="2"/>
      <c r="AE3" s="4"/>
      <c r="AF3" s="5" t="s">
        <v>5</v>
      </c>
      <c r="AG3" s="6"/>
      <c r="AH3" s="1"/>
      <c r="AI3" s="1"/>
      <c r="AJ3" s="1"/>
    </row>
    <row r="4" spans="1:36" ht="23.25" customHeight="1" thickBot="1" x14ac:dyDescent="0.3">
      <c r="A4" s="1"/>
      <c r="B4" s="88" t="s">
        <v>6</v>
      </c>
      <c r="C4" s="89"/>
      <c r="D4" s="43" t="s">
        <v>7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5"/>
      <c r="U4" s="109" t="s">
        <v>8</v>
      </c>
      <c r="V4" s="110"/>
      <c r="W4" s="111">
        <f>AF9-W6</f>
        <v>202</v>
      </c>
      <c r="X4" s="111"/>
      <c r="Y4" s="112"/>
      <c r="Z4" s="109" t="s">
        <v>9</v>
      </c>
      <c r="AA4" s="110"/>
      <c r="AB4" s="86">
        <f>SUM(G24:V24)</f>
        <v>0</v>
      </c>
      <c r="AC4" s="87"/>
      <c r="AD4" s="2"/>
      <c r="AE4" s="7" t="s">
        <v>10</v>
      </c>
      <c r="AF4" s="8" t="s">
        <v>11</v>
      </c>
      <c r="AG4" s="1"/>
      <c r="AH4" s="1"/>
      <c r="AI4" s="1"/>
      <c r="AJ4" s="1"/>
    </row>
    <row r="5" spans="1:36" ht="21.75" thickBot="1" x14ac:dyDescent="0.3">
      <c r="A5" s="6"/>
      <c r="B5" s="9" t="s">
        <v>12</v>
      </c>
      <c r="C5" s="68" t="s">
        <v>13</v>
      </c>
      <c r="D5" s="35" t="s">
        <v>14</v>
      </c>
      <c r="E5" s="35"/>
      <c r="F5" s="35"/>
      <c r="G5" s="94">
        <v>44501</v>
      </c>
      <c r="H5" s="95"/>
      <c r="I5" s="94">
        <v>44502</v>
      </c>
      <c r="J5" s="95"/>
      <c r="K5" s="94">
        <v>44503</v>
      </c>
      <c r="L5" s="95"/>
      <c r="M5" s="94">
        <v>44504</v>
      </c>
      <c r="N5" s="95"/>
      <c r="O5" s="94">
        <v>44505</v>
      </c>
      <c r="P5" s="95"/>
      <c r="Q5" s="94">
        <v>44506</v>
      </c>
      <c r="R5" s="95"/>
      <c r="S5" s="94">
        <v>44507</v>
      </c>
      <c r="T5" s="95"/>
      <c r="U5" s="94">
        <v>44508</v>
      </c>
      <c r="V5" s="95"/>
      <c r="W5" s="96" t="s">
        <v>15</v>
      </c>
      <c r="X5" s="97"/>
      <c r="Y5" s="98"/>
      <c r="Z5" s="99" t="s">
        <v>16</v>
      </c>
      <c r="AA5" s="99"/>
      <c r="AB5" s="99"/>
      <c r="AC5" s="32" t="s">
        <v>17</v>
      </c>
      <c r="AD5" s="11"/>
      <c r="AE5" s="12" t="s">
        <v>18</v>
      </c>
      <c r="AF5" s="5" t="s">
        <v>19</v>
      </c>
      <c r="AG5" s="6"/>
      <c r="AH5" s="6"/>
      <c r="AI5" s="6"/>
      <c r="AJ5" s="6"/>
    </row>
    <row r="6" spans="1:36" ht="19.5" x14ac:dyDescent="0.25">
      <c r="A6" s="1"/>
      <c r="B6" s="52">
        <v>1</v>
      </c>
      <c r="C6" s="70">
        <f>SUM(C7:C23)</f>
        <v>1</v>
      </c>
      <c r="D6" s="36" t="s">
        <v>49</v>
      </c>
      <c r="E6" s="36" t="s">
        <v>52</v>
      </c>
      <c r="F6" s="47" t="s">
        <v>29</v>
      </c>
      <c r="G6" s="47" t="s">
        <v>31</v>
      </c>
      <c r="H6" s="36" t="s">
        <v>30</v>
      </c>
      <c r="I6" s="47" t="s">
        <v>31</v>
      </c>
      <c r="J6" s="36" t="s">
        <v>30</v>
      </c>
      <c r="K6" s="47" t="s">
        <v>31</v>
      </c>
      <c r="L6" s="36" t="s">
        <v>30</v>
      </c>
      <c r="M6" s="47" t="s">
        <v>31</v>
      </c>
      <c r="N6" s="36" t="s">
        <v>30</v>
      </c>
      <c r="O6" s="47" t="s">
        <v>31</v>
      </c>
      <c r="P6" s="36" t="s">
        <v>30</v>
      </c>
      <c r="Q6" s="47" t="s">
        <v>31</v>
      </c>
      <c r="R6" s="36" t="s">
        <v>30</v>
      </c>
      <c r="S6" s="47" t="s">
        <v>31</v>
      </c>
      <c r="T6" s="36" t="s">
        <v>30</v>
      </c>
      <c r="U6" s="47" t="s">
        <v>31</v>
      </c>
      <c r="V6" s="36" t="s">
        <v>30</v>
      </c>
      <c r="W6" s="90">
        <f>IF(OR(W7&gt;0,W8&gt;0,W9&gt;0),MIN(W7:W9)," ")</f>
        <v>44303</v>
      </c>
      <c r="X6" s="91"/>
      <c r="Y6" s="92"/>
      <c r="Z6" s="93">
        <f>IF(OR(Z7&gt;0,Z8&gt;0,Z9&gt;0),MAX(Z7:Z9)," ")</f>
        <v>44420</v>
      </c>
      <c r="AA6" s="93"/>
      <c r="AB6" s="93"/>
      <c r="AC6" s="13">
        <f>IF(Z6=" ",0,Z6-W6+1)</f>
        <v>118</v>
      </c>
      <c r="AD6" s="14"/>
      <c r="AE6" s="11"/>
      <c r="AF6" s="6"/>
      <c r="AG6" s="1"/>
      <c r="AH6" s="1"/>
      <c r="AI6" s="1"/>
      <c r="AJ6" s="1"/>
    </row>
    <row r="7" spans="1:36" ht="21" x14ac:dyDescent="0.25">
      <c r="A7" s="1"/>
      <c r="B7" s="52">
        <v>2</v>
      </c>
      <c r="C7" s="31">
        <v>0.03</v>
      </c>
      <c r="D7" s="51" t="s">
        <v>28</v>
      </c>
      <c r="E7" s="51"/>
      <c r="F7" s="61">
        <v>3</v>
      </c>
      <c r="G7" s="49"/>
      <c r="H7" s="49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69">
        <v>0.1</v>
      </c>
      <c r="W7" s="77">
        <v>44303</v>
      </c>
      <c r="X7" s="78"/>
      <c r="Y7" s="79"/>
      <c r="Z7" s="80">
        <v>44420</v>
      </c>
      <c r="AA7" s="80"/>
      <c r="AB7" s="80"/>
      <c r="AC7" s="15"/>
      <c r="AD7" s="2"/>
      <c r="AE7" s="16" t="s">
        <v>8</v>
      </c>
      <c r="AF7" s="17">
        <f>IF(OR(AC6&gt;0,AC15&gt;0,AC21&gt;0,AC25&gt;0,AC29&gt;0,AC33&gt;0),MAX(Z6,Z15,Z21,Z25,Z29,Z33)-MIN(W6,W15,W21,W25,W29,W33)+1,0)</f>
        <v>118</v>
      </c>
      <c r="AG7" s="1" t="s">
        <v>21</v>
      </c>
      <c r="AH7" s="1"/>
      <c r="AI7" s="1"/>
      <c r="AJ7" s="1"/>
    </row>
    <row r="8" spans="1:36" x14ac:dyDescent="0.25">
      <c r="A8" s="1"/>
      <c r="B8" s="52">
        <v>3</v>
      </c>
      <c r="C8" s="31">
        <v>0.02</v>
      </c>
      <c r="D8" s="46" t="s">
        <v>32</v>
      </c>
      <c r="E8" s="46"/>
      <c r="F8" s="62">
        <v>45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77"/>
      <c r="X8" s="78"/>
      <c r="Y8" s="79"/>
      <c r="Z8" s="80"/>
      <c r="AA8" s="80"/>
      <c r="AB8" s="80"/>
      <c r="AC8" s="15"/>
      <c r="AD8" s="2"/>
      <c r="AE8" s="2"/>
      <c r="AF8" s="1"/>
      <c r="AG8" s="1"/>
      <c r="AH8" s="1"/>
      <c r="AI8" s="1"/>
      <c r="AJ8" s="1"/>
    </row>
    <row r="9" spans="1:36" x14ac:dyDescent="0.25">
      <c r="A9" s="1"/>
      <c r="B9" s="52">
        <v>4</v>
      </c>
      <c r="C9" s="31">
        <v>0.06</v>
      </c>
      <c r="D9" s="53" t="s">
        <v>33</v>
      </c>
      <c r="E9" s="71"/>
      <c r="F9" s="63">
        <v>11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77"/>
      <c r="X9" s="78"/>
      <c r="Y9" s="79"/>
      <c r="Z9" s="80"/>
      <c r="AA9" s="80"/>
      <c r="AB9" s="80"/>
      <c r="AC9" s="18" t="str">
        <f>IF((Z9-W9+1)&gt;1,(Z9-W9+1)," ")</f>
        <v xml:space="preserve"> </v>
      </c>
      <c r="AD9" s="2"/>
      <c r="AE9" s="19" t="s">
        <v>22</v>
      </c>
      <c r="AF9" s="20">
        <v>44505</v>
      </c>
      <c r="AG9" s="1"/>
      <c r="AH9" s="1"/>
      <c r="AI9" s="1"/>
      <c r="AJ9" s="1"/>
    </row>
    <row r="10" spans="1:36" ht="33" x14ac:dyDescent="0.25">
      <c r="A10" s="1"/>
      <c r="B10" s="52">
        <v>5</v>
      </c>
      <c r="C10" s="31">
        <v>0.06</v>
      </c>
      <c r="D10" s="54" t="s">
        <v>34</v>
      </c>
      <c r="E10" s="72"/>
      <c r="F10" s="63">
        <v>79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77"/>
      <c r="X10" s="78"/>
      <c r="Y10" s="79"/>
      <c r="Z10" s="80"/>
      <c r="AA10" s="80"/>
      <c r="AB10" s="80"/>
      <c r="AC10" s="13">
        <f>IF(Z10=" ",0,Z10-W10+1)</f>
        <v>1</v>
      </c>
      <c r="AD10" s="2"/>
      <c r="AE10" s="2"/>
      <c r="AF10" s="1"/>
      <c r="AG10" s="1"/>
      <c r="AH10" s="1"/>
      <c r="AI10" s="1"/>
      <c r="AJ10" s="1"/>
    </row>
    <row r="11" spans="1:36" ht="33" customHeight="1" x14ac:dyDescent="0.25">
      <c r="A11" s="1"/>
      <c r="B11" s="52">
        <v>6</v>
      </c>
      <c r="C11" s="31">
        <v>0.03</v>
      </c>
      <c r="D11" s="55" t="s">
        <v>36</v>
      </c>
      <c r="E11" s="73"/>
      <c r="F11" s="63">
        <v>34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77"/>
      <c r="X11" s="78"/>
      <c r="Y11" s="79"/>
      <c r="Z11" s="80"/>
      <c r="AA11" s="80"/>
      <c r="AB11" s="80"/>
      <c r="AC11" s="18"/>
      <c r="AD11" s="2"/>
      <c r="AE11" s="2"/>
      <c r="AF11" s="1"/>
      <c r="AG11" s="1"/>
      <c r="AH11" s="1"/>
      <c r="AI11" s="1"/>
      <c r="AJ11" s="1"/>
    </row>
    <row r="12" spans="1:36" x14ac:dyDescent="0.25">
      <c r="A12" s="1"/>
      <c r="B12" s="52">
        <v>7</v>
      </c>
      <c r="C12" s="31">
        <v>0.03</v>
      </c>
      <c r="D12" s="55" t="s">
        <v>35</v>
      </c>
      <c r="E12" s="73"/>
      <c r="F12" s="63">
        <v>228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77"/>
      <c r="X12" s="78"/>
      <c r="Y12" s="79"/>
      <c r="Z12" s="80"/>
      <c r="AA12" s="80"/>
      <c r="AB12" s="80"/>
      <c r="AC12" s="18"/>
      <c r="AD12" s="2"/>
      <c r="AE12" s="2"/>
      <c r="AF12" s="1"/>
      <c r="AG12" s="1"/>
      <c r="AH12" s="2"/>
      <c r="AI12" s="2"/>
      <c r="AJ12" s="2"/>
    </row>
    <row r="13" spans="1:36" x14ac:dyDescent="0.25">
      <c r="A13" s="1"/>
      <c r="B13" s="52">
        <v>8</v>
      </c>
      <c r="C13" s="31">
        <v>0.03</v>
      </c>
      <c r="D13" s="55" t="s">
        <v>37</v>
      </c>
      <c r="E13" s="73"/>
      <c r="F13" s="63">
        <v>228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77"/>
      <c r="X13" s="78"/>
      <c r="Y13" s="79"/>
      <c r="Z13" s="80"/>
      <c r="AA13" s="80"/>
      <c r="AB13" s="80"/>
      <c r="AC13" s="18"/>
      <c r="AD13" s="2"/>
      <c r="AE13" s="2"/>
      <c r="AF13" s="1"/>
      <c r="AG13" s="1"/>
      <c r="AH13" s="2"/>
      <c r="AI13" s="2"/>
      <c r="AJ13" s="2"/>
    </row>
    <row r="14" spans="1:36" x14ac:dyDescent="0.25">
      <c r="A14" s="1"/>
      <c r="B14" s="52">
        <v>9</v>
      </c>
      <c r="C14" s="31">
        <v>0.12</v>
      </c>
      <c r="D14" s="55" t="s">
        <v>39</v>
      </c>
      <c r="E14" s="73"/>
      <c r="F14" s="63">
        <v>34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77"/>
      <c r="X14" s="78"/>
      <c r="Y14" s="79"/>
      <c r="Z14" s="80"/>
      <c r="AA14" s="80"/>
      <c r="AB14" s="80"/>
      <c r="AC14" s="18"/>
      <c r="AD14" s="2"/>
      <c r="AE14" s="2"/>
      <c r="AF14" s="1"/>
      <c r="AG14" s="1"/>
      <c r="AH14" s="2"/>
      <c r="AI14" s="2"/>
      <c r="AJ14" s="2"/>
    </row>
    <row r="15" spans="1:36" x14ac:dyDescent="0.25">
      <c r="A15" s="1"/>
      <c r="B15" s="52">
        <v>10</v>
      </c>
      <c r="C15" s="31">
        <v>0.02</v>
      </c>
      <c r="D15" s="55" t="s">
        <v>40</v>
      </c>
      <c r="E15" s="73"/>
      <c r="F15" s="63">
        <v>402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77"/>
      <c r="X15" s="78"/>
      <c r="Y15" s="79"/>
      <c r="Z15" s="80"/>
      <c r="AA15" s="80"/>
      <c r="AB15" s="80"/>
      <c r="AC15" s="13">
        <f>IF(Z15=" ",0,Z15-W15+1)</f>
        <v>1</v>
      </c>
      <c r="AD15" s="2"/>
      <c r="AE15" s="2"/>
      <c r="AF15" s="1"/>
      <c r="AG15" s="1"/>
      <c r="AH15" s="2"/>
      <c r="AI15" s="2"/>
      <c r="AJ15" s="2"/>
    </row>
    <row r="16" spans="1:36" x14ac:dyDescent="0.25">
      <c r="A16" s="1"/>
      <c r="B16" s="52">
        <v>11</v>
      </c>
      <c r="C16" s="31">
        <v>0.05</v>
      </c>
      <c r="D16" s="53" t="s">
        <v>38</v>
      </c>
      <c r="E16" s="71"/>
      <c r="F16" s="63">
        <v>34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77"/>
      <c r="X16" s="78"/>
      <c r="Y16" s="79"/>
      <c r="Z16" s="80"/>
      <c r="AA16" s="80"/>
      <c r="AB16" s="80"/>
      <c r="AC16" s="18"/>
      <c r="AD16" s="2"/>
      <c r="AE16" s="2"/>
      <c r="AF16" s="1"/>
      <c r="AG16" s="1"/>
      <c r="AH16" s="2"/>
      <c r="AI16" s="2"/>
      <c r="AJ16" s="2"/>
    </row>
    <row r="17" spans="1:36" x14ac:dyDescent="0.25">
      <c r="A17" s="1"/>
      <c r="B17" s="52">
        <v>12</v>
      </c>
      <c r="C17" s="31">
        <v>0.2</v>
      </c>
      <c r="D17" s="53" t="s">
        <v>41</v>
      </c>
      <c r="E17" s="71"/>
      <c r="F17" s="63">
        <v>34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77"/>
      <c r="X17" s="78"/>
      <c r="Y17" s="79"/>
      <c r="Z17" s="80"/>
      <c r="AA17" s="80"/>
      <c r="AB17" s="80"/>
      <c r="AC17" s="18"/>
      <c r="AD17" s="2"/>
      <c r="AE17" s="2"/>
      <c r="AF17" s="1"/>
      <c r="AG17" s="1"/>
      <c r="AH17" s="2"/>
      <c r="AI17" s="2"/>
      <c r="AJ17" s="2"/>
    </row>
    <row r="18" spans="1:36" x14ac:dyDescent="0.25">
      <c r="A18" s="1"/>
      <c r="B18" s="52">
        <v>13</v>
      </c>
      <c r="C18" s="31">
        <v>0.06</v>
      </c>
      <c r="D18" s="53" t="s">
        <v>42</v>
      </c>
      <c r="E18" s="71"/>
      <c r="F18" s="63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77"/>
      <c r="X18" s="78"/>
      <c r="Y18" s="79"/>
      <c r="Z18" s="80"/>
      <c r="AA18" s="80"/>
      <c r="AB18" s="80"/>
      <c r="AC18" s="18"/>
      <c r="AD18" s="2"/>
      <c r="AE18" s="2"/>
      <c r="AF18" s="1"/>
      <c r="AG18" s="1"/>
      <c r="AH18" s="2"/>
      <c r="AI18" s="2"/>
      <c r="AJ18" s="2"/>
    </row>
    <row r="19" spans="1:36" x14ac:dyDescent="0.25">
      <c r="A19" s="1"/>
      <c r="B19" s="52">
        <v>14</v>
      </c>
      <c r="C19" s="31">
        <v>0.06</v>
      </c>
      <c r="D19" s="53" t="s">
        <v>43</v>
      </c>
      <c r="E19" s="71"/>
      <c r="F19" s="63">
        <v>1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77"/>
      <c r="X19" s="78"/>
      <c r="Y19" s="79"/>
      <c r="Z19" s="80"/>
      <c r="AA19" s="80"/>
      <c r="AB19" s="80"/>
      <c r="AC19" s="13">
        <f>IF(Z19=" ",0,Z19-W19+1)</f>
        <v>1</v>
      </c>
      <c r="AD19" s="2"/>
      <c r="AE19" s="2"/>
      <c r="AF19" s="1"/>
      <c r="AG19" s="1"/>
      <c r="AH19" s="2"/>
      <c r="AI19" s="2"/>
      <c r="AJ19" s="2"/>
    </row>
    <row r="20" spans="1:36" x14ac:dyDescent="0.25">
      <c r="A20" s="1"/>
      <c r="B20" s="52">
        <v>15</v>
      </c>
      <c r="C20" s="31">
        <v>0.1</v>
      </c>
      <c r="D20" s="53" t="s">
        <v>44</v>
      </c>
      <c r="E20" s="71"/>
      <c r="F20" s="63">
        <v>1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77"/>
      <c r="X20" s="78"/>
      <c r="Y20" s="79"/>
      <c r="Z20" s="80"/>
      <c r="AA20" s="80"/>
      <c r="AB20" s="80"/>
      <c r="AC20" s="18" t="str">
        <f>IF((Z20-W20+1)&gt;1,(Z20-W20+1)," ")</f>
        <v xml:space="preserve"> </v>
      </c>
      <c r="AD20" s="2"/>
      <c r="AE20" s="2"/>
      <c r="AF20" s="1"/>
      <c r="AG20" s="1"/>
      <c r="AH20" s="2"/>
      <c r="AI20" s="2"/>
      <c r="AJ20" s="2"/>
    </row>
    <row r="21" spans="1:36" x14ac:dyDescent="0.25">
      <c r="A21" s="1"/>
      <c r="B21" s="52">
        <v>16</v>
      </c>
      <c r="C21" s="31">
        <v>0.03</v>
      </c>
      <c r="D21" s="53" t="s">
        <v>45</v>
      </c>
      <c r="E21" s="71"/>
      <c r="F21" s="63">
        <v>20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77"/>
      <c r="X21" s="78"/>
      <c r="Y21" s="79"/>
      <c r="Z21" s="80"/>
      <c r="AA21" s="80"/>
      <c r="AB21" s="80"/>
      <c r="AC21" s="18" t="str">
        <f>IF((Z21-W21+1)&gt;1,(Z21-W21+1)," ")</f>
        <v xml:space="preserve"> </v>
      </c>
      <c r="AD21" s="2"/>
      <c r="AE21" s="2"/>
      <c r="AF21" s="1"/>
      <c r="AG21" s="1"/>
      <c r="AH21" s="2"/>
      <c r="AI21" s="2"/>
      <c r="AJ21" s="2"/>
    </row>
    <row r="22" spans="1:36" x14ac:dyDescent="0.25">
      <c r="A22" s="1"/>
      <c r="B22" s="52">
        <v>17</v>
      </c>
      <c r="C22" s="31">
        <v>0.05</v>
      </c>
      <c r="D22" s="53" t="s">
        <v>46</v>
      </c>
      <c r="E22" s="71"/>
      <c r="F22" s="63">
        <v>68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77"/>
      <c r="X22" s="78"/>
      <c r="Y22" s="79"/>
      <c r="Z22" s="80"/>
      <c r="AA22" s="80"/>
      <c r="AB22" s="80"/>
      <c r="AC22" s="18" t="str">
        <f>IF((Z22-W22+1)&gt;1,(Z22-W22+1)," ")</f>
        <v xml:space="preserve"> </v>
      </c>
      <c r="AD22" s="2"/>
      <c r="AE22" s="2"/>
      <c r="AF22" s="1"/>
      <c r="AG22" s="1"/>
      <c r="AH22" s="2"/>
      <c r="AI22" s="2"/>
      <c r="AJ22" s="2"/>
    </row>
    <row r="23" spans="1:36" x14ac:dyDescent="0.25">
      <c r="A23" s="1"/>
      <c r="B23" s="52">
        <v>18</v>
      </c>
      <c r="C23" s="31">
        <v>0.05</v>
      </c>
      <c r="D23" s="56" t="s">
        <v>47</v>
      </c>
      <c r="E23" s="74"/>
      <c r="F23" s="63">
        <v>34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77"/>
      <c r="X23" s="78"/>
      <c r="Y23" s="79"/>
      <c r="Z23" s="80"/>
      <c r="AA23" s="80"/>
      <c r="AB23" s="80"/>
      <c r="AC23" s="13">
        <f>IF(Z23=" ",0,Z23-W23+1)</f>
        <v>1</v>
      </c>
      <c r="AD23" s="2"/>
      <c r="AE23" s="2"/>
      <c r="AF23" s="1"/>
      <c r="AG23" s="1"/>
      <c r="AH23" s="2"/>
      <c r="AI23" s="2"/>
      <c r="AJ23" s="2"/>
    </row>
    <row r="24" spans="1:36" ht="22.5" customHeight="1" x14ac:dyDescent="0.25">
      <c r="A24" s="1"/>
      <c r="B24" s="57">
        <v>19</v>
      </c>
      <c r="C24" s="66"/>
      <c r="D24" s="58" t="s">
        <v>48</v>
      </c>
      <c r="E24" s="75"/>
      <c r="F24" s="59"/>
      <c r="G24" s="84"/>
      <c r="H24" s="85"/>
      <c r="I24" s="84"/>
      <c r="J24" s="85"/>
      <c r="K24" s="84"/>
      <c r="L24" s="85"/>
      <c r="M24" s="84"/>
      <c r="N24" s="85"/>
      <c r="O24" s="84"/>
      <c r="P24" s="85"/>
      <c r="Q24" s="84"/>
      <c r="R24" s="85"/>
      <c r="S24" s="84"/>
      <c r="T24" s="85"/>
      <c r="U24" s="84"/>
      <c r="V24" s="85"/>
      <c r="W24" s="81"/>
      <c r="X24" s="82"/>
      <c r="Y24" s="83"/>
      <c r="Z24" s="81"/>
      <c r="AA24" s="82"/>
      <c r="AB24" s="83"/>
      <c r="AC24" s="60"/>
      <c r="AD24" s="2"/>
      <c r="AE24" s="2"/>
      <c r="AF24" s="1"/>
      <c r="AG24" s="1"/>
      <c r="AH24" s="2"/>
      <c r="AI24" s="2"/>
      <c r="AJ24" s="2"/>
    </row>
    <row r="25" spans="1:36" ht="17.25" thickBot="1" x14ac:dyDescent="0.3">
      <c r="A25" s="1"/>
      <c r="B25" s="52">
        <v>20</v>
      </c>
      <c r="C25" s="67" t="s">
        <v>50</v>
      </c>
      <c r="D25" s="39" t="s">
        <v>51</v>
      </c>
      <c r="E25" s="76"/>
      <c r="F25" s="4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77"/>
      <c r="X25" s="78"/>
      <c r="Y25" s="79"/>
      <c r="Z25" s="77"/>
      <c r="AA25" s="78"/>
      <c r="AB25" s="79"/>
      <c r="AC25" s="18"/>
      <c r="AD25" s="2"/>
      <c r="AE25" s="2"/>
      <c r="AF25" s="1"/>
      <c r="AG25" s="1"/>
      <c r="AH25" s="2"/>
      <c r="AI25" s="2"/>
      <c r="AJ25" s="2"/>
    </row>
    <row r="26" spans="1:36" ht="17.100000000000001" x14ac:dyDescent="0.4">
      <c r="A26" s="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2"/>
      <c r="X26" s="22"/>
      <c r="Y26" s="22"/>
      <c r="Z26" s="22"/>
      <c r="AA26" s="22"/>
      <c r="AB26" s="22"/>
      <c r="AC26" s="23"/>
      <c r="AD26" s="2"/>
      <c r="AE26" s="2"/>
      <c r="AF26" s="1"/>
      <c r="AG26" s="1"/>
      <c r="AH26" s="2"/>
      <c r="AI26" s="2"/>
      <c r="AJ26" s="2"/>
    </row>
    <row r="27" spans="1:36" ht="17.10000000000000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4"/>
      <c r="X27" s="24"/>
      <c r="Y27" s="24"/>
      <c r="Z27" s="24"/>
      <c r="AA27" s="24"/>
      <c r="AB27" s="24"/>
      <c r="AC27" s="25"/>
      <c r="AD27" s="2"/>
      <c r="AE27" s="2"/>
      <c r="AF27" s="1"/>
      <c r="AG27" s="1"/>
      <c r="AH27" s="2"/>
      <c r="AI27" s="2"/>
      <c r="AJ27" s="2"/>
    </row>
    <row r="28" spans="1:36" ht="17.10000000000000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4"/>
      <c r="X28" s="24"/>
      <c r="Y28" s="24"/>
      <c r="Z28" s="24"/>
      <c r="AA28" s="24"/>
      <c r="AB28" s="24"/>
      <c r="AC28" s="25"/>
      <c r="AD28" s="2"/>
      <c r="AE28" s="2"/>
      <c r="AF28" s="1"/>
      <c r="AG28" s="1"/>
      <c r="AH28" s="2"/>
      <c r="AI28" s="2"/>
      <c r="AJ28" s="2"/>
    </row>
    <row r="29" spans="1:36" ht="21.75" thickBot="1" x14ac:dyDescent="0.35">
      <c r="A29" s="1"/>
      <c r="B29" s="26"/>
      <c r="C29" s="26"/>
      <c r="D29" s="26"/>
      <c r="E29" s="26"/>
      <c r="F29" s="26"/>
      <c r="G29" s="26"/>
      <c r="H29" s="26"/>
      <c r="I29" s="27" t="s">
        <v>23</v>
      </c>
      <c r="J29" s="28"/>
      <c r="K29" s="28"/>
      <c r="L29" s="28"/>
      <c r="M29" s="28"/>
      <c r="N29" s="28"/>
      <c r="O29" s="29"/>
      <c r="P29" s="29"/>
      <c r="Q29" s="50"/>
      <c r="R29" s="50"/>
      <c r="S29" s="50"/>
      <c r="T29" s="26"/>
      <c r="U29" s="26"/>
      <c r="V29" s="30"/>
      <c r="W29" s="30"/>
      <c r="X29" s="30"/>
      <c r="Y29" s="30"/>
      <c r="Z29" s="30"/>
      <c r="AA29" s="26"/>
      <c r="AB29" s="27" t="s">
        <v>24</v>
      </c>
      <c r="AC29" s="28"/>
      <c r="AD29" s="2"/>
      <c r="AE29" s="2"/>
      <c r="AF29" s="1"/>
      <c r="AG29" s="1"/>
      <c r="AH29" s="2"/>
      <c r="AI29" s="2"/>
      <c r="AJ29" s="2"/>
    </row>
  </sheetData>
  <mergeCells count="67">
    <mergeCell ref="W6:Y6"/>
    <mergeCell ref="Z6:AB6"/>
    <mergeCell ref="W7:Y7"/>
    <mergeCell ref="B3:C3"/>
    <mergeCell ref="U3:V3"/>
    <mergeCell ref="W3:Y3"/>
    <mergeCell ref="Z3:AA3"/>
    <mergeCell ref="B4:C4"/>
    <mergeCell ref="U4:V4"/>
    <mergeCell ref="W4:Y4"/>
    <mergeCell ref="Z4:AA4"/>
    <mergeCell ref="AB4:AC4"/>
    <mergeCell ref="G5:H5"/>
    <mergeCell ref="I5:J5"/>
    <mergeCell ref="K5:L5"/>
    <mergeCell ref="M5:N5"/>
    <mergeCell ref="O5:P5"/>
    <mergeCell ref="Q5:R5"/>
    <mergeCell ref="S5:T5"/>
    <mergeCell ref="U5:V5"/>
    <mergeCell ref="W5:Y5"/>
    <mergeCell ref="Z5:AB5"/>
    <mergeCell ref="Z7:AB7"/>
    <mergeCell ref="W9:Y9"/>
    <mergeCell ref="Z9:AB9"/>
    <mergeCell ref="W10:Y10"/>
    <mergeCell ref="Z10:AB10"/>
    <mergeCell ref="W8:Y8"/>
    <mergeCell ref="Z8:AB8"/>
    <mergeCell ref="W11:Y11"/>
    <mergeCell ref="Z11:AB11"/>
    <mergeCell ref="W12:Y12"/>
    <mergeCell ref="Z12:AB12"/>
    <mergeCell ref="W13:Y13"/>
    <mergeCell ref="Z13:AB13"/>
    <mergeCell ref="W14:Y14"/>
    <mergeCell ref="Z14:AB14"/>
    <mergeCell ref="W15:Y15"/>
    <mergeCell ref="Z15:AB15"/>
    <mergeCell ref="W16:Y16"/>
    <mergeCell ref="Z16:AB16"/>
    <mergeCell ref="W17:Y17"/>
    <mergeCell ref="Z17:AB17"/>
    <mergeCell ref="W18:Y18"/>
    <mergeCell ref="Z18:AB18"/>
    <mergeCell ref="W19:Y19"/>
    <mergeCell ref="Z19:AB19"/>
    <mergeCell ref="W20:Y20"/>
    <mergeCell ref="Z20:AB20"/>
    <mergeCell ref="Q24:R24"/>
    <mergeCell ref="W21:Y21"/>
    <mergeCell ref="Z21:AB21"/>
    <mergeCell ref="W22:Y22"/>
    <mergeCell ref="Z22:AB22"/>
    <mergeCell ref="W23:Y23"/>
    <mergeCell ref="Z23:AB23"/>
    <mergeCell ref="S24:T24"/>
    <mergeCell ref="U24:V24"/>
    <mergeCell ref="W24:Y24"/>
    <mergeCell ref="Z24:AB24"/>
    <mergeCell ref="W25:Y25"/>
    <mergeCell ref="Z25:AB25"/>
    <mergeCell ref="G24:H24"/>
    <mergeCell ref="I24:J24"/>
    <mergeCell ref="K24:L24"/>
    <mergeCell ref="M24:N24"/>
    <mergeCell ref="O24:P24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1-1</vt:lpstr>
      <vt:lpstr>1-2</vt:lpstr>
      <vt:lpstr>1-3</vt:lpstr>
      <vt:lpstr>1-4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Shegchou.Tsai[蔡勝舟]</dc:creator>
  <cp:lastModifiedBy>葉柏漢</cp:lastModifiedBy>
  <dcterms:created xsi:type="dcterms:W3CDTF">2021-11-10T06:37:32Z</dcterms:created>
  <dcterms:modified xsi:type="dcterms:W3CDTF">2021-11-18T07:46:01Z</dcterms:modified>
</cp:coreProperties>
</file>