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xyct\Desktop\"/>
    </mc:Choice>
  </mc:AlternateContent>
  <xr:revisionPtr revIDLastSave="0" documentId="13_ncr:1_{A46D0BF9-DA85-4690-8BE4-E1DE4A3F4FA2}" xr6:coauthVersionLast="43" xr6:coauthVersionMax="43" xr10:uidLastSave="{00000000-0000-0000-0000-000000000000}"/>
  <bookViews>
    <workbookView xWindow="0" yWindow="0" windowWidth="28800" windowHeight="15600" tabRatio="767" firstSheet="3" activeTab="4" xr2:uid="{00000000-000D-0000-FFFF-FFFF00000000}"/>
  </bookViews>
  <sheets>
    <sheet name="May 19 Promo_Wholesale(Accesori" sheetId="28" state="hidden" r:id="rId1"/>
    <sheet name="Nov 2018 Promotion -Wholesale" sheetId="19" state="hidden" r:id="rId2"/>
    <sheet name="Nov 2018 Promotion-Agent " sheetId="23" state="hidden" r:id="rId3"/>
    <sheet name="Chart1" sheetId="31" r:id="rId4"/>
    <sheet name="Trojan Product items as at 2407" sheetId="22" r:id="rId5"/>
    <sheet name="May 19 Promotion-Agent(Access  " sheetId="20" state="hidden" r:id="rId6"/>
    <sheet name="May 19 Promotion-VVIP(Accessore" sheetId="30" state="hidden" r:id="rId7"/>
    <sheet name="Sheet1" sheetId="2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2" i="22" l="1"/>
  <c r="I83" i="30" l="1"/>
  <c r="G83" i="30"/>
  <c r="I82" i="30"/>
  <c r="G82" i="30"/>
  <c r="I81" i="30"/>
  <c r="G81" i="30"/>
  <c r="I80" i="30"/>
  <c r="G80" i="30"/>
  <c r="I79" i="30"/>
  <c r="G79" i="30"/>
  <c r="I78" i="30"/>
  <c r="G78" i="30"/>
  <c r="I77" i="30"/>
  <c r="G77" i="30"/>
  <c r="I76" i="30"/>
  <c r="G76" i="30"/>
  <c r="I75" i="30"/>
  <c r="G75" i="30"/>
  <c r="I74" i="30"/>
  <c r="G74" i="30"/>
  <c r="I73" i="30"/>
  <c r="G73" i="30"/>
  <c r="I72" i="30"/>
  <c r="G72" i="30"/>
  <c r="I71" i="30"/>
  <c r="G71" i="30"/>
  <c r="I70" i="30"/>
  <c r="G70" i="30"/>
  <c r="I69" i="30"/>
  <c r="G69" i="30"/>
  <c r="I68" i="30"/>
  <c r="G68" i="30"/>
  <c r="I67" i="30"/>
  <c r="G67" i="30"/>
  <c r="I66" i="30"/>
  <c r="G66" i="30"/>
  <c r="I65" i="30"/>
  <c r="G65" i="30"/>
  <c r="I64" i="30"/>
  <c r="G64" i="30"/>
  <c r="I63" i="30"/>
  <c r="G63" i="30"/>
  <c r="I62" i="30"/>
  <c r="G62" i="30"/>
  <c r="I61" i="30"/>
  <c r="G61" i="30"/>
  <c r="I58" i="30"/>
  <c r="G58" i="30"/>
  <c r="I57" i="30"/>
  <c r="G57" i="30"/>
  <c r="I56" i="30"/>
  <c r="G56" i="30"/>
  <c r="I52" i="30"/>
  <c r="G52" i="30"/>
  <c r="I51" i="30"/>
  <c r="G51" i="30"/>
  <c r="I50" i="30"/>
  <c r="G50" i="30"/>
  <c r="I49" i="30"/>
  <c r="G49" i="30"/>
  <c r="I48" i="30"/>
  <c r="G48" i="30"/>
  <c r="I47" i="30"/>
  <c r="G47" i="30"/>
  <c r="I46" i="30"/>
  <c r="G46" i="30"/>
  <c r="I45" i="30"/>
  <c r="G45" i="30"/>
  <c r="I44" i="30"/>
  <c r="G44" i="30"/>
  <c r="I43" i="30"/>
  <c r="G43" i="30"/>
  <c r="I42" i="30"/>
  <c r="G42" i="30"/>
  <c r="I41" i="30"/>
  <c r="G41" i="30"/>
  <c r="I40" i="30"/>
  <c r="G40" i="30"/>
  <c r="I39" i="30"/>
  <c r="G39" i="30"/>
  <c r="I38" i="30"/>
  <c r="G38" i="30"/>
  <c r="I37" i="30"/>
  <c r="G37" i="30"/>
  <c r="I36" i="30"/>
  <c r="G36" i="30"/>
  <c r="I35" i="30"/>
  <c r="G35" i="30"/>
  <c r="I34" i="30"/>
  <c r="G34" i="30"/>
  <c r="I33" i="30"/>
  <c r="G33" i="30"/>
  <c r="I32" i="30"/>
  <c r="G32" i="30"/>
  <c r="I31" i="30"/>
  <c r="G31" i="30"/>
  <c r="I30" i="30"/>
  <c r="G30" i="30"/>
  <c r="I29" i="30"/>
  <c r="G29" i="30"/>
  <c r="I28" i="30"/>
  <c r="G28" i="30"/>
  <c r="I27" i="30"/>
  <c r="G27" i="30"/>
  <c r="H26" i="30"/>
  <c r="I26" i="30"/>
  <c r="G26" i="30"/>
  <c r="I25" i="30"/>
  <c r="G25" i="30"/>
  <c r="F127" i="28"/>
  <c r="F126" i="28"/>
  <c r="F125" i="28"/>
  <c r="F124" i="28"/>
  <c r="F123" i="28"/>
  <c r="F122" i="28"/>
  <c r="F121" i="28"/>
  <c r="F120" i="28"/>
  <c r="F119" i="28"/>
  <c r="F118" i="28"/>
  <c r="F117" i="28"/>
  <c r="F116" i="28"/>
  <c r="F115" i="28"/>
  <c r="F114" i="28"/>
  <c r="F113" i="28"/>
  <c r="F112" i="28"/>
  <c r="F111" i="28"/>
  <c r="F110" i="28"/>
  <c r="F109" i="28"/>
  <c r="F108" i="28"/>
  <c r="F107" i="28"/>
  <c r="F106" i="28"/>
  <c r="F105" i="28"/>
  <c r="F104" i="28"/>
  <c r="F103" i="28"/>
  <c r="F102" i="28"/>
  <c r="F101" i="28"/>
  <c r="F100" i="28"/>
  <c r="F99" i="28"/>
  <c r="F98" i="28"/>
  <c r="F97" i="28"/>
  <c r="F96" i="28"/>
  <c r="F95" i="28"/>
  <c r="F94" i="28"/>
  <c r="F93" i="28"/>
  <c r="H89" i="28"/>
  <c r="F89" i="28"/>
  <c r="H88" i="28"/>
  <c r="F88" i="28"/>
  <c r="H87" i="28"/>
  <c r="F87" i="28"/>
  <c r="H86" i="28"/>
  <c r="F86" i="28"/>
  <c r="H85" i="28"/>
  <c r="F85" i="28"/>
  <c r="H84" i="28"/>
  <c r="F84" i="28"/>
  <c r="H83" i="28"/>
  <c r="F83" i="28"/>
  <c r="H82" i="28"/>
  <c r="F82" i="28"/>
  <c r="H81" i="28"/>
  <c r="F81" i="28"/>
  <c r="H80" i="28"/>
  <c r="F80" i="28"/>
  <c r="H79" i="28"/>
  <c r="F79" i="28"/>
  <c r="H78" i="28"/>
  <c r="F78" i="28"/>
  <c r="H77" i="28"/>
  <c r="F77" i="28"/>
  <c r="H76" i="28"/>
  <c r="F76" i="28"/>
  <c r="H75" i="28"/>
  <c r="F75" i="28"/>
  <c r="H74" i="28"/>
  <c r="F74" i="28"/>
  <c r="H73" i="28"/>
  <c r="F73" i="28"/>
  <c r="H72" i="28"/>
  <c r="F72" i="28"/>
  <c r="H71" i="28"/>
  <c r="F71" i="28"/>
  <c r="H70" i="28"/>
  <c r="F70" i="28"/>
  <c r="G69" i="28"/>
  <c r="H69" i="28"/>
  <c r="H68" i="28"/>
  <c r="F68" i="28"/>
  <c r="H67" i="28"/>
  <c r="F67" i="28"/>
  <c r="I63" i="28"/>
  <c r="F63" i="28"/>
  <c r="I62" i="28"/>
  <c r="F62" i="28"/>
  <c r="I61" i="28"/>
  <c r="F61" i="28"/>
  <c r="F58" i="28"/>
  <c r="F57" i="28"/>
  <c r="I53" i="28"/>
  <c r="F53" i="28"/>
  <c r="I52" i="28"/>
  <c r="F52" i="28"/>
  <c r="I51" i="28"/>
  <c r="F51" i="28"/>
  <c r="I50" i="28"/>
  <c r="F50" i="28"/>
  <c r="I49" i="28"/>
  <c r="F49" i="28"/>
  <c r="I48" i="28"/>
  <c r="F48" i="28"/>
  <c r="I47" i="28"/>
  <c r="F47" i="28"/>
  <c r="I46" i="28"/>
  <c r="F46" i="28"/>
  <c r="I45" i="28"/>
  <c r="F45" i="28"/>
  <c r="I44" i="28"/>
  <c r="F44" i="28"/>
  <c r="I43" i="28"/>
  <c r="F43" i="28"/>
  <c r="I42" i="28"/>
  <c r="F42" i="28"/>
  <c r="I41" i="28"/>
  <c r="F41" i="28"/>
  <c r="I40" i="28"/>
  <c r="F40" i="28"/>
  <c r="I39" i="28"/>
  <c r="F39" i="28"/>
  <c r="I38" i="28"/>
  <c r="F38" i="28"/>
  <c r="I37" i="28"/>
  <c r="F37" i="28"/>
  <c r="I36" i="28"/>
  <c r="F36" i="28"/>
  <c r="I35" i="28"/>
  <c r="F35" i="28"/>
  <c r="I34" i="28"/>
  <c r="F34" i="28"/>
  <c r="I33" i="28"/>
  <c r="F33" i="28"/>
  <c r="I32" i="28"/>
  <c r="F32" i="28"/>
  <c r="I31" i="28"/>
  <c r="F31" i="28"/>
  <c r="I30" i="28"/>
  <c r="F30" i="28"/>
  <c r="I29" i="28"/>
  <c r="F29" i="28"/>
  <c r="I28" i="28"/>
  <c r="F28" i="28"/>
  <c r="H27" i="28"/>
  <c r="I27" i="28"/>
  <c r="E27" i="28"/>
  <c r="F27" i="28"/>
  <c r="I26" i="28"/>
  <c r="F26" i="28"/>
  <c r="F69" i="28"/>
  <c r="G28" i="20"/>
  <c r="G29" i="20"/>
  <c r="H29" i="20"/>
  <c r="G30" i="20"/>
  <c r="F30" i="20"/>
  <c r="G31" i="20"/>
  <c r="F31" i="20"/>
  <c r="G32" i="20"/>
  <c r="H32" i="20"/>
  <c r="G33" i="20"/>
  <c r="F33" i="20"/>
  <c r="G34" i="20"/>
  <c r="H34" i="20"/>
  <c r="G35" i="20"/>
  <c r="F35" i="20"/>
  <c r="H35" i="20"/>
  <c r="G36" i="20"/>
  <c r="G37" i="20"/>
  <c r="H37" i="20"/>
  <c r="F37" i="20"/>
  <c r="G38" i="20"/>
  <c r="F38" i="20"/>
  <c r="G39" i="20"/>
  <c r="G40" i="20"/>
  <c r="F40" i="20"/>
  <c r="G41" i="20"/>
  <c r="F41" i="20"/>
  <c r="G42" i="20"/>
  <c r="G43" i="20"/>
  <c r="F43" i="20"/>
  <c r="H43" i="20"/>
  <c r="G27" i="20"/>
  <c r="G26" i="20"/>
  <c r="H26" i="20"/>
  <c r="F58" i="20"/>
  <c r="H58" i="20"/>
  <c r="F52" i="20"/>
  <c r="H52" i="20"/>
  <c r="F44" i="20"/>
  <c r="H44" i="20"/>
  <c r="F36" i="20"/>
  <c r="H36" i="20"/>
  <c r="F42" i="20"/>
  <c r="H42" i="20"/>
  <c r="F32" i="20"/>
  <c r="H31" i="20"/>
  <c r="F69" i="20"/>
  <c r="H69" i="20"/>
  <c r="G9" i="27"/>
  <c r="G7" i="27"/>
  <c r="G5" i="27"/>
  <c r="G3" i="27"/>
  <c r="H64" i="20"/>
  <c r="H65" i="20"/>
  <c r="H66" i="20"/>
  <c r="H67" i="20"/>
  <c r="H68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63" i="20"/>
  <c r="H57" i="20"/>
  <c r="H56" i="20"/>
  <c r="H25" i="20"/>
  <c r="H27" i="20"/>
  <c r="H28" i="20"/>
  <c r="H30" i="20"/>
  <c r="H39" i="20"/>
  <c r="H40" i="20"/>
  <c r="H41" i="20"/>
  <c r="H45" i="20"/>
  <c r="H46" i="20"/>
  <c r="H47" i="20"/>
  <c r="H48" i="20"/>
  <c r="H49" i="20"/>
  <c r="H50" i="20"/>
  <c r="H51" i="20"/>
  <c r="F57" i="20"/>
  <c r="F56" i="20"/>
  <c r="F25" i="20"/>
  <c r="F26" i="20"/>
  <c r="F27" i="20"/>
  <c r="F28" i="20"/>
  <c r="F34" i="20"/>
  <c r="F39" i="20"/>
  <c r="F45" i="20"/>
  <c r="F46" i="20"/>
  <c r="F47" i="20"/>
  <c r="F48" i="20"/>
  <c r="F49" i="20"/>
  <c r="F50" i="20"/>
  <c r="F51" i="20"/>
  <c r="F64" i="20"/>
  <c r="F65" i="20"/>
  <c r="F66" i="20"/>
  <c r="F67" i="20"/>
  <c r="F68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63" i="20"/>
  <c r="AQ185" i="23"/>
  <c r="AQ184" i="23"/>
  <c r="AQ183" i="23"/>
  <c r="AQ182" i="23"/>
  <c r="AQ181" i="23"/>
  <c r="AQ180" i="23"/>
  <c r="AQ179" i="23"/>
  <c r="AQ178" i="23"/>
  <c r="AQ177" i="23"/>
  <c r="AQ176" i="23"/>
  <c r="AQ175" i="23"/>
  <c r="AQ174" i="23"/>
  <c r="AQ173" i="23"/>
  <c r="AQ172" i="23"/>
  <c r="AQ171" i="23"/>
  <c r="AQ170" i="23"/>
  <c r="AQ169" i="23"/>
  <c r="AQ168" i="23"/>
  <c r="AQ167" i="23"/>
  <c r="AQ166" i="23"/>
  <c r="AQ165" i="23"/>
  <c r="AQ164" i="23"/>
  <c r="AQ163" i="23"/>
  <c r="AQ162" i="23"/>
  <c r="AQ161" i="23"/>
  <c r="AQ160" i="23"/>
  <c r="AQ159" i="23"/>
  <c r="AQ154" i="23"/>
  <c r="AQ153" i="23"/>
  <c r="AQ149" i="23"/>
  <c r="AQ148" i="23"/>
  <c r="AQ147" i="23"/>
  <c r="AQ146" i="23"/>
  <c r="AQ145" i="23"/>
  <c r="AQ144" i="23"/>
  <c r="AQ143" i="23"/>
  <c r="AQ142" i="23"/>
  <c r="AQ141" i="23"/>
  <c r="AQ140" i="23"/>
  <c r="AQ139" i="23"/>
  <c r="AQ138" i="23"/>
  <c r="AQ137" i="23"/>
  <c r="AQ136" i="23"/>
  <c r="AQ135" i="23"/>
  <c r="AQ134" i="23"/>
  <c r="AQ133" i="23"/>
  <c r="AQ132" i="23"/>
  <c r="AQ131" i="23"/>
  <c r="AQ130" i="23"/>
  <c r="AQ129" i="23"/>
  <c r="AQ128" i="23"/>
  <c r="AQ127" i="23"/>
  <c r="AQ126" i="23"/>
  <c r="AQ125" i="23"/>
  <c r="AQ124" i="23"/>
  <c r="AQ123" i="23"/>
  <c r="AQ122" i="23"/>
  <c r="AQ121" i="23"/>
  <c r="AQ120" i="23"/>
  <c r="AQ119" i="23"/>
  <c r="AQ118" i="23"/>
  <c r="AQ112" i="23"/>
  <c r="AQ111" i="23"/>
  <c r="AQ110" i="23"/>
  <c r="AQ109" i="23"/>
  <c r="AQ108" i="23"/>
  <c r="AQ107" i="23"/>
  <c r="AQ106" i="23"/>
  <c r="AQ105" i="23"/>
  <c r="AQ104" i="23"/>
  <c r="AQ103" i="23"/>
  <c r="AQ102" i="23"/>
  <c r="AQ101" i="23"/>
  <c r="AQ100" i="23"/>
  <c r="AQ99" i="23"/>
  <c r="AQ98" i="23"/>
  <c r="AQ97" i="23"/>
  <c r="AQ96" i="23"/>
  <c r="AQ95" i="23"/>
  <c r="AQ94" i="23"/>
  <c r="AQ93" i="23"/>
  <c r="AQ92" i="23"/>
  <c r="AQ84" i="23"/>
  <c r="AQ83" i="23"/>
  <c r="AQ82" i="23"/>
  <c r="AQ81" i="23"/>
  <c r="AQ80" i="23"/>
  <c r="AQ79" i="23"/>
  <c r="AQ78" i="23"/>
  <c r="AQ77" i="23"/>
  <c r="AQ76" i="23"/>
  <c r="AQ75" i="23"/>
  <c r="AQ74" i="23"/>
  <c r="AQ73" i="23"/>
  <c r="AQ72" i="23"/>
  <c r="AQ71" i="23"/>
  <c r="AQ65" i="23"/>
  <c r="AQ64" i="23"/>
  <c r="AQ63" i="23"/>
  <c r="AQ62" i="23"/>
  <c r="AQ61" i="23"/>
  <c r="AQ60" i="23"/>
  <c r="AQ59" i="23"/>
  <c r="AQ58" i="23"/>
  <c r="AQ57" i="23"/>
  <c r="AQ56" i="23"/>
  <c r="AQ55" i="23"/>
  <c r="AQ48" i="23"/>
  <c r="AQ47" i="23"/>
  <c r="AQ46" i="23"/>
  <c r="AQ45" i="23"/>
  <c r="AQ44" i="23"/>
  <c r="AQ43" i="23"/>
  <c r="AQ42" i="23"/>
  <c r="AQ41" i="23"/>
  <c r="AQ40" i="23"/>
  <c r="AQ39" i="23"/>
  <c r="AQ38" i="23"/>
  <c r="AQ37" i="23"/>
  <c r="AQ36" i="23"/>
  <c r="AQ35" i="23"/>
  <c r="AQ34" i="23"/>
  <c r="AQ26" i="23"/>
  <c r="AQ25" i="23"/>
  <c r="AQ24" i="23"/>
  <c r="AQ23" i="23"/>
  <c r="AR146" i="19"/>
  <c r="AQ149" i="19"/>
  <c r="AQ150" i="19"/>
  <c r="AQ151" i="19"/>
  <c r="AQ152" i="19"/>
  <c r="AQ153" i="19"/>
  <c r="AQ154" i="19"/>
  <c r="AQ155" i="19"/>
  <c r="AQ156" i="19"/>
  <c r="AQ157" i="19"/>
  <c r="AQ158" i="19"/>
  <c r="AQ159" i="19"/>
  <c r="AQ160" i="19"/>
  <c r="AQ161" i="19"/>
  <c r="AQ162" i="19"/>
  <c r="AQ163" i="19"/>
  <c r="AQ164" i="19"/>
  <c r="AQ165" i="19"/>
  <c r="AQ147" i="19"/>
  <c r="AQ148" i="19"/>
  <c r="AQ146" i="19"/>
  <c r="AQ176" i="19"/>
  <c r="AQ177" i="19"/>
  <c r="AQ133" i="19"/>
  <c r="AQ134" i="19"/>
  <c r="AQ135" i="19"/>
  <c r="AQ136" i="19"/>
  <c r="AQ137" i="19"/>
  <c r="AQ138" i="19"/>
  <c r="AQ139" i="19"/>
  <c r="AQ140" i="19"/>
  <c r="AQ98" i="19"/>
  <c r="AQ99" i="19"/>
  <c r="AQ100" i="19"/>
  <c r="AQ101" i="19"/>
  <c r="AQ102" i="19"/>
  <c r="AQ103" i="19"/>
  <c r="AQ97" i="19"/>
  <c r="AQ77" i="19"/>
  <c r="AQ78" i="19"/>
  <c r="AQ79" i="19"/>
  <c r="AQ80" i="19"/>
  <c r="AQ81" i="19"/>
  <c r="AQ82" i="19"/>
  <c r="AQ83" i="19"/>
  <c r="AQ84" i="19"/>
  <c r="AQ85" i="19"/>
  <c r="AQ76" i="19"/>
  <c r="AQ75" i="19"/>
  <c r="AQ64" i="19"/>
  <c r="AQ65" i="19"/>
  <c r="AQ66" i="19"/>
  <c r="AQ67" i="19"/>
  <c r="AQ186" i="19"/>
  <c r="AQ185" i="19"/>
  <c r="AN132" i="19"/>
  <c r="AQ132" i="19"/>
  <c r="AN131" i="19"/>
  <c r="AN130" i="19"/>
  <c r="AQ130" i="19"/>
  <c r="AN129" i="19"/>
  <c r="AQ129" i="19"/>
  <c r="AN128" i="19"/>
  <c r="AN127" i="19"/>
  <c r="AQ93" i="19"/>
  <c r="AQ94" i="19"/>
  <c r="AQ95" i="19"/>
  <c r="AQ96" i="19"/>
  <c r="AQ53" i="19"/>
  <c r="AQ54" i="19"/>
  <c r="AQ55" i="19"/>
  <c r="AQ56" i="19"/>
  <c r="AQ57" i="19"/>
  <c r="AQ58" i="19"/>
  <c r="AQ59" i="19"/>
  <c r="AQ60" i="19"/>
  <c r="AQ61" i="19"/>
  <c r="AQ26" i="19"/>
  <c r="AQ27" i="19"/>
  <c r="AQ28" i="19"/>
  <c r="AQ29" i="19"/>
  <c r="AQ30" i="19"/>
  <c r="AQ31" i="19"/>
  <c r="AQ25" i="19"/>
  <c r="AQ51" i="19"/>
  <c r="AQ52" i="19"/>
  <c r="AQ50" i="19"/>
  <c r="AQ212" i="19"/>
  <c r="AQ213" i="19"/>
  <c r="AQ182" i="19"/>
  <c r="AQ181" i="19"/>
  <c r="AQ90" i="19"/>
  <c r="AQ91" i="19"/>
  <c r="AQ92" i="19"/>
  <c r="AQ254" i="19"/>
  <c r="AQ253" i="19"/>
  <c r="AQ252" i="19"/>
  <c r="AQ251" i="19"/>
  <c r="AQ250" i="19"/>
  <c r="AQ249" i="19"/>
  <c r="AQ248" i="19"/>
  <c r="AQ247" i="19"/>
  <c r="AQ246" i="19"/>
  <c r="AQ245" i="19"/>
  <c r="AQ244" i="19"/>
  <c r="AQ243" i="19"/>
  <c r="AQ242" i="19"/>
  <c r="AQ241" i="19"/>
  <c r="AQ240" i="19"/>
  <c r="AQ239" i="19"/>
  <c r="AQ238" i="19"/>
  <c r="AQ237" i="19"/>
  <c r="AQ236" i="19"/>
  <c r="AQ235" i="19"/>
  <c r="AQ234" i="19"/>
  <c r="AQ233" i="19"/>
  <c r="AQ232" i="19"/>
  <c r="AQ231" i="19"/>
  <c r="AQ230" i="19"/>
  <c r="AQ229" i="19"/>
  <c r="AQ228" i="19"/>
  <c r="AQ227" i="19"/>
  <c r="AQ226" i="19"/>
  <c r="AQ225" i="19"/>
  <c r="AQ224" i="19"/>
  <c r="AQ223" i="19"/>
  <c r="AQ222" i="19"/>
  <c r="AQ221" i="19"/>
  <c r="AQ220" i="19"/>
  <c r="AQ216" i="19"/>
  <c r="AQ215" i="19"/>
  <c r="AQ214" i="19"/>
  <c r="AQ211" i="19"/>
  <c r="AQ210" i="19"/>
  <c r="AQ209" i="19"/>
  <c r="AQ208" i="19"/>
  <c r="AQ207" i="19"/>
  <c r="AQ206" i="19"/>
  <c r="AQ205" i="19"/>
  <c r="AQ204" i="19"/>
  <c r="AQ203" i="19"/>
  <c r="AQ202" i="19"/>
  <c r="AQ201" i="19"/>
  <c r="AQ200" i="19"/>
  <c r="AQ199" i="19"/>
  <c r="AQ198" i="19"/>
  <c r="AQ197" i="19"/>
  <c r="AQ196" i="19"/>
  <c r="AQ195" i="19"/>
  <c r="AQ194" i="19"/>
  <c r="AQ193" i="19"/>
  <c r="AQ192" i="19"/>
  <c r="AQ191" i="19"/>
  <c r="AQ190" i="19"/>
  <c r="AQ175" i="19"/>
  <c r="AQ174" i="19"/>
  <c r="AQ173" i="19"/>
  <c r="AQ172" i="19"/>
  <c r="AQ171" i="19"/>
  <c r="AQ170" i="19"/>
  <c r="AQ169" i="19"/>
  <c r="AQ168" i="19"/>
  <c r="AQ167" i="19"/>
  <c r="AQ166" i="19"/>
  <c r="AQ131" i="19"/>
  <c r="AQ128" i="19"/>
  <c r="AQ127" i="19"/>
  <c r="AQ126" i="19"/>
  <c r="AQ125" i="19"/>
  <c r="AQ124" i="19"/>
  <c r="AQ63" i="19"/>
  <c r="AQ62" i="19"/>
  <c r="F29" i="20"/>
  <c r="H33" i="20"/>
  <c r="H3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keng zhang</author>
  </authors>
  <commentList>
    <comment ref="H5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55</t>
        </r>
      </text>
    </comment>
    <comment ref="I5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H5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45</t>
        </r>
      </text>
    </comment>
    <comment ref="I5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37</t>
        </r>
      </text>
    </comment>
    <comment ref="G6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55</t>
        </r>
      </text>
    </comment>
    <comment ref="H6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I6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G6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45</t>
        </r>
      </text>
    </comment>
    <comment ref="H6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37</t>
        </r>
      </text>
    </comment>
    <comment ref="I6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keng zhang</author>
  </authors>
  <commentList>
    <comment ref="AS5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275.03</t>
        </r>
      </text>
    </comment>
    <comment ref="C8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STG Bokum Riff 15%</t>
        </r>
      </text>
    </comment>
    <comment ref="C9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STG Café Crème 20%
Shipper 25%</t>
        </r>
      </text>
    </comment>
    <comment ref="AR18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55</t>
        </r>
      </text>
    </comment>
    <comment ref="AS18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AR18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45</t>
        </r>
      </text>
    </comment>
    <comment ref="AS182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37</t>
        </r>
      </text>
    </comment>
    <comment ref="AR18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55</t>
        </r>
      </text>
    </comment>
    <comment ref="AS185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38</t>
        </r>
      </text>
    </comment>
    <comment ref="AR186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45</t>
        </r>
      </text>
    </comment>
    <comment ref="AS186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37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keng zhang</author>
    <author>Mandy</author>
  </authors>
  <commentList>
    <comment ref="AT3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265</t>
        </r>
      </text>
    </comment>
    <comment ref="AT4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109</t>
        </r>
      </text>
    </comment>
    <comment ref="C5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STG Bokum Riff 15%</t>
        </r>
      </text>
    </comment>
    <comment ref="AM93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Mandy:</t>
        </r>
        <r>
          <rPr>
            <sz val="9"/>
            <color indexed="81"/>
            <rFont val="Tahoma"/>
            <family val="2"/>
          </rPr>
          <t xml:space="preserve">
old duty</t>
        </r>
      </text>
    </comment>
    <comment ref="AT11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120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keng zhang</author>
  </authors>
  <commentList>
    <comment ref="C5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STG Bokum Riff 15%</t>
        </r>
      </text>
    </comment>
    <comment ref="C5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STG Bokum Riff 15%</t>
        </r>
      </text>
    </comment>
    <comment ref="C8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STG Café Crème 20%
Shipper 25%</t>
        </r>
      </text>
    </comment>
    <comment ref="C8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STG Café Crème 20%
Shipper 25%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keng zhang</author>
  </authors>
  <commentList>
    <comment ref="H56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37</t>
        </r>
      </text>
    </comment>
    <comment ref="I5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37</t>
        </r>
      </text>
    </comment>
    <comment ref="H57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31</t>
        </r>
      </text>
    </comment>
    <comment ref="I57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keng zhang:</t>
        </r>
        <r>
          <rPr>
            <sz val="9"/>
            <color indexed="81"/>
            <rFont val="Tahoma"/>
            <family val="2"/>
          </rPr>
          <t xml:space="preserve">
31</t>
        </r>
      </text>
    </comment>
  </commentList>
</comments>
</file>

<file path=xl/sharedStrings.xml><?xml version="1.0" encoding="utf-8"?>
<sst xmlns="http://schemas.openxmlformats.org/spreadsheetml/2006/main" count="3913" uniqueCount="892">
  <si>
    <t>#</t>
  </si>
  <si>
    <t>Item No.</t>
  </si>
  <si>
    <t>Item Description</t>
  </si>
  <si>
    <t>In Stock</t>
  </si>
  <si>
    <t>Bar Code</t>
  </si>
  <si>
    <t>Item Group</t>
  </si>
  <si>
    <t>Manufacturer</t>
  </si>
  <si>
    <t>Inventory UoM</t>
  </si>
  <si>
    <t>Last Eval. Price (currency)</t>
  </si>
  <si>
    <t>Last Eval. Price</t>
  </si>
  <si>
    <t>Last Purchase Price (currency)</t>
  </si>
  <si>
    <t>Last Purchase Price</t>
  </si>
  <si>
    <t>1 Standard Price (currency)</t>
  </si>
  <si>
    <t>1 Standard Price</t>
  </si>
  <si>
    <t>2 Agent Price (N/A) (currency)</t>
  </si>
  <si>
    <t>2 Agent Price (N/A)</t>
  </si>
  <si>
    <t>3 Special OP (N/A) (currency)</t>
  </si>
  <si>
    <t>3 Special OP (N/A)</t>
  </si>
  <si>
    <t>Price List 04</t>
  </si>
  <si>
    <t>Price List 05</t>
  </si>
  <si>
    <t>Price List 06</t>
  </si>
  <si>
    <t>Price List 07</t>
  </si>
  <si>
    <t>Price List 08</t>
  </si>
  <si>
    <t>Price List 09</t>
  </si>
  <si>
    <t>Price List 10</t>
  </si>
  <si>
    <t>Cigarettes</t>
  </si>
  <si>
    <t>PP</t>
  </si>
  <si>
    <t>AUD</t>
  </si>
  <si>
    <t>2</t>
  </si>
  <si>
    <t>ACH1</t>
  </si>
  <si>
    <t>Arturo Fuente Curly Head 25's</t>
  </si>
  <si>
    <t>Premium Cigars</t>
  </si>
  <si>
    <t>ARTURO FUENTE</t>
  </si>
  <si>
    <t>93.09</t>
  </si>
  <si>
    <t>830.00</t>
  </si>
  <si>
    <t>3</t>
  </si>
  <si>
    <t>AFA1</t>
  </si>
  <si>
    <t>Amphora Full Aromatic Red 50g</t>
  </si>
  <si>
    <t>Pipe Tobacco</t>
  </si>
  <si>
    <t>AMPHORA</t>
  </si>
  <si>
    <t>212.73</t>
  </si>
  <si>
    <t>19.83</t>
  </si>
  <si>
    <t>343.70</t>
  </si>
  <si>
    <t>4</t>
  </si>
  <si>
    <t>AFC1</t>
  </si>
  <si>
    <t>Arturo Fuente Chateau Fuente Natural</t>
  </si>
  <si>
    <t>183.95</t>
  </si>
  <si>
    <t>553.10</t>
  </si>
  <si>
    <t>5</t>
  </si>
  <si>
    <t>AFCO1</t>
  </si>
  <si>
    <t>Arturo Fuente Conquistad 30's</t>
  </si>
  <si>
    <t>148.79</t>
  </si>
  <si>
    <t>848.50</t>
  </si>
  <si>
    <t>6</t>
  </si>
  <si>
    <t>AFD1</t>
  </si>
  <si>
    <t>Arturo Fuente Double Chateau Natural</t>
  </si>
  <si>
    <t>314.31</t>
  </si>
  <si>
    <t>136.81</t>
  </si>
  <si>
    <t>776.70</t>
  </si>
  <si>
    <t>7</t>
  </si>
  <si>
    <t>AFD1001</t>
  </si>
  <si>
    <t>Arturo Fuente Double Chateau</t>
  </si>
  <si>
    <t>carton</t>
  </si>
  <si>
    <t>380.26</t>
  </si>
  <si>
    <t>USD</t>
  </si>
  <si>
    <t>108.07</t>
  </si>
  <si>
    <t>8</t>
  </si>
  <si>
    <t>AFE1</t>
  </si>
  <si>
    <t>Arturo Fuente Emperador 30's</t>
  </si>
  <si>
    <t>142.21</t>
  </si>
  <si>
    <t>829.20</t>
  </si>
  <si>
    <t>9</t>
  </si>
  <si>
    <t>AFHC1</t>
  </si>
  <si>
    <t>Arturo Fuente Hemingway C 10's</t>
  </si>
  <si>
    <t>89.95</t>
  </si>
  <si>
    <t>780.00</t>
  </si>
  <si>
    <t>10</t>
  </si>
  <si>
    <t>AFHS1</t>
  </si>
  <si>
    <t>Arturo Fuente Hemingway S 10's</t>
  </si>
  <si>
    <t>40.34</t>
  </si>
  <si>
    <t>626.45</t>
  </si>
  <si>
    <t>RYO</t>
  </si>
  <si>
    <t>ASB1</t>
  </si>
  <si>
    <t>16</t>
  </si>
  <si>
    <t>BBF1</t>
  </si>
  <si>
    <t>Bolivar Belicosos Finos 25s</t>
  </si>
  <si>
    <t>BOLIVAR</t>
  </si>
  <si>
    <t>324.23</t>
  </si>
  <si>
    <t>1277.65</t>
  </si>
  <si>
    <t>17</t>
  </si>
  <si>
    <t>BCE1</t>
  </si>
  <si>
    <t>Bolivar Coronas Extra 25's</t>
  </si>
  <si>
    <t>346.76</t>
  </si>
  <si>
    <t>1130.30</t>
  </si>
  <si>
    <t>18</t>
  </si>
  <si>
    <t>BCG1</t>
  </si>
  <si>
    <t>Bolivar Coronas Gigantes 25's</t>
  </si>
  <si>
    <t>485.45</t>
  </si>
  <si>
    <t>1534.20</t>
  </si>
  <si>
    <t>19</t>
  </si>
  <si>
    <t>BCJ1</t>
  </si>
  <si>
    <t>Bolivar Coronas Junior 25's</t>
  </si>
  <si>
    <t>220.13</t>
  </si>
  <si>
    <t>656.98</t>
  </si>
  <si>
    <t>BCS5</t>
  </si>
  <si>
    <t>Cigars</t>
  </si>
  <si>
    <t>BHB1</t>
  </si>
  <si>
    <t>BHC1</t>
  </si>
  <si>
    <t>BLA1</t>
  </si>
  <si>
    <t>26</t>
  </si>
  <si>
    <t>BLL1</t>
  </si>
  <si>
    <t>Lighters</t>
  </si>
  <si>
    <t>BIC</t>
  </si>
  <si>
    <t>26.67</t>
  </si>
  <si>
    <t>23.00</t>
  </si>
  <si>
    <t>62.96</t>
  </si>
  <si>
    <t>27</t>
  </si>
  <si>
    <t>BLS1</t>
  </si>
  <si>
    <t>25.32</t>
  </si>
  <si>
    <t>22.52</t>
  </si>
  <si>
    <t>47.09</t>
  </si>
  <si>
    <t>28</t>
  </si>
  <si>
    <t>BOL1</t>
  </si>
  <si>
    <t>Bolivar Tubos No.1 25's</t>
  </si>
  <si>
    <t>297.81</t>
  </si>
  <si>
    <t>949.00</t>
  </si>
  <si>
    <t>29</t>
  </si>
  <si>
    <t>BRBW5</t>
  </si>
  <si>
    <t>Borkum Riff Bour Whiskey 50g</t>
  </si>
  <si>
    <t>BORKUM RIFF</t>
  </si>
  <si>
    <t>208.54</t>
  </si>
  <si>
    <t>15.64</t>
  </si>
  <si>
    <t>350.90</t>
  </si>
  <si>
    <t>BRC5</t>
  </si>
  <si>
    <t>33</t>
  </si>
  <si>
    <t>BROY1</t>
  </si>
  <si>
    <t>Bolivar Royal Coronas 25's</t>
  </si>
  <si>
    <t>348.68</t>
  </si>
  <si>
    <t>1159.40</t>
  </si>
  <si>
    <t>BRU5</t>
  </si>
  <si>
    <t>CBC20</t>
  </si>
  <si>
    <t>CBPC1</t>
  </si>
  <si>
    <t>CBPG1</t>
  </si>
  <si>
    <t>CBPR1</t>
  </si>
  <si>
    <t>CBPT1</t>
  </si>
  <si>
    <t>CBS20</t>
  </si>
  <si>
    <t>CBW20</t>
  </si>
  <si>
    <t>CCA10</t>
  </si>
  <si>
    <t>CCAF1</t>
  </si>
  <si>
    <t>CCB10</t>
  </si>
  <si>
    <t>CCO10</t>
  </si>
  <si>
    <t>CDL10</t>
  </si>
  <si>
    <t>CDL2</t>
  </si>
  <si>
    <t>CL221A</t>
  </si>
  <si>
    <t>CL222A</t>
  </si>
  <si>
    <t>CL223A</t>
  </si>
  <si>
    <t>CL224A</t>
  </si>
  <si>
    <t>CL225A</t>
  </si>
  <si>
    <t>CL226A</t>
  </si>
  <si>
    <t>CL320B</t>
  </si>
  <si>
    <t>CL463A</t>
  </si>
  <si>
    <t>CL501A</t>
  </si>
  <si>
    <t>CL502A</t>
  </si>
  <si>
    <t>CL503A</t>
  </si>
  <si>
    <t>CL504A</t>
  </si>
  <si>
    <t>CL508A</t>
  </si>
  <si>
    <t>CL511A</t>
  </si>
  <si>
    <t>CL512A</t>
  </si>
  <si>
    <t>CL513A</t>
  </si>
  <si>
    <t>CL514A</t>
  </si>
  <si>
    <t>CL516A</t>
  </si>
  <si>
    <t>CL517A</t>
  </si>
  <si>
    <t>CL518A</t>
  </si>
  <si>
    <t>CL519A</t>
  </si>
  <si>
    <t>CL520A</t>
  </si>
  <si>
    <t>CL521A</t>
  </si>
  <si>
    <t>CL522A</t>
  </si>
  <si>
    <t>CL946A</t>
  </si>
  <si>
    <t>CLSA</t>
  </si>
  <si>
    <t>CLSB1</t>
  </si>
  <si>
    <t>CLTB1</t>
  </si>
  <si>
    <t>CM10</t>
  </si>
  <si>
    <t>DEPT1</t>
  </si>
  <si>
    <t>DGC25</t>
  </si>
  <si>
    <t>DGC35</t>
  </si>
  <si>
    <t>DGC55</t>
  </si>
  <si>
    <t>DHM16</t>
  </si>
  <si>
    <t>Accessories</t>
  </si>
  <si>
    <t>DHUS16</t>
  </si>
  <si>
    <t>DLPT1</t>
  </si>
  <si>
    <t>DNPT1</t>
  </si>
  <si>
    <t>DPT1</t>
  </si>
  <si>
    <t>DRY1</t>
  </si>
  <si>
    <t>EFP5</t>
  </si>
  <si>
    <t>ER1</t>
  </si>
  <si>
    <t>GV1</t>
  </si>
  <si>
    <t>GV3</t>
  </si>
  <si>
    <t>HC5</t>
  </si>
  <si>
    <t>HSP6</t>
  </si>
  <si>
    <t>JLPC1</t>
  </si>
  <si>
    <t>KESC1</t>
  </si>
  <si>
    <t>LFD1</t>
  </si>
  <si>
    <t>LPGC1</t>
  </si>
  <si>
    <t>MBVC1</t>
  </si>
  <si>
    <t>MC1</t>
  </si>
  <si>
    <t>MC20</t>
  </si>
  <si>
    <t>206</t>
  </si>
  <si>
    <t>Papers</t>
  </si>
  <si>
    <t>MN4</t>
  </si>
  <si>
    <t>MN5</t>
  </si>
  <si>
    <t>MOE1</t>
  </si>
  <si>
    <t>MON2</t>
  </si>
  <si>
    <t>MON3</t>
  </si>
  <si>
    <t>MON4</t>
  </si>
  <si>
    <t>MONE1</t>
  </si>
  <si>
    <t>MONT3</t>
  </si>
  <si>
    <t>MONT4</t>
  </si>
  <si>
    <t>MONT5</t>
  </si>
  <si>
    <t>MOPT2</t>
  </si>
  <si>
    <t>MT2</t>
  </si>
  <si>
    <t>OCBD1</t>
  </si>
  <si>
    <t>OCB Black Doubles</t>
  </si>
  <si>
    <t>244</t>
  </si>
  <si>
    <t>245</t>
  </si>
  <si>
    <t>OCBH1</t>
  </si>
  <si>
    <t>246</t>
  </si>
  <si>
    <t>OCBP1</t>
  </si>
  <si>
    <t>OCB Mini Premium Rolls     3057067127246</t>
  </si>
  <si>
    <t>247</t>
  </si>
  <si>
    <t>OCBS1</t>
  </si>
  <si>
    <t>248</t>
  </si>
  <si>
    <t>249</t>
  </si>
  <si>
    <t>OCBX1</t>
  </si>
  <si>
    <t>OCB X-Pert Silver King Size</t>
  </si>
  <si>
    <t>251</t>
  </si>
  <si>
    <t>OCSP1</t>
  </si>
  <si>
    <t>OCB White King Slim Premium</t>
  </si>
  <si>
    <t>252</t>
  </si>
  <si>
    <t>OCSR1</t>
  </si>
  <si>
    <t>OCB Slim Premium Rolls</t>
  </si>
  <si>
    <t>253</t>
  </si>
  <si>
    <t>PDL1</t>
  </si>
  <si>
    <t>POD1</t>
  </si>
  <si>
    <t>PSK1</t>
  </si>
  <si>
    <t>QNA1</t>
  </si>
  <si>
    <t>QNP1</t>
  </si>
  <si>
    <t>QPQ1</t>
  </si>
  <si>
    <t>RAS1</t>
  </si>
  <si>
    <t>288</t>
  </si>
  <si>
    <t>Rizla Blue King Size Slim 50B</t>
  </si>
  <si>
    <t>290</t>
  </si>
  <si>
    <t>Rizla Blue Regular 100B</t>
  </si>
  <si>
    <t>RCH25</t>
  </si>
  <si>
    <t>292</t>
  </si>
  <si>
    <t>294</t>
  </si>
  <si>
    <t>RIO1</t>
  </si>
  <si>
    <t>Rizla Orange Regular Papers(60*100)54034013</t>
  </si>
  <si>
    <t>295</t>
  </si>
  <si>
    <t>Rizla Green Regular 100B</t>
  </si>
  <si>
    <t>296</t>
  </si>
  <si>
    <t>297</t>
  </si>
  <si>
    <t>RJP1</t>
  </si>
  <si>
    <t>RJSC1</t>
  </si>
  <si>
    <t>305</t>
  </si>
  <si>
    <t>Rizla Green King Size</t>
  </si>
  <si>
    <t>RKR1</t>
  </si>
  <si>
    <t>Rizla Red Slim King Size 50B (5410133832679)</t>
  </si>
  <si>
    <t>RKSS1</t>
  </si>
  <si>
    <t>Raw King Size Slim (71616517736)</t>
  </si>
  <si>
    <t>RLR1</t>
  </si>
  <si>
    <t>Rizla Liquorice Regular 100bk(5410133832693)</t>
  </si>
  <si>
    <t>RMF1</t>
  </si>
  <si>
    <t>RMJ10</t>
  </si>
  <si>
    <t>RMRS1</t>
  </si>
  <si>
    <t>Rizla Micron Regular Size (5410133832839</t>
  </si>
  <si>
    <t>RN25</t>
  </si>
  <si>
    <t>RPKS1</t>
  </si>
  <si>
    <t>Raw Papers KS Supreme (716165171454)</t>
  </si>
  <si>
    <t>316</t>
  </si>
  <si>
    <t>RPSD1</t>
  </si>
  <si>
    <t>Raw Papers SW DBL (716165174240)</t>
  </si>
  <si>
    <t>317</t>
  </si>
  <si>
    <t>RPSS1</t>
  </si>
  <si>
    <t>Raw Papers Single Wide(716165173670)</t>
  </si>
  <si>
    <t>318</t>
  </si>
  <si>
    <t>RR1</t>
  </si>
  <si>
    <t>Raw Rolls  (71615177388)</t>
  </si>
  <si>
    <t>319</t>
  </si>
  <si>
    <t>RRK1</t>
  </si>
  <si>
    <t>Rizla Red King Size(5010891012209)</t>
  </si>
  <si>
    <t>320</t>
  </si>
  <si>
    <t>Rizla Silver Regular 100B</t>
  </si>
  <si>
    <t>321</t>
  </si>
  <si>
    <t>RSK1</t>
  </si>
  <si>
    <t>Rizla Silver King (5010891012001)</t>
  </si>
  <si>
    <t>322</t>
  </si>
  <si>
    <t>RSKS1</t>
  </si>
  <si>
    <t>Rizla Silver King Size Slim 50B (5410133832884)</t>
  </si>
  <si>
    <t>325</t>
  </si>
  <si>
    <t>327</t>
  </si>
  <si>
    <t>328</t>
  </si>
  <si>
    <t>SKBR1</t>
  </si>
  <si>
    <t>329</t>
  </si>
  <si>
    <t>SKD1</t>
  </si>
  <si>
    <t>SKE1</t>
  </si>
  <si>
    <t>SWE1</t>
  </si>
  <si>
    <t>TRB25</t>
  </si>
  <si>
    <t>TRBV25</t>
  </si>
  <si>
    <t>TRJ1</t>
  </si>
  <si>
    <t>TRJ2</t>
  </si>
  <si>
    <t>TRJ3</t>
  </si>
  <si>
    <t>TRY25</t>
  </si>
  <si>
    <t>VAN1</t>
  </si>
  <si>
    <t>VES1</t>
  </si>
  <si>
    <t>VPS1</t>
  </si>
  <si>
    <t>VSC1</t>
  </si>
  <si>
    <t>VV1</t>
  </si>
  <si>
    <t>VVF1</t>
  </si>
  <si>
    <t>ZZBD1</t>
  </si>
  <si>
    <t>Zig Zag Blue Double (3057067048251)</t>
  </si>
  <si>
    <t>ZZBR1</t>
  </si>
  <si>
    <t>Zig Zag Blue Regular (3057067077503) 50B</t>
  </si>
  <si>
    <t>ZZBR2</t>
  </si>
  <si>
    <t>Zig Zag Blue Regular 100bk(3057067193708)</t>
  </si>
  <si>
    <t>ZZGK1</t>
  </si>
  <si>
    <t>Zig Zag Green King Size (3057067090502)</t>
  </si>
  <si>
    <t>ZZGR1</t>
  </si>
  <si>
    <t>Zig Zag Green Regular(3057067109501)</t>
  </si>
  <si>
    <t>ZZHK1</t>
  </si>
  <si>
    <t>Zig Zag No.1 Slim Holo K.S(3057067084501)</t>
  </si>
  <si>
    <t>ZZKR1</t>
  </si>
  <si>
    <t>Zig Zag Red King Size (3057067043508)</t>
  </si>
  <si>
    <t>ZZLR1</t>
  </si>
  <si>
    <t>Zig Zag Liquorice Regular(3057067061502)</t>
  </si>
  <si>
    <t>380</t>
  </si>
  <si>
    <t>381</t>
  </si>
  <si>
    <t>ZZSB1</t>
  </si>
  <si>
    <t>Zig Zag Blue King Size Slim (3057067068501)</t>
  </si>
  <si>
    <t>ZZSS1</t>
  </si>
  <si>
    <t>Zig Zag Silver Slim King Size(3057067120506)</t>
  </si>
  <si>
    <t>ZZYD1</t>
  </si>
  <si>
    <t>Zig Zag Yellow Doubles (3057067041252)</t>
  </si>
  <si>
    <t xml:space="preserve">Retailr (PP) </t>
  </si>
  <si>
    <t>Agent (PP)</t>
  </si>
  <si>
    <t>Special Price for Retailer - Prepayment (5%)</t>
  </si>
  <si>
    <t>Special Price for wholesaler</t>
  </si>
  <si>
    <t>CTC sutherland, Metro &amp; Eddie</t>
  </si>
  <si>
    <t>DCK1</t>
  </si>
  <si>
    <t>DGK1</t>
  </si>
  <si>
    <t>POD2</t>
  </si>
  <si>
    <t>OH25</t>
  </si>
  <si>
    <t>OH1</t>
  </si>
  <si>
    <t>TCV1</t>
  </si>
  <si>
    <t>TCR1</t>
  </si>
  <si>
    <t>TCH1</t>
  </si>
  <si>
    <t>TCC1</t>
  </si>
  <si>
    <t>RNJ2</t>
  </si>
  <si>
    <t>RNJ1</t>
  </si>
  <si>
    <t>RN3</t>
  </si>
  <si>
    <t>RJN3</t>
  </si>
  <si>
    <t>RJ3</t>
  </si>
  <si>
    <t>RJ1</t>
  </si>
  <si>
    <t>RCH3</t>
  </si>
  <si>
    <t>MTO1</t>
  </si>
  <si>
    <t>MRO1</t>
  </si>
  <si>
    <t>OP</t>
  </si>
  <si>
    <t>MOPT5</t>
  </si>
  <si>
    <t>MGI1</t>
  </si>
  <si>
    <t>MDC1</t>
  </si>
  <si>
    <t>MCH1</t>
  </si>
  <si>
    <t>DMN14</t>
  </si>
  <si>
    <t>DAC9</t>
  </si>
  <si>
    <t>CMW10</t>
  </si>
  <si>
    <t>MBP1</t>
  </si>
  <si>
    <t>MBMS1</t>
  </si>
  <si>
    <t>SRM1</t>
  </si>
  <si>
    <t>RRS2</t>
  </si>
  <si>
    <t>RKG1</t>
  </si>
  <si>
    <t>RIRG1</t>
  </si>
  <si>
    <t>RBR1</t>
  </si>
  <si>
    <t>RBKS1</t>
  </si>
  <si>
    <t>RBD1</t>
  </si>
  <si>
    <t>CRG1</t>
  </si>
  <si>
    <t>Clipper Disp.Green Cut Corners Regular 50*100B</t>
  </si>
  <si>
    <t>CDG1</t>
  </si>
  <si>
    <t>CL679A</t>
  </si>
  <si>
    <t>CL506A</t>
  </si>
  <si>
    <t>CL505A</t>
  </si>
  <si>
    <t>VEF1</t>
  </si>
  <si>
    <t>TAC5</t>
  </si>
  <si>
    <t>RTF1</t>
  </si>
  <si>
    <t>KES1</t>
  </si>
  <si>
    <t>DMF2</t>
  </si>
  <si>
    <t>BGR1</t>
  </si>
  <si>
    <t>FAN1</t>
  </si>
  <si>
    <t>DSG1</t>
  </si>
  <si>
    <t>DMC1</t>
  </si>
  <si>
    <t>DMB1</t>
  </si>
  <si>
    <t>ZFL1</t>
  </si>
  <si>
    <t>CLMB</t>
  </si>
  <si>
    <t>CL402A</t>
  </si>
  <si>
    <t>CL235A</t>
  </si>
  <si>
    <t>CFCRG</t>
  </si>
  <si>
    <t>Standard Price</t>
  </si>
  <si>
    <t>Cost (new duty)</t>
  </si>
  <si>
    <t>Additional off for Prepayment</t>
  </si>
  <si>
    <t>PPRR5</t>
  </si>
  <si>
    <t>BIC Lighter J26 Large (50 lighters per tray)</t>
  </si>
  <si>
    <t>BIC Lighter J25 Mini (50 lighters per tray)</t>
  </si>
  <si>
    <t>Trojan Trading Company Pty Ltd</t>
  </si>
  <si>
    <t>Level 20 Tower 2 Darling Park</t>
  </si>
  <si>
    <t>201 Sussex St Sydney NSW</t>
  </si>
  <si>
    <t>Mailing Address:</t>
  </si>
  <si>
    <t>Suite 472 Seabridge House</t>
  </si>
  <si>
    <t>377 Kent St, Sydney NSW 2000</t>
  </si>
  <si>
    <t>Ph: 02 8307 0761</t>
  </si>
  <si>
    <t>Fax: 02 8078 0272</t>
  </si>
  <si>
    <t>Email: info@trojantrading.com.au</t>
  </si>
  <si>
    <t>* Price subject to change without prior notice</t>
  </si>
  <si>
    <t>* While stocks last</t>
  </si>
  <si>
    <t xml:space="preserve">* No further discount applicable unless purchase at standard price </t>
  </si>
  <si>
    <t>* For Prepayment - Payment must be received within 3 days otherwise order will automatically be cancelled</t>
  </si>
  <si>
    <t>Bank Details :</t>
  </si>
  <si>
    <t xml:space="preserve">                        Company Pty Ltd</t>
  </si>
  <si>
    <t>Bank : National Australia Bank</t>
  </si>
  <si>
    <t>BSB : 082 - 184</t>
  </si>
  <si>
    <t>Account No. : 752463542</t>
  </si>
  <si>
    <t xml:space="preserve">Acc Name : Trojan Trading   </t>
  </si>
  <si>
    <t>* Once order confirmed, please allow 7 working days for warehouse to dispatch your order</t>
  </si>
  <si>
    <t>Price after discount (incl GST)</t>
  </si>
  <si>
    <t>Additional 5% discount for prepayment</t>
  </si>
  <si>
    <t>Discount</t>
  </si>
  <si>
    <t>Clipper Red Regular 100B</t>
  </si>
  <si>
    <t>Clipper Green Regular 100B</t>
  </si>
  <si>
    <t>TRBV1^</t>
  </si>
  <si>
    <t>TRB1^</t>
  </si>
  <si>
    <t>TRY1^</t>
  </si>
  <si>
    <t>Note: ^ Not available for sale in NT and QLD</t>
  </si>
  <si>
    <t>Agent</t>
  </si>
  <si>
    <t xml:space="preserve">MON3 </t>
  </si>
  <si>
    <t xml:space="preserve">MOPT1 </t>
  </si>
  <si>
    <t>DBR1</t>
  </si>
  <si>
    <t>DDT1</t>
  </si>
  <si>
    <t>Cigarette</t>
  </si>
  <si>
    <t>Davidoff Classic (20/200)(OP)</t>
  </si>
  <si>
    <t>Davidoff Gold KS (20/200)(OP)</t>
  </si>
  <si>
    <t>Davidoff Magnum Gold (20/200)(OP)</t>
  </si>
  <si>
    <t>Davidoff Magnum Classic (20/200)(OP)</t>
  </si>
  <si>
    <t>Jose L Piedra Cazadores 25's(OP)</t>
  </si>
  <si>
    <t>La Flor De Cano Petit Corona 25's(OP)</t>
  </si>
  <si>
    <t>Romeo Julieta No.1 Tubos 15's A/T (PP)</t>
  </si>
  <si>
    <t>Romeo Julieta No.1 Tubos 25's A/T (OP ) &amp; (PP)</t>
  </si>
  <si>
    <t>Romeo Julieta No.2 Tubos 25's A/T (OP ) &amp; (PP)</t>
  </si>
  <si>
    <t>Romeo Julieta No.3 Tubos 25's A/T (OP ) &amp; (PP)</t>
  </si>
  <si>
    <t>Clipper Red Regular 50*100B</t>
  </si>
  <si>
    <t>Zig Zag Blue Regular 100B (3057067193708)</t>
  </si>
  <si>
    <t>Zig Zag Blue Regular 50B (3057067077503)</t>
  </si>
  <si>
    <t>Additional off for Prepayment (incl GST)</t>
  </si>
  <si>
    <t>Montecstio Club 20's (OP) &amp; (PP)</t>
  </si>
  <si>
    <t>Clipper Love Selfies (48 units per tray)</t>
  </si>
  <si>
    <t>Clipper Sentences 9 mood(48 units per tray)</t>
  </si>
  <si>
    <t>Clipper Smokey Geisha (48 units per tray)</t>
  </si>
  <si>
    <t>Clipper Surf 4 Palm(48 units per tray)</t>
  </si>
  <si>
    <t>Clipper Cats 2 Love(48 units per tray)</t>
  </si>
  <si>
    <t>Clipper Football Player(48 units per tray)</t>
  </si>
  <si>
    <t>Clipper Foot Print 2(48 units per tray)</t>
  </si>
  <si>
    <t>Clipper Emoticons(48 units per tray)</t>
  </si>
  <si>
    <t>Clipper Cartoon Sounds(48 units per tray)</t>
  </si>
  <si>
    <t>Clipper Skull Patterns(48 units per tray)</t>
  </si>
  <si>
    <t>Clipper Flowers Spiral(48 units per tray)</t>
  </si>
  <si>
    <t>Clipper Leaves(48 units per tray)</t>
  </si>
  <si>
    <t>Clipper Fresh fruit(48 units per tray)</t>
  </si>
  <si>
    <t>Clipper Translecent Teddy Girl(48 units per tray)</t>
  </si>
  <si>
    <t>Clipper Beach Sport(48 units per tray)</t>
  </si>
  <si>
    <t>Clipper Mini Bad Boy(48 units per tray)</t>
  </si>
  <si>
    <t>Clipper Mini Urban Cats (48 units per tray)</t>
  </si>
  <si>
    <t>Clipper Mini Skulls 4(48 units per tray)</t>
  </si>
  <si>
    <t>Clipper Mini Sentences 12(48 units per tray)</t>
  </si>
  <si>
    <t>Clipper Mini Characters 5(48 units per tray)</t>
  </si>
  <si>
    <t>Clipper Mini Transport Motor(48 units per tray)</t>
  </si>
  <si>
    <t>Clipper Mini Emotions 14(48 units per tray)</t>
  </si>
  <si>
    <t>Clipper Mini Emotions 3(48 units per tray)</t>
  </si>
  <si>
    <t>Clipper Mini Signal 2 (48 units per tray)</t>
  </si>
  <si>
    <t>Clipper Mini Solid Assorted (48 units per tray)</t>
  </si>
  <si>
    <t>Zippo Fluid 125ml (125ml per unit/24 Units units per tray)</t>
  </si>
  <si>
    <t>Clipper Maxicargas 300ml (12 units per tray)</t>
  </si>
  <si>
    <t>Clipper Jamaican Mandala (48 units per tray)</t>
  </si>
  <si>
    <t>MBP10</t>
  </si>
  <si>
    <t>Tubo_Romeo Julieta No.1 (OP ) &amp; (PP)</t>
  </si>
  <si>
    <t>Tubo_Romeo Julieta No.2 (OP ) &amp; (PP)</t>
  </si>
  <si>
    <t>Tubo_Romeo Julieta No.3 (OP ) &amp; (PP)</t>
  </si>
  <si>
    <t>* Minimum order : AUD $500</t>
  </si>
  <si>
    <t>Additional off for prepayment</t>
  </si>
  <si>
    <t>Cafe Creme Aroma 10's (10/100) (PP)</t>
  </si>
  <si>
    <t>Cafe Creme Blue 10's (10/100) (PP)</t>
  </si>
  <si>
    <t>Cafe Creme Original(Yellow)10's (10/100) (PP)</t>
  </si>
  <si>
    <t>Zig Zag Liquorice Regular 50B</t>
  </si>
  <si>
    <t>Romeo Y Julieta Mille Fleurs 10's(OP)</t>
  </si>
  <si>
    <t>Captain Black Cherise 20's (20/200) (OP+PP)</t>
  </si>
  <si>
    <t>Captian Black Dark Crèma 20's (20/200) (OP+PP)</t>
  </si>
  <si>
    <t>Captain Black Classic White 20's (20/200) (OP+PP)</t>
  </si>
  <si>
    <t>Villiger Export (5/50)(OP+PP)</t>
  </si>
  <si>
    <t>Villiger Export (1/25)(OP+PP)</t>
  </si>
  <si>
    <t>* Return Policy - Damaged good must be received by Trojan Trading Company Pty Ltd within 5 working days from date of receipt by Customer</t>
  </si>
  <si>
    <t>BRA20</t>
  </si>
  <si>
    <t>BRB20</t>
  </si>
  <si>
    <t>BRG20</t>
  </si>
  <si>
    <t>PCR5</t>
  </si>
  <si>
    <t>PDP5</t>
  </si>
  <si>
    <t>PDRUM1</t>
  </si>
  <si>
    <t>PWHOX5</t>
  </si>
  <si>
    <t>PDRLM1</t>
  </si>
  <si>
    <t>Café Crème Aroma Filter 10's(10/100)(PP)</t>
  </si>
  <si>
    <t>Bravo for Quality: Virginia Blend Tobacco Sourced from Java Delivers great value</t>
  </si>
  <si>
    <t>Pouch for Dr. Pat 50g(50/50)</t>
  </si>
  <si>
    <t>Pouch for Champion Ruby 50g (50/50)</t>
  </si>
  <si>
    <t>Pouch for Drum Classic Blue 50g(50/50)</t>
  </si>
  <si>
    <t>Pouch for Drum Rich Sky Blue 50g(50/50)</t>
  </si>
  <si>
    <t>Pouch for White Ox 50g(50/50)</t>
  </si>
  <si>
    <t>Pouch for Port Royal Original Rum&amp;Wine 50g(50/50)</t>
  </si>
  <si>
    <t>Trinity Blue Velvet 25g(25/250)(PP)</t>
  </si>
  <si>
    <t>Trinity Black 25g(25/250)(PP)</t>
  </si>
  <si>
    <t>Trinity Yellow 25g(25/250)(PP)</t>
  </si>
  <si>
    <t>^Trinity Blue Velvet 10g(10/100)(PP)</t>
  </si>
  <si>
    <t>^Trinity Black 10g(10/100)(PP)</t>
  </si>
  <si>
    <t>^Trinity Yellow 10g(10/100)(PP)</t>
  </si>
  <si>
    <t>Borkum Riff Bour Whiskey 50g(50/250)(OP+PP)</t>
  </si>
  <si>
    <t>Borkum Riff Cherry Cav 50g(50/250)(OP+PP)</t>
  </si>
  <si>
    <t>Mac Baren Scottish Mixture 50g(50/250)(OP+PP)</t>
  </si>
  <si>
    <t>Borkum Riff Original Cav 50g(50/250)(OP+PP)</t>
  </si>
  <si>
    <t>You can place your orders through the following ways</t>
  </si>
  <si>
    <r>
      <t xml:space="preserve">* Email your orders to </t>
    </r>
    <r>
      <rPr>
        <b/>
        <u/>
        <sz val="11"/>
        <color indexed="10"/>
        <rFont val="Calibri"/>
        <family val="2"/>
      </rPr>
      <t>orders@trojantrading.com.au</t>
    </r>
  </si>
  <si>
    <t xml:space="preserve">(Note: If products with your preference not listed in this promotion , please refer to September 18 Standard Price list) </t>
  </si>
  <si>
    <r>
      <rPr>
        <b/>
        <sz val="11"/>
        <color indexed="10"/>
        <rFont val="Calibri"/>
        <family val="2"/>
      </rPr>
      <t>*(New stock )</t>
    </r>
    <r>
      <rPr>
        <sz val="11"/>
        <rFont val="Calibri"/>
        <family val="2"/>
        <charset val="238"/>
      </rPr>
      <t>Bravo Red 20's (20/200)</t>
    </r>
  </si>
  <si>
    <r>
      <rPr>
        <b/>
        <sz val="11"/>
        <color indexed="10"/>
        <rFont val="Calibri"/>
        <family val="2"/>
      </rPr>
      <t>*(New stock )</t>
    </r>
    <r>
      <rPr>
        <sz val="11"/>
        <rFont val="Calibri"/>
        <family val="2"/>
        <charset val="238"/>
      </rPr>
      <t>Bravo Blue 20's(20/200)</t>
    </r>
  </si>
  <si>
    <r>
      <rPr>
        <b/>
        <sz val="11"/>
        <color indexed="10"/>
        <rFont val="Calibri"/>
        <family val="2"/>
      </rPr>
      <t>*(New stock )</t>
    </r>
    <r>
      <rPr>
        <sz val="11"/>
        <rFont val="Calibri"/>
        <family val="2"/>
        <charset val="238"/>
      </rPr>
      <t>Bravo Gold 20's(20/200)</t>
    </r>
  </si>
  <si>
    <t>*</t>
  </si>
  <si>
    <t>*BRA20</t>
  </si>
  <si>
    <t>*BRB20</t>
  </si>
  <si>
    <t>*BRG20</t>
  </si>
  <si>
    <t>(Note 1 : ^ Not available for sale in NT and QLD)</t>
  </si>
  <si>
    <t xml:space="preserve">(Note 2: If products with your preference not listed in this promotion , please refer to September 18 Standard Price list) </t>
  </si>
  <si>
    <r>
      <t>* Mobile phone enquires/text orders to</t>
    </r>
    <r>
      <rPr>
        <b/>
        <u/>
        <sz val="11"/>
        <color indexed="10"/>
        <rFont val="Calibri"/>
        <family val="2"/>
      </rPr>
      <t xml:space="preserve"> +61 499 095 267</t>
    </r>
  </si>
  <si>
    <r>
      <t xml:space="preserve">* Phone in orders on </t>
    </r>
    <r>
      <rPr>
        <b/>
        <u/>
        <sz val="11"/>
        <color indexed="10"/>
        <rFont val="Calibri"/>
        <family val="2"/>
      </rPr>
      <t>(02) 8307 0761</t>
    </r>
    <r>
      <rPr>
        <sz val="11"/>
        <color indexed="8"/>
        <rFont val="Calibri"/>
        <family val="2"/>
        <charset val="238"/>
      </rPr>
      <t xml:space="preserve"> or Fax to </t>
    </r>
    <r>
      <rPr>
        <b/>
        <sz val="11"/>
        <color indexed="10"/>
        <rFont val="Calibri"/>
        <family val="2"/>
      </rPr>
      <t xml:space="preserve">(02)8078 0272 </t>
    </r>
  </si>
  <si>
    <r>
      <t>*The Special prices are valid from</t>
    </r>
    <r>
      <rPr>
        <b/>
        <sz val="11"/>
        <color indexed="10"/>
        <rFont val="Calibri"/>
        <family val="2"/>
      </rPr>
      <t xml:space="preserve"> 22/10/2018 to 16/11/2018</t>
    </r>
  </si>
  <si>
    <r>
      <t xml:space="preserve">*The Special prices are valid from </t>
    </r>
    <r>
      <rPr>
        <b/>
        <sz val="11"/>
        <color indexed="10"/>
        <rFont val="Calibri"/>
        <family val="2"/>
      </rPr>
      <t>22/10/2018 to 16/11/2018</t>
    </r>
  </si>
  <si>
    <t>* October Special prices are valid for orders taken from 22/10/2018 to 16/11/2018</t>
  </si>
  <si>
    <t>ASB3</t>
  </si>
  <si>
    <t>Montecristo No.2 25's(OP+PP)</t>
  </si>
  <si>
    <t>Montecristo No.3 25's(OP+PP)</t>
  </si>
  <si>
    <t>Montecristo No.4 10s( OP)</t>
  </si>
  <si>
    <t>Montecristo No.4 25's(OP)</t>
  </si>
  <si>
    <t>Montecristo No.5 25's(OP)</t>
  </si>
  <si>
    <t>OCB Black Doubles 25B</t>
  </si>
  <si>
    <t>OCB X-Pert Silver King Size 50B</t>
  </si>
  <si>
    <t>OCB White King Slim Premium 50B</t>
  </si>
  <si>
    <t>Rizla Green King Size 50B</t>
  </si>
  <si>
    <t>Rizla Red King Size Slim /UK Exclusive 50B</t>
  </si>
  <si>
    <t xml:space="preserve">Rizla Liquorice Regular 100B (5410133832693) </t>
  </si>
  <si>
    <t>Rizla Micron Regular Size 50B (5410133832839)</t>
  </si>
  <si>
    <t xml:space="preserve">Raw Papers KS Supreme 50B (716165171454) </t>
  </si>
  <si>
    <t xml:space="preserve">Rizla Red King Size 50B (5010891012209) </t>
  </si>
  <si>
    <t xml:space="preserve">Rizla Silver King 50B (5010891012001) </t>
  </si>
  <si>
    <t>Zig Zag Blue Double 25B (3057067048251)</t>
  </si>
  <si>
    <t>Zig Zag Green King Size 50B (3057067090502)</t>
  </si>
  <si>
    <t>Zig Zag Green Regular 50B (3057067109501)</t>
  </si>
  <si>
    <t>Zig Zag Blue King Size Slim 50B (3057067068501)</t>
  </si>
  <si>
    <t>Zig Zag Silver Slim King Size 50B (3057067120506)</t>
  </si>
  <si>
    <t>Zig Zag Yellow Doubles 25B (3057067041252)</t>
  </si>
  <si>
    <t>Old Holborn Blue 50g(50/250)(OP+PP)</t>
  </si>
  <si>
    <t>Old Holborn Blue 25g(25/250)(PP)</t>
  </si>
  <si>
    <t>American Spirit Blue 25g(25/250)(OP+PP)</t>
  </si>
  <si>
    <t>American Spirit Blue 30g(30/300)(OP+PP)</t>
  </si>
  <si>
    <t>Erinmore Mixture 50g(50/250)(OP+PP)</t>
  </si>
  <si>
    <t>Erinmore Flakes 50g (50/250) (OP+PP)</t>
  </si>
  <si>
    <t>Mac Baren Plumcake 100g(100/500)(OP)</t>
  </si>
  <si>
    <t>Dunhill Early Morning Pipe 50g(50/250)(OP+PP)</t>
  </si>
  <si>
    <t>Dunhill The Royal Yacht Pipe 50g(50/250)(OP+PP)</t>
  </si>
  <si>
    <t>Henri Winterman Corona Deluxe 10's(10/10)(OP)</t>
  </si>
  <si>
    <t>Henri Winterman Corona Deluxe 20's (2/20) (PP)</t>
  </si>
  <si>
    <t>Hav-A-Tampa Jewels Vanilla 5's (5/50)(OP+PP)</t>
  </si>
  <si>
    <t>Hav-A-Tampa Jewels Sweets 5's (5/50)(OP+PP)</t>
  </si>
  <si>
    <t>Hav-A-Tampa Jewels Black &amp; Gold (5/50)(OP)</t>
  </si>
  <si>
    <t>Montecristo No.2 3's (3/15) (OP+PP)</t>
  </si>
  <si>
    <t>Montecristo No.4 5's (5/25)(OP+PP)</t>
  </si>
  <si>
    <t>Montecristo No.5 5's (5/25)(OP+PP)</t>
  </si>
  <si>
    <t>Clipper Rockabilly Pinups (48 units per tray)</t>
  </si>
  <si>
    <t>Clipper Translucent Br (48 units per tray)</t>
  </si>
  <si>
    <t>CLIPPER LIGHTER JET MATT BLACK (12 units)</t>
  </si>
  <si>
    <t>CLIPPER LIGHTER FLINT ROSE GOLD (12 units)</t>
  </si>
  <si>
    <t xml:space="preserve">Clipper Skulls Born to Ride (3 trays x 48 lighters) </t>
  </si>
  <si>
    <t>OCB Black Regular Single 50B</t>
  </si>
  <si>
    <t>Mac Baren Plumcake 50g(50/250)(PP)</t>
  </si>
  <si>
    <t>Romeo Julieta No.2 Tubos 15's A/T (PP)</t>
  </si>
  <si>
    <t>Romeo Julieta No.3 Tubos 15's A/T (OP) &amp; (PP)</t>
  </si>
  <si>
    <t>Dunhill Nightcap Pipe 50g(50/250)(OP+PP)</t>
  </si>
  <si>
    <t>Golden Virginia Classic Green 50g(50/250)(OP+PP)</t>
  </si>
  <si>
    <t>Golden Virginia Classic Green 30g(30/300)(PP)</t>
  </si>
  <si>
    <t>Discount in percentage</t>
  </si>
  <si>
    <t>Prepayment Discount in percentage</t>
  </si>
  <si>
    <r>
      <t xml:space="preserve">* Phone in orders on </t>
    </r>
    <r>
      <rPr>
        <b/>
        <u/>
        <sz val="14"/>
        <color indexed="10"/>
        <rFont val="Calibri"/>
        <family val="2"/>
      </rPr>
      <t>(02) 8307 0761</t>
    </r>
    <r>
      <rPr>
        <sz val="14"/>
        <color indexed="8"/>
        <rFont val="Calibri"/>
        <family val="2"/>
      </rPr>
      <t xml:space="preserve"> or Fax to </t>
    </r>
    <r>
      <rPr>
        <b/>
        <sz val="14"/>
        <color indexed="10"/>
        <rFont val="Calibri"/>
        <family val="2"/>
      </rPr>
      <t xml:space="preserve">(02)8078 0272 </t>
    </r>
  </si>
  <si>
    <r>
      <t>* Mobile phone enquires/text orders to</t>
    </r>
    <r>
      <rPr>
        <b/>
        <u/>
        <sz val="14"/>
        <color indexed="10"/>
        <rFont val="Calibri"/>
        <family val="2"/>
      </rPr>
      <t xml:space="preserve"> +61 499 095 267</t>
    </r>
  </si>
  <si>
    <r>
      <t xml:space="preserve">* Email your orders to </t>
    </r>
    <r>
      <rPr>
        <b/>
        <u/>
        <sz val="14"/>
        <color indexed="10"/>
        <rFont val="Calibri"/>
        <family val="2"/>
      </rPr>
      <t>orders@trojantrading.com.au</t>
    </r>
  </si>
  <si>
    <r>
      <t>*The Special prices are valid from</t>
    </r>
    <r>
      <rPr>
        <b/>
        <sz val="14"/>
        <color indexed="10"/>
        <rFont val="Calibri"/>
        <family val="2"/>
      </rPr>
      <t xml:space="preserve"> 22/10/2018 to 16/11/2018</t>
    </r>
  </si>
  <si>
    <r>
      <t xml:space="preserve">*The Promotion prices are valid from </t>
    </r>
    <r>
      <rPr>
        <b/>
        <u/>
        <sz val="14"/>
        <color indexed="10"/>
        <rFont val="Calibri"/>
        <family val="2"/>
      </rPr>
      <t>19/11/2018 to 19/12/2018</t>
    </r>
  </si>
  <si>
    <t>Peter Stuyvesant Red(20/200) (PP)</t>
  </si>
  <si>
    <t>PSR20</t>
  </si>
  <si>
    <t>PSB20</t>
  </si>
  <si>
    <r>
      <t xml:space="preserve">*The Promotion prices are valid from </t>
    </r>
    <r>
      <rPr>
        <b/>
        <sz val="14"/>
        <color indexed="10"/>
        <rFont val="Calibri"/>
        <family val="2"/>
      </rPr>
      <t xml:space="preserve"> 19/11/2018 to 11/01/2019</t>
    </r>
  </si>
  <si>
    <r>
      <t xml:space="preserve">*Last order before Christmas 2018 should be received by </t>
    </r>
    <r>
      <rPr>
        <b/>
        <u/>
        <sz val="14"/>
        <color indexed="10"/>
        <rFont val="Calibri"/>
        <family val="2"/>
      </rPr>
      <t>COB 19/12/2018</t>
    </r>
  </si>
  <si>
    <t>Prepayment price(incl GST)</t>
  </si>
  <si>
    <t>Prepayment price (incl GST)</t>
  </si>
  <si>
    <r>
      <t>*Last order before Christmas 2018 should be received by</t>
    </r>
    <r>
      <rPr>
        <b/>
        <sz val="11"/>
        <color indexed="10"/>
        <rFont val="Calibri"/>
        <family val="2"/>
      </rPr>
      <t xml:space="preserve"> </t>
    </r>
    <r>
      <rPr>
        <b/>
        <u/>
        <sz val="11"/>
        <color indexed="10"/>
        <rFont val="Calibri"/>
        <family val="2"/>
      </rPr>
      <t>COB 19/12/2018</t>
    </r>
  </si>
  <si>
    <r>
      <t>*The Promotion prices are valid from</t>
    </r>
    <r>
      <rPr>
        <b/>
        <sz val="11"/>
        <color indexed="10"/>
        <rFont val="Calibri"/>
        <family val="2"/>
      </rPr>
      <t xml:space="preserve"> </t>
    </r>
    <r>
      <rPr>
        <b/>
        <u/>
        <sz val="11"/>
        <color indexed="10"/>
        <rFont val="Calibri"/>
        <family val="2"/>
      </rPr>
      <t>19/11/2018 to 11/01/2019</t>
    </r>
  </si>
  <si>
    <r>
      <t xml:space="preserve">* Minimum order : </t>
    </r>
    <r>
      <rPr>
        <b/>
        <sz val="12"/>
        <color indexed="10"/>
        <rFont val="Calibri"/>
        <family val="2"/>
        <charset val="238"/>
      </rPr>
      <t>AUD $1000</t>
    </r>
  </si>
  <si>
    <t>Bank Details:</t>
  </si>
  <si>
    <t>Acct name: Trojan Trading</t>
  </si>
  <si>
    <t>Company Pty Ltd</t>
  </si>
  <si>
    <t>BSB :</t>
  </si>
  <si>
    <t>082-184</t>
  </si>
  <si>
    <t>Bank: National Bank Australia</t>
  </si>
  <si>
    <r>
      <t xml:space="preserve">Acct number: </t>
    </r>
    <r>
      <rPr>
        <b/>
        <sz val="12"/>
        <color indexed="10"/>
        <rFont val="Calibri"/>
        <family val="2"/>
      </rPr>
      <t>75-246-3542</t>
    </r>
  </si>
  <si>
    <r>
      <t xml:space="preserve">* Minimum order : </t>
    </r>
    <r>
      <rPr>
        <b/>
        <sz val="12"/>
        <color indexed="10"/>
        <rFont val="Calibri"/>
        <family val="2"/>
        <charset val="238"/>
      </rPr>
      <t>AUD $ 1000</t>
    </r>
  </si>
  <si>
    <t>DCK_PP</t>
  </si>
  <si>
    <t>DGK_PP</t>
  </si>
  <si>
    <t>Davidoff Gold_PP(20/200)(PP)</t>
  </si>
  <si>
    <r>
      <t xml:space="preserve">* Phone in orders on </t>
    </r>
    <r>
      <rPr>
        <b/>
        <u/>
        <sz val="14"/>
        <color indexed="10"/>
        <rFont val="Calibri"/>
        <family val="2"/>
      </rPr>
      <t>(02)8307 0761</t>
    </r>
    <r>
      <rPr>
        <sz val="14"/>
        <color indexed="8"/>
        <rFont val="Calibri"/>
        <family val="2"/>
      </rPr>
      <t xml:space="preserve"> or Fax to </t>
    </r>
    <r>
      <rPr>
        <b/>
        <u/>
        <sz val="14"/>
        <color indexed="10"/>
        <rFont val="Calibri"/>
        <family val="2"/>
      </rPr>
      <t xml:space="preserve">(02)8078 0272 </t>
    </r>
  </si>
  <si>
    <t>VES5</t>
  </si>
  <si>
    <t>BHC20</t>
  </si>
  <si>
    <t>BHSM20</t>
  </si>
  <si>
    <t>EDB20</t>
  </si>
  <si>
    <t>Item Code</t>
  </si>
  <si>
    <t>JPSB25</t>
  </si>
  <si>
    <t>JPSG25</t>
  </si>
  <si>
    <t>JPSR25</t>
  </si>
  <si>
    <t>EDM20</t>
  </si>
  <si>
    <t>Standard Price (GST Inclusive)</t>
  </si>
  <si>
    <t>Price after Discount (GST Inclusive)</t>
  </si>
  <si>
    <t>$10.00 off</t>
  </si>
  <si>
    <t>3.55% off</t>
  </si>
  <si>
    <t>$21.00 off</t>
  </si>
  <si>
    <t>7.90% off</t>
  </si>
  <si>
    <t>$20.00 off</t>
  </si>
  <si>
    <t>9.30% off</t>
  </si>
  <si>
    <t>$1.80 off</t>
  </si>
  <si>
    <t>5.42% off</t>
  </si>
  <si>
    <t>Benson &amp; Hedges Classic 20/200</t>
  </si>
  <si>
    <t>Benson &amp; Hedges Smooth 20/200</t>
  </si>
  <si>
    <t>Peter Stuyvesant Filter Red 20/200</t>
  </si>
  <si>
    <t>Peter Stuyvesant Classic Blue 20/200</t>
  </si>
  <si>
    <t>EDGE Blue (ESSE BLEND) 20/200</t>
  </si>
  <si>
    <t>EDGE Green (ESSE BLEND) 20/200</t>
  </si>
  <si>
    <t>JPS 25G Red</t>
  </si>
  <si>
    <t>JPS 25G Blue</t>
  </si>
  <si>
    <t>JPS 25G Gold</t>
  </si>
  <si>
    <t xml:space="preserve">Your Discount in dollar </t>
  </si>
  <si>
    <t>EDGE Blue (ESSE BLEND)(20/200)(PP)</t>
  </si>
  <si>
    <t>EDGE Green (ESSE BLEND)(20/200)(PP)</t>
  </si>
  <si>
    <t>Montecristo Petit Tubos 25's(5/25)(OP)</t>
  </si>
  <si>
    <t>La Flor De Cano Petit Corona 25's(25/25)(OP)</t>
  </si>
  <si>
    <t>Rizla Blue Double 50B</t>
  </si>
  <si>
    <t>Clipper Rockabilly Pinup FF(48 units per tray)</t>
  </si>
  <si>
    <t>Clipper Solid Assorted(48 units per tray)</t>
  </si>
  <si>
    <t>Clipper Motor Garage(48 units per tray)</t>
  </si>
  <si>
    <t>Clipper Trippy Cats(48 units per tray)</t>
  </si>
  <si>
    <t>Clipper Mini Solid Assorted(48 units per tray)</t>
  </si>
  <si>
    <t>Clipper Vintage Beer(48 units per tray)</t>
  </si>
  <si>
    <t>Peter Stuyvesant Blue (20/200)(PP)</t>
  </si>
  <si>
    <t>Jackpots Menthol Plus (20/200)(PP)</t>
  </si>
  <si>
    <t>Jackpots Max Blast (20/200)(PP)</t>
  </si>
  <si>
    <t>JMB20</t>
  </si>
  <si>
    <t>JKM20</t>
  </si>
  <si>
    <t>Zippo Fluid 125ml(24 units per tray)</t>
  </si>
  <si>
    <t xml:space="preserve">Accessories </t>
  </si>
  <si>
    <t>Davidoff Mini Cigarillos_Gold(10/100)(OP)</t>
  </si>
  <si>
    <t>Davidoff Gran Cru No.3 25s(25/25)(OP)</t>
  </si>
  <si>
    <t>Davidoff Gran Cru No.5 25s(25/25)(OP)</t>
  </si>
  <si>
    <t>Tatiana Glass Tube Cherry 10s(10/10)(OP)</t>
  </si>
  <si>
    <t>Tatiana Glass Tube Honey 10s(10/10)(OP)</t>
  </si>
  <si>
    <t>Tatiana Glass Tube Rum 10s(10/10)(OP)</t>
  </si>
  <si>
    <t>Tatiana Glass Tube Vanilla 10s(10/10)(OP)</t>
  </si>
  <si>
    <t>Amphora Full Aromatic Red 50g(50/250)(OP)</t>
  </si>
  <si>
    <t>Davidoff Gold(20/200)(OP)</t>
  </si>
  <si>
    <t>Davidoff Slim Gold(20/200)(OP)</t>
  </si>
  <si>
    <r>
      <t xml:space="preserve">*The Promotion prices are valid from </t>
    </r>
    <r>
      <rPr>
        <b/>
        <u/>
        <sz val="14"/>
        <color indexed="10"/>
        <rFont val="Calibri"/>
        <family val="2"/>
      </rPr>
      <t>01/05/2019 to COB 31/05/2019</t>
    </r>
  </si>
  <si>
    <t>Villiger Export 25's(5/25)(OP+PP)</t>
  </si>
  <si>
    <t>Bravo Red 20's  (20/200)(PP)</t>
  </si>
  <si>
    <t>Bravo Blue 20's (20/200)(PP)</t>
  </si>
  <si>
    <t>Bravo Gold 20's (20/200)(PP)</t>
  </si>
  <si>
    <t>MN3</t>
  </si>
  <si>
    <t>Romeo Julieta No.1 Tubos 15's (3/15) A/T (PP)</t>
  </si>
  <si>
    <r>
      <t xml:space="preserve">* May 2019 Promotion prices are valid for orders taken from </t>
    </r>
    <r>
      <rPr>
        <b/>
        <sz val="12"/>
        <color indexed="10"/>
        <rFont val="Calibri"/>
        <family val="2"/>
      </rPr>
      <t>01/05/2019 to COB 31/05/2019</t>
    </r>
  </si>
  <si>
    <r>
      <t xml:space="preserve">* May 2019  Promotion prices are valid for orders taken from </t>
    </r>
    <r>
      <rPr>
        <b/>
        <sz val="12"/>
        <color indexed="10"/>
        <rFont val="Calibri"/>
        <family val="2"/>
      </rPr>
      <t>01/05/2019 to COB 31/05/2019</t>
    </r>
  </si>
  <si>
    <r>
      <t>* May 2019  Promotion prices are valid for orders taken from</t>
    </r>
    <r>
      <rPr>
        <b/>
        <sz val="12"/>
        <color indexed="10"/>
        <rFont val="Calibri"/>
        <family val="2"/>
      </rPr>
      <t xml:space="preserve"> 01/05/2019 to COB 31/05/2019</t>
    </r>
  </si>
  <si>
    <t>Davidoff Classic_PP(20/200)(PP)</t>
  </si>
  <si>
    <t>Davidoff Assortment Cello 9's(9/9)(OP)</t>
  </si>
  <si>
    <t>Davidoff Millennium Blen Robusto 25's(25/25)(OP)</t>
  </si>
  <si>
    <t>Davidoff Demi Tasse Export 10's(10/50)(OP)</t>
  </si>
  <si>
    <t>Romeo Y Julieta Mille Fleurs(10/10)(OP)</t>
  </si>
  <si>
    <t>Cohiba Mini White 10's (10/100)(OP)</t>
  </si>
  <si>
    <t>Romeo Julieta Mini 10's(10/100)(PP)</t>
  </si>
  <si>
    <t>HSP5</t>
  </si>
  <si>
    <t>H.W Slim Panatela 60's (6/60)(PP)</t>
  </si>
  <si>
    <t>H.W Slim Panatela 25's(5/25)(OP)</t>
  </si>
  <si>
    <t>Montecristo No.4 5's (5/25)(PP only)</t>
  </si>
  <si>
    <t>Montecristo No.3 10's(10/10)(OP only)</t>
  </si>
  <si>
    <t>Montecristo No.3 25's(25/25)(OP only)</t>
  </si>
  <si>
    <t>Montecristo No.2 25's(25/25)(OP only)</t>
  </si>
  <si>
    <t>Montecristo No.3 5's(5/25)(PP only)</t>
  </si>
  <si>
    <t>Montecristo No.4 25's(25/25)(OP only)</t>
  </si>
  <si>
    <t>Montecristo Petit Tubos 15's(3/15)(PP)</t>
  </si>
  <si>
    <t>Quintero Nacionales(25/25)(OP)</t>
  </si>
  <si>
    <t>Quintero Petit Quinteros(25/25)(OP)</t>
  </si>
  <si>
    <t>Quintero Panatelas(25/25)(OP)</t>
  </si>
  <si>
    <t>Please kindly to be noticed that March 2019 Standard price has been applied in this promotion</t>
  </si>
  <si>
    <t>Peterson Old Dublin 50g(50/250)(PP)</t>
  </si>
  <si>
    <t>Pipe</t>
  </si>
  <si>
    <t>Peterson Old Dublin 454g(454/454)(OP)</t>
  </si>
  <si>
    <t>JPS 25G Blue (25/25)(PP)</t>
  </si>
  <si>
    <t>JPS 25G Red (25/25)(PP)</t>
  </si>
  <si>
    <t>JPS 25G Gold (25/25)(PP)</t>
  </si>
  <si>
    <t>OCB Black Regular 50B</t>
  </si>
  <si>
    <t>Macanudo 1968 Toro 20's(20/20)(OP)</t>
  </si>
  <si>
    <t>La Paz Gran Corona 25's A/T(25/25)(OP)</t>
  </si>
  <si>
    <t>Dannemann Moods Filter 20's(20/100)(OP)</t>
  </si>
  <si>
    <t>Romeo Julieta No.3 Tubos 10's(10/10) A/T (OP)</t>
  </si>
  <si>
    <t>Montecristo Edmundo 25's (25/25)(OP)</t>
  </si>
  <si>
    <t>Romeo Julieta Petit Coronas 25's(25/25)(OP)</t>
  </si>
  <si>
    <t>Romeo Julieta Petit Churchills 25's(25/25)(OP)</t>
  </si>
  <si>
    <t>Romeo Julieta Churchills 25's(25/25)(OP)</t>
  </si>
  <si>
    <t>Romeo Julieta Churchills 3's(3/15)(PP)</t>
  </si>
  <si>
    <t>Arturo Fuente Double Chateau Natural 20's(20/20)(OP)</t>
  </si>
  <si>
    <t>Macanudo 1968 Gigante 20's(20/20)(OP)</t>
  </si>
  <si>
    <t>Nat Sherman Fantasia(20/100)(OP)</t>
  </si>
  <si>
    <t>Villiger Vanilla Filter 10's(10/100)(OP only)</t>
  </si>
  <si>
    <t>Villiger No.6 Sumatra Filter 10's (10/50)(PP only)</t>
  </si>
  <si>
    <t>Ritmeester Moods Filter 10's(10/100)(PP)</t>
  </si>
  <si>
    <t>Ramon Allones Specially Selected  25's(25/25)(OP)</t>
  </si>
  <si>
    <t>Montecristo Edmundo 3's(3/15)(PP)</t>
  </si>
  <si>
    <t>SKR1</t>
  </si>
  <si>
    <t>Smoking King Size De Luxe 50B (8414775011505)</t>
  </si>
  <si>
    <t>Smoking King Size Eco 50B (8414775011260)</t>
  </si>
  <si>
    <t>Smoking King Size Red 50B (841477501102)</t>
  </si>
  <si>
    <t>Dark Horse Ultra Slim 16s Blue</t>
  </si>
  <si>
    <t>Smoking Master Ultra Thin 25B</t>
  </si>
  <si>
    <t>Dr.Pat 50g(50/50)(PP)</t>
  </si>
  <si>
    <t>Davidoff Gran Cru No.2 25s(25/25)(OP)</t>
  </si>
  <si>
    <t>Macanudo Café Diplomate 10s(10/10)(OP)</t>
  </si>
  <si>
    <t>Toscano Antico 50s(5/50)(OP)</t>
  </si>
  <si>
    <t>Smoking King Size Brown 50B (8414775011554)</t>
  </si>
  <si>
    <t>Dark Horse Menthol 16s Green</t>
  </si>
  <si>
    <t>*The Promotion prices are valid from  19/11/2018 to 11/01/2019</t>
  </si>
  <si>
    <r>
      <t xml:space="preserve">* Phone in orders on </t>
    </r>
    <r>
      <rPr>
        <u/>
        <sz val="12"/>
        <rFont val="Calibri"/>
        <family val="2"/>
      </rPr>
      <t>(02) 8307 0761</t>
    </r>
    <r>
      <rPr>
        <sz val="12"/>
        <rFont val="Calibri"/>
        <family val="2"/>
      </rPr>
      <t xml:space="preserve"> or Fax to (02)8078 0272 </t>
    </r>
  </si>
  <si>
    <r>
      <t>* Mobile phone enquires/text orders to</t>
    </r>
    <r>
      <rPr>
        <u/>
        <sz val="12"/>
        <rFont val="Calibri"/>
        <family val="2"/>
      </rPr>
      <t xml:space="preserve"> +61 499 095 267</t>
    </r>
  </si>
  <si>
    <r>
      <t xml:space="preserve">* Email your orders to </t>
    </r>
    <r>
      <rPr>
        <u/>
        <sz val="12"/>
        <rFont val="Calibri"/>
        <family val="2"/>
      </rPr>
      <t>orders@trojantrading.com.au</t>
    </r>
  </si>
  <si>
    <r>
      <t xml:space="preserve">*Last order before Christmas 2018 should be received by </t>
    </r>
    <r>
      <rPr>
        <u/>
        <sz val="12"/>
        <rFont val="Calibri"/>
        <family val="2"/>
      </rPr>
      <t>COB 19/12/2018</t>
    </r>
  </si>
  <si>
    <t>Premium Cigar</t>
  </si>
  <si>
    <t xml:space="preserve">OCB Black King Slim Premium Cigar 50B </t>
  </si>
  <si>
    <t>OCB White King Slim Premium Cigar50B</t>
  </si>
  <si>
    <t>Old Holborn Blue 50g(50/250)(OP)</t>
  </si>
  <si>
    <t>Old Holborn Blue 50g(50/250)(PP)</t>
  </si>
  <si>
    <t>American Spirit Blue 25g(25/250)(OP)</t>
  </si>
  <si>
    <t>American Spirit Blue 25g(25/250)(PP)</t>
  </si>
  <si>
    <t>American Spirit Blue 30g(30/300)(OP)</t>
  </si>
  <si>
    <t>American Spirit Blue 30g(30/300)(PP)</t>
  </si>
  <si>
    <t>Erinmore Mixture 50g(50/250)(OP)</t>
  </si>
  <si>
    <t>Erinmore Mixture 50g(50/250)(PP)</t>
  </si>
  <si>
    <t>Erinmore Flakes 50g (50/250) (OP)</t>
  </si>
  <si>
    <t>Erinmore Flakes 50g (50/250) (PP)</t>
  </si>
  <si>
    <t>Mac Baren Scottish Mixture 50g(50/250)(OP)</t>
  </si>
  <si>
    <t>Mac Baren Scottish Mixture 50g(50/250)(PP)</t>
  </si>
  <si>
    <t>Borkum Riff Bour Whiskey 50g(50/250)(OP)</t>
  </si>
  <si>
    <t>Borkum Riff Bour Whiskey 50g(50/250)(PP)</t>
  </si>
  <si>
    <t>Borkum Riff Original Cav 50g(50/250)(OP)</t>
  </si>
  <si>
    <t>Borkum Riff Original Cav 50g(50/250)(PP)</t>
  </si>
  <si>
    <t>Borkum Riff Cherry Cav 50g(50/250)(OP)</t>
  </si>
  <si>
    <t>Borkum Riff Cherry Cav 50g(50/250)(PP)</t>
  </si>
  <si>
    <t>Captain Black Pipe Tobacco Cherry 42.5g(42.5/255)(OP)</t>
  </si>
  <si>
    <t>Captain Black Pipe Tobacco Cherry 42.5g(42.5/255)(PP)</t>
  </si>
  <si>
    <t>Captain Black Pipe Tobacco Gold  42.5g(42.5/255)(OP)</t>
  </si>
  <si>
    <t>Captain Black Pipe Tobacco Gold  42.5g(42.5/255)(PP)</t>
  </si>
  <si>
    <t>Captain Black Pipe Tobacco Royal 42.5g(42.5/255)(OP)</t>
  </si>
  <si>
    <t>Captain Black Pipe Tobacco Royal 42.5g(42.5/255)(PP)</t>
  </si>
  <si>
    <t>Captain Black Pipe Tobacco White  42.5g(42.5/255)(OP)</t>
  </si>
  <si>
    <t>Captain Black Pipe Tobacco White  42.5g(42.5/255)(PP)</t>
  </si>
  <si>
    <t>Dunhill Standard Mixture Pipe 50g(50/250)(OP)</t>
  </si>
  <si>
    <t>Dunhill Standard Mixture Pipe 50g(50/250)(PP)</t>
  </si>
  <si>
    <t>Dunhill The Royal Yacht Pipe 50g(50/250)(OP)</t>
  </si>
  <si>
    <t>Dunhill The Royal Yacht Pipe 50g(50/250)(PP)</t>
  </si>
  <si>
    <t>Dunhill London Mixture 50g(50/250)(OP)</t>
  </si>
  <si>
    <t>Dunhill London Mixture 50g(50/250)(PP)</t>
  </si>
  <si>
    <t>Dunhill Nightcap Pipe 50g(50/250)(OP)</t>
  </si>
  <si>
    <t>Dunhill Nightcap Pipe 50g(50/250)(PP)</t>
  </si>
  <si>
    <t>Peterson De Luxe Mix 50g(50/250)(OP)</t>
  </si>
  <si>
    <t>Peterson De Luxe Mix 50g(50/250)(PP)</t>
  </si>
  <si>
    <t>Peterson Sweet Killarney 50g(50/250)(OP)</t>
  </si>
  <si>
    <t>Peterson Sweet Killarney 50g(50/250)(PP)</t>
  </si>
  <si>
    <t>Cafe Creme Aroma 10's (10/100) (OP)</t>
  </si>
  <si>
    <t>Cafe Creme Blue 10's (10/100)(OP)</t>
  </si>
  <si>
    <t>Cafe Creme Blue 10's (10/100)(PP)</t>
  </si>
  <si>
    <t>Cafe Creme Original(Yellow)10's (10/100) (OP)</t>
  </si>
  <si>
    <t>Café Crème Aroma Filter 10's(10/100)(OP)</t>
  </si>
  <si>
    <t>H.W Half Corona(5/25)(OP)</t>
  </si>
  <si>
    <t>H.W Half Corona(5/25)(PP)</t>
  </si>
  <si>
    <t>H.W Corona Deluxe(2/20)(OP)</t>
  </si>
  <si>
    <t>H.W Corona Deluxe(2/20)(PP)</t>
  </si>
  <si>
    <t>Captain Black Cigars Cherise 20's (20/200) (OP)</t>
  </si>
  <si>
    <t>Captain Black Cigars Cherise 20's (20/200) (PP)</t>
  </si>
  <si>
    <t>Captain Black Dark Crèma 20's (20/200) (OP)</t>
  </si>
  <si>
    <t>Captain Black Dark Crèma 20's (20/200) (PP)</t>
  </si>
  <si>
    <t>Captain Black Classic White 20's (20/200) (OP)</t>
  </si>
  <si>
    <t>Captain Black Classic White 20's (20/200) (PP)</t>
  </si>
  <si>
    <t>Backwoods Grape 5's(5/40)(OP)</t>
  </si>
  <si>
    <t>Backwoods Grape 5's(5/40)(PP)</t>
  </si>
  <si>
    <t>Backwoods Honey Berry 5's(5/40)(OP)</t>
  </si>
  <si>
    <t>Backwoods Honey Berry 5's(5/40)(PP)</t>
  </si>
  <si>
    <t>Backwoods Honey Cigars 5's(5/40)(OP)</t>
  </si>
  <si>
    <t>Backwoods Honey Cigars 5's(5/40)(PP)</t>
  </si>
  <si>
    <t>Backwoods Sweet Aromatic 5's(5/40)(OP)</t>
  </si>
  <si>
    <t>Backwoods Sweet Aromatic 5's(5/40)(PP)</t>
  </si>
  <si>
    <t>King Edward Specials 5's(5/50)(OP)</t>
  </si>
  <si>
    <t>King Edward Specials 5's(5/50)(PP)</t>
  </si>
  <si>
    <t>King Edward Special Sweet Cherry(5/25)(OP)</t>
  </si>
  <si>
    <t>King Edward Special Sweet Cherry(5/25)(PP)</t>
  </si>
  <si>
    <t>Mac Baren Vanilla Choice(20/100) (OP)</t>
  </si>
  <si>
    <t>Mac Baren Vanilla Choice(20/100) (PP)</t>
  </si>
  <si>
    <t>Villiger Prem. Sumatra Classic(10/50)(OP)</t>
  </si>
  <si>
    <t>Villiger Prem. Sumatra Classic(10/50)(PP)</t>
  </si>
  <si>
    <t>Villiger Premium CigarVanilla(10/50)(OP)</t>
  </si>
  <si>
    <t>Villiger Premium CigarVanilla(10/50)(PP)</t>
  </si>
  <si>
    <t>Hav-A-Tampa Jewels Vanilla 5's (5/50)(OP)</t>
  </si>
  <si>
    <t>Hav-A-Tampa Jewels Vanilla 5's (5/50)(PP)</t>
  </si>
  <si>
    <t>Hav-A-Tampa Jewels Sweets 5's (5/50)(OP)</t>
  </si>
  <si>
    <t>Hav-A-Tampa Jewels Sweets 5's (5/50)(PP)</t>
  </si>
  <si>
    <t>Hav-A-Tampa Jewels Black Gold 5's(5/50)(OP)</t>
  </si>
  <si>
    <t>Hav-A-Tampa Jewels Black Gold 5's(5/50)(PP)</t>
  </si>
  <si>
    <t>Cohiba Mini 10's (10/100)(OP)</t>
  </si>
  <si>
    <t>Cohiba Mini 10's (10/100)(PP)</t>
  </si>
  <si>
    <t xml:space="preserve">Romeo Julieta No.1 Tubos 25's A/T (OP ) </t>
  </si>
  <si>
    <t>Romeo Julieta No.1 Tubos 25's A/T (PP)</t>
  </si>
  <si>
    <t xml:space="preserve">Romeo Julieta No.2 Tubos 25's A/T (OP ) </t>
  </si>
  <si>
    <t>Romeo Julieta No.2 Tubos 25's A/T  (PP)</t>
  </si>
  <si>
    <t>Romeo Julieta No.3 Tubos 25's A/T (OP )</t>
  </si>
  <si>
    <t>Romeo Julieta No.3 Tubos 25's A/T (PP)</t>
  </si>
  <si>
    <t>Romeo Julieta No.2 Tubos 15's (3/15) A/T (OP)</t>
  </si>
  <si>
    <t>Romeo Julieta No.2 Tubos 15's (3/15) A/T (PP)</t>
  </si>
  <si>
    <t>Romeo Julieta No.3 Tubos 15's (3/15) A/T (OP)</t>
  </si>
  <si>
    <t>Romeo Julieta No.3 Tubos 15's (3/15) A/T (PP)</t>
  </si>
  <si>
    <t>Tubo_Romeo Julieta No.1 (OP )</t>
  </si>
  <si>
    <t>Tubo_Romeo Julieta No.1 (PP)</t>
  </si>
  <si>
    <t>Tubo_Romeo Julieta No.2 (OP )</t>
  </si>
  <si>
    <t>Tubo_Romeo Julieta No.2  (PP)</t>
  </si>
  <si>
    <t>Tubo_Romeo Julieta No.3 (OP )</t>
  </si>
  <si>
    <t>Tubo_Romeo Julieta No.3 (PP)</t>
  </si>
  <si>
    <t>Montecristo Club 20s(20/100)(OP)</t>
  </si>
  <si>
    <t>Montecristo Club 20s(20/100)(PP)</t>
  </si>
  <si>
    <t>Montecristo No.2 3's (3/15)(OP)</t>
  </si>
  <si>
    <t>Montecristo No.2 3's (3/15)(PP)</t>
  </si>
  <si>
    <t>Montecristo No.5 5's (5/25)(OP)</t>
  </si>
  <si>
    <t>Montecristo No.5 5's (5/25)(PP)</t>
  </si>
  <si>
    <t>Montecristo Petit Tubos 25's(25/25)(OP)</t>
  </si>
  <si>
    <t>Montecristo Petit Tubos 25's(25/25)(PP)</t>
  </si>
  <si>
    <t>Jose La Piedra Cazadores 5s(5/25)(OP)</t>
  </si>
  <si>
    <t>Jose La Piedra Cazadores 5s(5/25)(PP)</t>
  </si>
  <si>
    <r>
      <t>Golden Virginia Classic Gre</t>
    </r>
    <r>
      <rPr>
        <sz val="12"/>
        <color indexed="8"/>
        <rFont val="Calibri"/>
        <family val="2"/>
      </rPr>
      <t>en 50g(50/250)(OP)</t>
    </r>
  </si>
  <si>
    <t>Golden Virginia Classic Green 50g(50/250)(PP)</t>
  </si>
  <si>
    <t>Macanudo 1968 Churchill 20's(20/20)(OP)</t>
  </si>
  <si>
    <t>Macanudo 1968 Robusto 20's(20/20)(OP)</t>
  </si>
  <si>
    <t xml:space="preserve">Zig Zag Liquorice Regular 50B </t>
  </si>
  <si>
    <t xml:space="preserve">Item Code </t>
  </si>
  <si>
    <t>Description</t>
  </si>
  <si>
    <t>Category</t>
  </si>
  <si>
    <t>Packaging</t>
  </si>
  <si>
    <t>Original Price</t>
  </si>
  <si>
    <t>Agent Price</t>
  </si>
  <si>
    <t>Prepayment Price</t>
  </si>
  <si>
    <t>Status</t>
  </si>
  <si>
    <t>Wholesaler on account Price</t>
  </si>
  <si>
    <t>CL219A</t>
  </si>
  <si>
    <t>Clipper Animals 13 French Bulldog (48 units per tray)</t>
  </si>
  <si>
    <t>pp</t>
  </si>
  <si>
    <t>CL227A</t>
  </si>
  <si>
    <t>CL228A</t>
  </si>
  <si>
    <t>Clipper Cute Pets (48 units per tray)</t>
  </si>
  <si>
    <t>CL404</t>
  </si>
  <si>
    <t>CL972A</t>
  </si>
  <si>
    <t>Clipper Foot Print 1 (48 units per tray)</t>
  </si>
  <si>
    <t xml:space="preserve">pp </t>
  </si>
  <si>
    <t>Clipper Colour Full Cocktail (48 units per tray)</t>
  </si>
  <si>
    <t xml:space="preserve">Zig Zag Yellow Double 25B*Good Price </t>
  </si>
  <si>
    <t>KESV1</t>
  </si>
  <si>
    <t>King Edward Special Sweet Vanilla (5/25)(PP)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</si>
</sst>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</numFmts>
  <fonts count="33" x14ac:knownFonts="1">
    <font>
      <sz val="11"/>
      <color indexed="8"/>
      <name val="Calibri"/>
      <family val="2"/>
      <charset val="238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charset val="238"/>
    </font>
    <font>
      <sz val="8"/>
      <color indexed="8"/>
      <name val="Tahoma"/>
      <family val="2"/>
    </font>
    <font>
      <sz val="11"/>
      <name val="Calibri"/>
      <family val="2"/>
      <charset val="238"/>
    </font>
    <font>
      <b/>
      <sz val="11"/>
      <color indexed="10"/>
      <name val="Calibri"/>
      <family val="2"/>
    </font>
    <font>
      <sz val="11"/>
      <name val="Calibri"/>
      <family val="2"/>
    </font>
    <font>
      <b/>
      <u/>
      <sz val="11"/>
      <color indexed="10"/>
      <name val="Calibri"/>
      <family val="2"/>
    </font>
    <font>
      <sz val="11"/>
      <color indexed="10"/>
      <name val="Calibri"/>
      <family val="2"/>
      <charset val="238"/>
    </font>
    <font>
      <b/>
      <sz val="14"/>
      <color indexed="10"/>
      <name val="Calibri"/>
      <family val="2"/>
    </font>
    <font>
      <sz val="14"/>
      <color indexed="8"/>
      <name val="Calibri"/>
      <family val="2"/>
    </font>
    <font>
      <b/>
      <u/>
      <sz val="14"/>
      <color indexed="10"/>
      <name val="Calibri"/>
      <family val="2"/>
    </font>
    <font>
      <sz val="14"/>
      <color indexed="10"/>
      <name val="Calibri"/>
      <family val="2"/>
    </font>
    <font>
      <sz val="11"/>
      <color indexed="10"/>
      <name val="Calibri"/>
      <family val="2"/>
    </font>
    <font>
      <sz val="12"/>
      <color indexed="8"/>
      <name val="Calibri"/>
      <family val="2"/>
      <charset val="238"/>
    </font>
    <font>
      <b/>
      <sz val="12"/>
      <color indexed="10"/>
      <name val="Calibri"/>
      <family val="2"/>
      <charset val="238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10"/>
      <name val="Calibri"/>
      <family val="2"/>
    </font>
    <font>
      <sz val="16"/>
      <color indexed="8"/>
      <name val="Calibri"/>
      <family val="2"/>
      <charset val="238"/>
    </font>
    <font>
      <b/>
      <sz val="16"/>
      <color indexed="10"/>
      <name val="Calibri"/>
      <family val="2"/>
      <charset val="238"/>
    </font>
    <font>
      <b/>
      <sz val="16"/>
      <color indexed="10"/>
      <name val="Calibri"/>
      <family val="2"/>
    </font>
    <font>
      <sz val="12"/>
      <name val="Calibri"/>
      <family val="2"/>
    </font>
    <font>
      <u/>
      <sz val="12"/>
      <name val="Calibri"/>
      <family val="2"/>
    </font>
    <font>
      <sz val="12"/>
      <color indexed="8"/>
      <name val="Calibri"/>
      <family val="2"/>
    </font>
    <font>
      <sz val="8"/>
      <name val="Calibri"/>
      <family val="2"/>
      <charset val="238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/>
  </cellStyleXfs>
  <cellXfs count="276">
    <xf numFmtId="0" fontId="0" fillId="0" borderId="0" xfId="0"/>
    <xf numFmtId="165" fontId="2" fillId="2" borderId="1" xfId="2" applyFont="1" applyFill="1" applyBorder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165" fontId="0" fillId="0" borderId="0" xfId="2" applyFont="1" applyFill="1"/>
    <xf numFmtId="165" fontId="0" fillId="0" borderId="0" xfId="2" applyFont="1"/>
    <xf numFmtId="165" fontId="0" fillId="0" borderId="0" xfId="2" applyFont="1" applyFill="1" applyBorder="1"/>
    <xf numFmtId="0" fontId="0" fillId="0" borderId="1" xfId="0" applyFill="1" applyBorder="1"/>
    <xf numFmtId="165" fontId="0" fillId="0" borderId="1" xfId="2" applyFont="1" applyFill="1" applyBorder="1"/>
    <xf numFmtId="165" fontId="0" fillId="2" borderId="1" xfId="2" applyFont="1" applyFill="1" applyBorder="1" applyAlignment="1">
      <alignment wrapText="1"/>
    </xf>
    <xf numFmtId="165" fontId="1" fillId="0" borderId="1" xfId="2" applyFont="1" applyFill="1" applyBorder="1"/>
    <xf numFmtId="0" fontId="0" fillId="0" borderId="0" xfId="0" applyBorder="1"/>
    <xf numFmtId="165" fontId="0" fillId="0" borderId="0" xfId="2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7" fillId="0" borderId="0" xfId="0" applyFont="1" applyFill="1" applyBorder="1" applyAlignment="1">
      <alignment vertical="center"/>
    </xf>
    <xf numFmtId="165" fontId="0" fillId="0" borderId="2" xfId="2" applyFont="1" applyFill="1" applyBorder="1"/>
    <xf numFmtId="165" fontId="0" fillId="0" borderId="0" xfId="2" applyFont="1" applyBorder="1"/>
    <xf numFmtId="0" fontId="0" fillId="0" borderId="0" xfId="0" applyFont="1"/>
    <xf numFmtId="165" fontId="0" fillId="2" borderId="3" xfId="2" applyFont="1" applyFill="1" applyBorder="1"/>
    <xf numFmtId="165" fontId="0" fillId="2" borderId="4" xfId="2" applyFont="1" applyFill="1" applyBorder="1"/>
    <xf numFmtId="165" fontId="0" fillId="2" borderId="5" xfId="2" applyFont="1" applyFill="1" applyBorder="1"/>
    <xf numFmtId="0" fontId="2" fillId="0" borderId="0" xfId="0" applyFont="1" applyFill="1"/>
    <xf numFmtId="0" fontId="2" fillId="0" borderId="0" xfId="0" applyFont="1" applyAlignment="1">
      <alignment horizontal="right"/>
    </xf>
    <xf numFmtId="165" fontId="0" fillId="0" borderId="6" xfId="2" applyFont="1" applyFill="1" applyBorder="1"/>
    <xf numFmtId="165" fontId="0" fillId="0" borderId="1" xfId="2" applyFont="1" applyFill="1" applyBorder="1" applyAlignment="1">
      <alignment wrapText="1"/>
    </xf>
    <xf numFmtId="165" fontId="0" fillId="0" borderId="4" xfId="2" applyFont="1" applyFill="1" applyBorder="1"/>
    <xf numFmtId="165" fontId="0" fillId="0" borderId="0" xfId="2" applyNumberFormat="1" applyFont="1" applyFill="1" applyBorder="1"/>
    <xf numFmtId="0" fontId="0" fillId="2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0" fontId="0" fillId="0" borderId="1" xfId="5" applyFont="1" applyFill="1" applyBorder="1"/>
    <xf numFmtId="0" fontId="0" fillId="0" borderId="0" xfId="5" applyFont="1" applyFill="1" applyBorder="1"/>
    <xf numFmtId="0" fontId="8" fillId="0" borderId="0" xfId="0" applyFont="1" applyFill="1"/>
    <xf numFmtId="165" fontId="8" fillId="3" borderId="1" xfId="2" applyFont="1" applyFill="1" applyBorder="1"/>
    <xf numFmtId="165" fontId="0" fillId="0" borderId="1" xfId="2" applyNumberFormat="1" applyFont="1" applyFill="1" applyBorder="1"/>
    <xf numFmtId="165" fontId="0" fillId="0" borderId="7" xfId="2" applyFont="1" applyFill="1" applyBorder="1"/>
    <xf numFmtId="165" fontId="2" fillId="2" borderId="6" xfId="2" applyFont="1" applyFill="1" applyBorder="1" applyAlignment="1">
      <alignment wrapText="1"/>
    </xf>
    <xf numFmtId="0" fontId="8" fillId="0" borderId="0" xfId="0" applyFont="1" applyFill="1" applyBorder="1"/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165" fontId="2" fillId="0" borderId="1" xfId="2" applyFont="1" applyFill="1" applyBorder="1" applyAlignment="1">
      <alignment wrapText="1"/>
    </xf>
    <xf numFmtId="165" fontId="2" fillId="0" borderId="0" xfId="2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6" fillId="0" borderId="0" xfId="0" applyFont="1" applyFill="1"/>
    <xf numFmtId="165" fontId="6" fillId="0" borderId="0" xfId="2" applyFont="1" applyFill="1"/>
    <xf numFmtId="165" fontId="0" fillId="0" borderId="7" xfId="2" applyFont="1" applyFill="1" applyBorder="1" applyAlignment="1">
      <alignment wrapText="1"/>
    </xf>
    <xf numFmtId="165" fontId="2" fillId="2" borderId="2" xfId="2" applyFont="1" applyFill="1" applyBorder="1" applyAlignment="1">
      <alignment wrapText="1"/>
    </xf>
    <xf numFmtId="165" fontId="0" fillId="0" borderId="1" xfId="2" applyFont="1" applyBorder="1"/>
    <xf numFmtId="0" fontId="0" fillId="0" borderId="1" xfId="0" applyFont="1" applyFill="1" applyBorder="1" applyAlignment="1">
      <alignment wrapText="1"/>
    </xf>
    <xf numFmtId="0" fontId="0" fillId="0" borderId="7" xfId="0" applyFont="1" applyFill="1" applyBorder="1"/>
    <xf numFmtId="0" fontId="8" fillId="0" borderId="1" xfId="5" applyFont="1" applyFill="1" applyBorder="1"/>
    <xf numFmtId="0" fontId="8" fillId="0" borderId="1" xfId="0" applyFont="1" applyFill="1" applyBorder="1" applyAlignment="1"/>
    <xf numFmtId="165" fontId="8" fillId="0" borderId="1" xfId="2" applyNumberFormat="1" applyFont="1" applyFill="1" applyBorder="1"/>
    <xf numFmtId="165" fontId="8" fillId="0" borderId="1" xfId="2" applyFont="1" applyFill="1" applyBorder="1"/>
    <xf numFmtId="165" fontId="8" fillId="0" borderId="1" xfId="2" applyFont="1" applyFill="1" applyBorder="1" applyAlignment="1">
      <alignment horizontal="left"/>
    </xf>
    <xf numFmtId="0" fontId="8" fillId="0" borderId="0" xfId="5" applyFont="1" applyFill="1" applyBorder="1"/>
    <xf numFmtId="0" fontId="8" fillId="0" borderId="0" xfId="0" applyFont="1" applyFill="1" applyBorder="1" applyAlignment="1"/>
    <xf numFmtId="165" fontId="8" fillId="0" borderId="0" xfId="2" applyNumberFormat="1" applyFont="1" applyFill="1" applyBorder="1"/>
    <xf numFmtId="0" fontId="8" fillId="0" borderId="1" xfId="0" applyFont="1" applyFill="1" applyBorder="1" applyAlignment="1">
      <alignment wrapText="1"/>
    </xf>
    <xf numFmtId="165" fontId="8" fillId="0" borderId="1" xfId="2" applyNumberFormat="1" applyFont="1" applyFill="1" applyBorder="1" applyAlignment="1">
      <alignment wrapText="1"/>
    </xf>
    <xf numFmtId="0" fontId="8" fillId="0" borderId="1" xfId="0" applyFont="1" applyFill="1" applyBorder="1"/>
    <xf numFmtId="0" fontId="8" fillId="0" borderId="8" xfId="0" applyFont="1" applyFill="1" applyBorder="1" applyAlignment="1">
      <alignment wrapText="1"/>
    </xf>
    <xf numFmtId="0" fontId="8" fillId="0" borderId="7" xfId="0" applyFont="1" applyFill="1" applyBorder="1" applyAlignment="1"/>
    <xf numFmtId="165" fontId="8" fillId="0" borderId="7" xfId="2" applyNumberFormat="1" applyFont="1" applyFill="1" applyBorder="1"/>
    <xf numFmtId="165" fontId="0" fillId="0" borderId="0" xfId="4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8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1" xfId="0" applyFont="1" applyBorder="1"/>
    <xf numFmtId="165" fontId="0" fillId="0" borderId="0" xfId="4" applyFont="1"/>
    <xf numFmtId="165" fontId="0" fillId="2" borderId="9" xfId="4" applyFont="1" applyFill="1" applyBorder="1"/>
    <xf numFmtId="165" fontId="0" fillId="2" borderId="10" xfId="2" applyFont="1" applyFill="1" applyBorder="1"/>
    <xf numFmtId="165" fontId="0" fillId="2" borderId="10" xfId="4" applyFont="1" applyFill="1" applyBorder="1"/>
    <xf numFmtId="165" fontId="0" fillId="0" borderId="0" xfId="4" applyFont="1" applyFill="1" applyBorder="1"/>
    <xf numFmtId="0" fontId="0" fillId="0" borderId="0" xfId="0" applyFont="1" applyBorder="1"/>
    <xf numFmtId="165" fontId="0" fillId="0" borderId="1" xfId="0" applyNumberFormat="1" applyFont="1" applyBorder="1"/>
    <xf numFmtId="165" fontId="0" fillId="2" borderId="11" xfId="4" applyFont="1" applyFill="1" applyBorder="1"/>
    <xf numFmtId="165" fontId="0" fillId="0" borderId="11" xfId="4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>
      <alignment wrapText="1"/>
    </xf>
    <xf numFmtId="0" fontId="0" fillId="0" borderId="0" xfId="0" applyBorder="1" applyAlignment="1"/>
    <xf numFmtId="0" fontId="9" fillId="0" borderId="0" xfId="0" applyFont="1" applyAlignment="1">
      <alignment wrapText="1"/>
    </xf>
    <xf numFmtId="0" fontId="8" fillId="0" borderId="7" xfId="5" applyFont="1" applyFill="1" applyBorder="1"/>
    <xf numFmtId="165" fontId="3" fillId="0" borderId="0" xfId="4" applyFont="1" applyFill="1" applyBorder="1"/>
    <xf numFmtId="0" fontId="10" fillId="0" borderId="1" xfId="5" applyFont="1" applyFill="1" applyBorder="1"/>
    <xf numFmtId="0" fontId="9" fillId="0" borderId="0" xfId="0" applyFont="1" applyBorder="1" applyAlignment="1">
      <alignment wrapText="1" shrinkToFit="1"/>
    </xf>
    <xf numFmtId="0" fontId="0" fillId="2" borderId="10" xfId="0" applyFont="1" applyFill="1" applyBorder="1"/>
    <xf numFmtId="0" fontId="0" fillId="2" borderId="0" xfId="0" applyFont="1" applyFill="1" applyBorder="1"/>
    <xf numFmtId="165" fontId="0" fillId="0" borderId="0" xfId="0" applyNumberFormat="1" applyFont="1" applyBorder="1"/>
    <xf numFmtId="0" fontId="9" fillId="0" borderId="0" xfId="5" applyFont="1" applyFill="1" applyBorder="1"/>
    <xf numFmtId="0" fontId="9" fillId="0" borderId="0" xfId="0" applyFont="1" applyFill="1" applyBorder="1"/>
    <xf numFmtId="165" fontId="0" fillId="2" borderId="0" xfId="2" applyFont="1" applyFill="1" applyBorder="1"/>
    <xf numFmtId="165" fontId="0" fillId="2" borderId="0" xfId="4" applyFont="1" applyFill="1" applyBorder="1"/>
    <xf numFmtId="165" fontId="2" fillId="0" borderId="1" xfId="2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3" fillId="0" borderId="0" xfId="4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165" fontId="3" fillId="2" borderId="4" xfId="4" applyFont="1" applyFill="1" applyBorder="1" applyAlignment="1">
      <alignment horizontal="center"/>
    </xf>
    <xf numFmtId="165" fontId="3" fillId="0" borderId="0" xfId="2" applyFon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165" fontId="0" fillId="0" borderId="7" xfId="2" applyNumberFormat="1" applyFont="1" applyFill="1" applyBorder="1"/>
    <xf numFmtId="0" fontId="12" fillId="0" borderId="0" xfId="0" applyFont="1" applyFill="1"/>
    <xf numFmtId="165" fontId="2" fillId="0" borderId="2" xfId="2" applyFont="1" applyFill="1" applyBorder="1" applyAlignment="1">
      <alignment wrapText="1"/>
    </xf>
    <xf numFmtId="0" fontId="0" fillId="2" borderId="7" xfId="0" applyFont="1" applyFill="1" applyBorder="1" applyAlignment="1">
      <alignment wrapText="1"/>
    </xf>
    <xf numFmtId="165" fontId="0" fillId="2" borderId="7" xfId="2" applyFont="1" applyFill="1" applyBorder="1" applyAlignment="1">
      <alignment wrapText="1"/>
    </xf>
    <xf numFmtId="0" fontId="14" fillId="2" borderId="10" xfId="0" applyFont="1" applyFill="1" applyBorder="1"/>
    <xf numFmtId="0" fontId="14" fillId="2" borderId="0" xfId="0" applyFont="1" applyFill="1" applyBorder="1"/>
    <xf numFmtId="165" fontId="14" fillId="2" borderId="0" xfId="4" applyFont="1" applyFill="1" applyBorder="1"/>
    <xf numFmtId="165" fontId="14" fillId="2" borderId="0" xfId="2" applyFont="1" applyFill="1" applyBorder="1"/>
    <xf numFmtId="165" fontId="14" fillId="2" borderId="3" xfId="2" applyFont="1" applyFill="1" applyBorder="1"/>
    <xf numFmtId="0" fontId="14" fillId="2" borderId="10" xfId="0" applyFont="1" applyFill="1" applyBorder="1" applyAlignment="1">
      <alignment horizontal="center" wrapText="1"/>
    </xf>
    <xf numFmtId="0" fontId="14" fillId="2" borderId="0" xfId="0" applyFont="1" applyFill="1" applyBorder="1" applyAlignment="1">
      <alignment horizontal="center" wrapText="1"/>
    </xf>
    <xf numFmtId="0" fontId="14" fillId="2" borderId="3" xfId="0" applyFont="1" applyFill="1" applyBorder="1" applyAlignment="1">
      <alignment horizontal="center" wrapText="1"/>
    </xf>
    <xf numFmtId="0" fontId="14" fillId="2" borderId="12" xfId="0" applyFont="1" applyFill="1" applyBorder="1"/>
    <xf numFmtId="165" fontId="14" fillId="2" borderId="13" xfId="2" applyFont="1" applyFill="1" applyBorder="1"/>
    <xf numFmtId="0" fontId="14" fillId="2" borderId="12" xfId="0" applyFont="1" applyFill="1" applyBorder="1" applyAlignment="1">
      <alignment horizontal="center" wrapText="1"/>
    </xf>
    <xf numFmtId="165" fontId="16" fillId="2" borderId="13" xfId="4" applyFont="1" applyFill="1" applyBorder="1"/>
    <xf numFmtId="0" fontId="14" fillId="2" borderId="13" xfId="0" applyFont="1" applyFill="1" applyBorder="1" applyAlignment="1">
      <alignment wrapText="1"/>
    </xf>
    <xf numFmtId="0" fontId="18" fillId="0" borderId="0" xfId="0" applyFont="1" applyFill="1"/>
    <xf numFmtId="0" fontId="18" fillId="0" borderId="0" xfId="0" applyFont="1" applyFill="1" applyBorder="1"/>
    <xf numFmtId="165" fontId="18" fillId="0" borderId="0" xfId="2" applyFont="1" applyFill="1" applyBorder="1"/>
    <xf numFmtId="165" fontId="18" fillId="0" borderId="0" xfId="2" applyFont="1" applyFill="1"/>
    <xf numFmtId="0" fontId="18" fillId="0" borderId="0" xfId="0" applyFont="1"/>
    <xf numFmtId="165" fontId="18" fillId="2" borderId="14" xfId="4" applyFont="1" applyFill="1" applyBorder="1"/>
    <xf numFmtId="0" fontId="18" fillId="2" borderId="15" xfId="0" applyFont="1" applyFill="1" applyBorder="1"/>
    <xf numFmtId="0" fontId="18" fillId="2" borderId="16" xfId="0" applyFont="1" applyFill="1" applyBorder="1"/>
    <xf numFmtId="165" fontId="18" fillId="2" borderId="12" xfId="2" applyFont="1" applyFill="1" applyBorder="1"/>
    <xf numFmtId="0" fontId="18" fillId="2" borderId="0" xfId="0" applyFont="1" applyFill="1" applyBorder="1"/>
    <xf numFmtId="0" fontId="18" fillId="2" borderId="13" xfId="0" applyFont="1" applyFill="1" applyBorder="1"/>
    <xf numFmtId="165" fontId="18" fillId="0" borderId="0" xfId="2" applyFont="1"/>
    <xf numFmtId="165" fontId="18" fillId="2" borderId="12" xfId="4" applyFont="1" applyFill="1" applyBorder="1"/>
    <xf numFmtId="0" fontId="18" fillId="0" borderId="0" xfId="0" applyFont="1" applyAlignment="1">
      <alignment horizontal="left" wrapText="1"/>
    </xf>
    <xf numFmtId="165" fontId="18" fillId="0" borderId="0" xfId="2" applyFont="1" applyBorder="1"/>
    <xf numFmtId="165" fontId="18" fillId="2" borderId="16" xfId="2" applyFont="1" applyFill="1" applyBorder="1"/>
    <xf numFmtId="165" fontId="18" fillId="2" borderId="13" xfId="2" applyFont="1" applyFill="1" applyBorder="1"/>
    <xf numFmtId="165" fontId="18" fillId="2" borderId="17" xfId="4" applyFont="1" applyFill="1" applyBorder="1"/>
    <xf numFmtId="165" fontId="18" fillId="2" borderId="18" xfId="2" applyFont="1" applyFill="1" applyBorder="1"/>
    <xf numFmtId="165" fontId="18" fillId="0" borderId="0" xfId="4" applyFont="1" applyFill="1" applyBorder="1"/>
    <xf numFmtId="165" fontId="20" fillId="2" borderId="12" xfId="2" applyFont="1" applyFill="1" applyBorder="1"/>
    <xf numFmtId="165" fontId="18" fillId="2" borderId="0" xfId="2" applyFont="1" applyFill="1" applyBorder="1"/>
    <xf numFmtId="165" fontId="20" fillId="2" borderId="0" xfId="2" applyFont="1" applyFill="1" applyBorder="1"/>
    <xf numFmtId="165" fontId="20" fillId="2" borderId="0" xfId="4" applyFont="1" applyFill="1" applyBorder="1"/>
    <xf numFmtId="165" fontId="18" fillId="2" borderId="0" xfId="4" applyFont="1" applyFill="1" applyBorder="1"/>
    <xf numFmtId="0" fontId="18" fillId="2" borderId="17" xfId="0" applyFont="1" applyFill="1" applyBorder="1" applyAlignment="1"/>
    <xf numFmtId="165" fontId="18" fillId="2" borderId="19" xfId="4" applyFont="1" applyFill="1" applyBorder="1"/>
    <xf numFmtId="0" fontId="18" fillId="2" borderId="19" xfId="0" applyFont="1" applyFill="1" applyBorder="1"/>
    <xf numFmtId="0" fontId="18" fillId="2" borderId="18" xfId="0" applyFont="1" applyFill="1" applyBorder="1"/>
    <xf numFmtId="0" fontId="23" fillId="4" borderId="1" xfId="0" applyFont="1" applyFill="1" applyBorder="1" applyAlignment="1">
      <alignment horizontal="left" wrapText="1"/>
    </xf>
    <xf numFmtId="0" fontId="23" fillId="4" borderId="1" xfId="0" applyFont="1" applyFill="1" applyBorder="1" applyAlignment="1">
      <alignment wrapText="1"/>
    </xf>
    <xf numFmtId="0" fontId="23" fillId="4" borderId="1" xfId="0" applyFont="1" applyFill="1" applyBorder="1" applyAlignment="1">
      <alignment horizontal="left"/>
    </xf>
    <xf numFmtId="164" fontId="23" fillId="4" borderId="1" xfId="0" applyNumberFormat="1" applyFont="1" applyFill="1" applyBorder="1" applyAlignment="1">
      <alignment horizontal="left"/>
    </xf>
    <xf numFmtId="10" fontId="0" fillId="0" borderId="0" xfId="6" applyNumberFormat="1" applyFont="1"/>
    <xf numFmtId="0" fontId="24" fillId="4" borderId="1" xfId="0" applyFont="1" applyFill="1" applyBorder="1" applyAlignment="1">
      <alignment horizontal="left" wrapText="1"/>
    </xf>
    <xf numFmtId="164" fontId="24" fillId="4" borderId="1" xfId="0" applyNumberFormat="1" applyFont="1" applyFill="1" applyBorder="1" applyAlignment="1">
      <alignment horizontal="left"/>
    </xf>
    <xf numFmtId="10" fontId="24" fillId="4" borderId="1" xfId="0" applyNumberFormat="1" applyFont="1" applyFill="1" applyBorder="1" applyAlignment="1">
      <alignment horizontal="left"/>
    </xf>
    <xf numFmtId="0" fontId="24" fillId="4" borderId="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center" wrapText="1"/>
    </xf>
    <xf numFmtId="0" fontId="13" fillId="2" borderId="10" xfId="0" applyFont="1" applyFill="1" applyBorder="1" applyAlignment="1">
      <alignment horizontal="center" wrapText="1"/>
    </xf>
    <xf numFmtId="0" fontId="18" fillId="0" borderId="0" xfId="0" applyFont="1" applyBorder="1"/>
    <xf numFmtId="0" fontId="18" fillId="0" borderId="0" xfId="0" applyFont="1" applyAlignment="1">
      <alignment wrapText="1"/>
    </xf>
    <xf numFmtId="0" fontId="18" fillId="2" borderId="1" xfId="0" applyFont="1" applyFill="1" applyBorder="1" applyAlignment="1">
      <alignment wrapText="1"/>
    </xf>
    <xf numFmtId="165" fontId="18" fillId="2" borderId="1" xfId="2" applyFont="1" applyFill="1" applyBorder="1" applyAlignment="1">
      <alignment wrapText="1"/>
    </xf>
    <xf numFmtId="0" fontId="18" fillId="0" borderId="1" xfId="0" applyFont="1" applyFill="1" applyBorder="1"/>
    <xf numFmtId="165" fontId="18" fillId="0" borderId="1" xfId="2" applyFont="1" applyFill="1" applyBorder="1"/>
    <xf numFmtId="165" fontId="18" fillId="0" borderId="0" xfId="2" applyFont="1" applyFill="1" applyBorder="1" applyAlignment="1">
      <alignment wrapText="1"/>
    </xf>
    <xf numFmtId="0" fontId="18" fillId="0" borderId="0" xfId="0" applyFont="1" applyFill="1" applyAlignment="1">
      <alignment wrapText="1"/>
    </xf>
    <xf numFmtId="0" fontId="18" fillId="0" borderId="1" xfId="0" applyFont="1" applyFill="1" applyBorder="1" applyAlignment="1">
      <alignment wrapText="1"/>
    </xf>
    <xf numFmtId="10" fontId="18" fillId="0" borderId="0" xfId="6" applyNumberFormat="1" applyFont="1" applyFill="1" applyBorder="1"/>
    <xf numFmtId="0" fontId="18" fillId="0" borderId="0" xfId="0" applyFont="1" applyFill="1" applyBorder="1" applyAlignment="1">
      <alignment wrapText="1"/>
    </xf>
    <xf numFmtId="165" fontId="18" fillId="5" borderId="1" xfId="2" applyFont="1" applyFill="1" applyBorder="1" applyAlignment="1">
      <alignment wrapText="1"/>
    </xf>
    <xf numFmtId="165" fontId="22" fillId="5" borderId="1" xfId="2" applyFont="1" applyFill="1" applyBorder="1" applyAlignment="1">
      <alignment wrapText="1"/>
    </xf>
    <xf numFmtId="10" fontId="22" fillId="5" borderId="1" xfId="6" applyNumberFormat="1" applyFont="1" applyFill="1" applyBorder="1" applyAlignment="1">
      <alignment wrapText="1"/>
    </xf>
    <xf numFmtId="0" fontId="18" fillId="5" borderId="1" xfId="0" applyFont="1" applyFill="1" applyBorder="1"/>
    <xf numFmtId="165" fontId="18" fillId="5" borderId="1" xfId="2" applyFont="1" applyFill="1" applyBorder="1"/>
    <xf numFmtId="165" fontId="22" fillId="5" borderId="1" xfId="2" applyFont="1" applyFill="1" applyBorder="1"/>
    <xf numFmtId="0" fontId="18" fillId="5" borderId="0" xfId="0" applyFont="1" applyFill="1"/>
    <xf numFmtId="165" fontId="18" fillId="5" borderId="7" xfId="2" applyFont="1" applyFill="1" applyBorder="1" applyAlignment="1">
      <alignment wrapText="1"/>
    </xf>
    <xf numFmtId="10" fontId="22" fillId="5" borderId="7" xfId="6" applyNumberFormat="1" applyFont="1" applyFill="1" applyBorder="1" applyAlignment="1">
      <alignment wrapText="1"/>
    </xf>
    <xf numFmtId="0" fontId="18" fillId="5" borderId="1" xfId="0" applyFont="1" applyFill="1" applyBorder="1" applyAlignment="1">
      <alignment wrapText="1"/>
    </xf>
    <xf numFmtId="10" fontId="22" fillId="5" borderId="1" xfId="6" applyNumberFormat="1" applyFont="1" applyFill="1" applyBorder="1"/>
    <xf numFmtId="0" fontId="18" fillId="5" borderId="7" xfId="0" applyFont="1" applyFill="1" applyBorder="1" applyAlignment="1">
      <alignment wrapText="1"/>
    </xf>
    <xf numFmtId="165" fontId="22" fillId="5" borderId="7" xfId="2" applyFont="1" applyFill="1" applyBorder="1" applyAlignment="1">
      <alignment wrapText="1"/>
    </xf>
    <xf numFmtId="0" fontId="18" fillId="2" borderId="7" xfId="0" applyFont="1" applyFill="1" applyBorder="1" applyAlignment="1">
      <alignment wrapText="1"/>
    </xf>
    <xf numFmtId="165" fontId="18" fillId="2" borderId="7" xfId="2" applyFont="1" applyFill="1" applyBorder="1" applyAlignment="1">
      <alignment wrapText="1"/>
    </xf>
    <xf numFmtId="165" fontId="18" fillId="5" borderId="0" xfId="2" applyFont="1" applyFill="1"/>
    <xf numFmtId="0" fontId="26" fillId="0" borderId="0" xfId="0" applyFont="1" applyFill="1"/>
    <xf numFmtId="165" fontId="26" fillId="0" borderId="0" xfId="2" applyFont="1" applyFill="1" applyBorder="1"/>
    <xf numFmtId="0" fontId="26" fillId="0" borderId="0" xfId="0" applyFont="1" applyFill="1" applyAlignment="1">
      <alignment wrapText="1"/>
    </xf>
    <xf numFmtId="0" fontId="26" fillId="0" borderId="0" xfId="0" applyFont="1" applyFill="1" applyBorder="1"/>
    <xf numFmtId="165" fontId="26" fillId="0" borderId="0" xfId="2" applyFont="1" applyFill="1"/>
    <xf numFmtId="0" fontId="26" fillId="0" borderId="10" xfId="0" applyFont="1" applyFill="1" applyBorder="1"/>
    <xf numFmtId="0" fontId="26" fillId="0" borderId="10" xfId="0" applyFont="1" applyFill="1" applyBorder="1" applyAlignment="1">
      <alignment horizontal="center" wrapText="1"/>
    </xf>
    <xf numFmtId="0" fontId="26" fillId="0" borderId="0" xfId="0" applyFont="1" applyFill="1" applyBorder="1" applyAlignment="1">
      <alignment horizontal="center" wrapText="1"/>
    </xf>
    <xf numFmtId="0" fontId="31" fillId="0" borderId="0" xfId="0" applyFont="1" applyFill="1"/>
    <xf numFmtId="0" fontId="32" fillId="0" borderId="0" xfId="0" applyFont="1" applyFill="1"/>
    <xf numFmtId="0" fontId="26" fillId="6" borderId="0" xfId="0" applyFont="1" applyFill="1" applyAlignment="1">
      <alignment wrapText="1"/>
    </xf>
    <xf numFmtId="0" fontId="26" fillId="6" borderId="0" xfId="0" applyFont="1" applyFill="1"/>
    <xf numFmtId="0" fontId="26" fillId="7" borderId="0" xfId="0" applyFont="1" applyFill="1"/>
    <xf numFmtId="165" fontId="32" fillId="0" borderId="0" xfId="2" applyFont="1" applyFill="1"/>
    <xf numFmtId="165" fontId="32" fillId="8" borderId="1" xfId="2" applyFont="1" applyFill="1" applyBorder="1"/>
    <xf numFmtId="0" fontId="26" fillId="8" borderId="0" xfId="0" applyFont="1" applyFill="1"/>
    <xf numFmtId="165" fontId="31" fillId="8" borderId="1" xfId="2" applyFont="1" applyFill="1" applyBorder="1"/>
    <xf numFmtId="165" fontId="31" fillId="8" borderId="0" xfId="2" applyFont="1" applyFill="1"/>
    <xf numFmtId="165" fontId="31" fillId="8" borderId="0" xfId="2" applyFont="1" applyFill="1" applyBorder="1"/>
    <xf numFmtId="165" fontId="31" fillId="8" borderId="12" xfId="2" applyFont="1" applyFill="1" applyBorder="1"/>
    <xf numFmtId="165" fontId="31" fillId="8" borderId="13" xfId="2" applyFont="1" applyFill="1" applyBorder="1"/>
    <xf numFmtId="165" fontId="31" fillId="8" borderId="17" xfId="2" applyFont="1" applyFill="1" applyBorder="1"/>
    <xf numFmtId="165" fontId="31" fillId="8" borderId="18" xfId="2" applyFont="1" applyFill="1" applyBorder="1"/>
    <xf numFmtId="165" fontId="20" fillId="2" borderId="12" xfId="2" applyFont="1" applyFill="1" applyBorder="1" applyAlignment="1">
      <alignment wrapText="1"/>
    </xf>
    <xf numFmtId="0" fontId="21" fillId="2" borderId="0" xfId="0" applyFont="1" applyFill="1" applyBorder="1" applyAlignment="1">
      <alignment wrapText="1"/>
    </xf>
    <xf numFmtId="0" fontId="21" fillId="2" borderId="13" xfId="0" applyFont="1" applyFill="1" applyBorder="1" applyAlignment="1">
      <alignment wrapText="1"/>
    </xf>
    <xf numFmtId="0" fontId="18" fillId="0" borderId="0" xfId="0" applyFont="1" applyAlignment="1">
      <alignment horizontal="left" wrapText="1"/>
    </xf>
    <xf numFmtId="0" fontId="14" fillId="2" borderId="11" xfId="0" applyFont="1" applyFill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3" fillId="2" borderId="9" xfId="0" applyFont="1" applyFill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3" fillId="2" borderId="1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wrapText="1"/>
    </xf>
    <xf numFmtId="0" fontId="14" fillId="2" borderId="10" xfId="0" applyFont="1" applyFill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8" fillId="0" borderId="0" xfId="0" applyFont="1" applyBorder="1" applyAlignment="1">
      <alignment horizontal="left" wrapText="1"/>
    </xf>
    <xf numFmtId="0" fontId="18" fillId="0" borderId="0" xfId="0" applyFont="1" applyBorder="1" applyAlignment="1"/>
    <xf numFmtId="0" fontId="0" fillId="2" borderId="10" xfId="0" applyFont="1" applyFill="1" applyBorder="1" applyAlignment="1">
      <alignment horizontal="center" wrapText="1"/>
    </xf>
    <xf numFmtId="0" fontId="0" fillId="2" borderId="11" xfId="0" applyFont="1" applyFill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0" xfId="0" applyFont="1" applyAlignment="1"/>
    <xf numFmtId="0" fontId="0" fillId="0" borderId="3" xfId="0" applyFont="1" applyBorder="1" applyAlignment="1"/>
    <xf numFmtId="0" fontId="9" fillId="2" borderId="9" xfId="0" applyFont="1" applyFill="1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9" fillId="0" borderId="21" xfId="0" applyFont="1" applyBorder="1" applyAlignment="1">
      <alignment wrapText="1" shrinkToFit="1"/>
    </xf>
    <xf numFmtId="0" fontId="26" fillId="0" borderId="10" xfId="0" applyFont="1" applyFill="1" applyBorder="1" applyAlignment="1">
      <alignment horizontal="center" wrapText="1"/>
    </xf>
    <xf numFmtId="0" fontId="26" fillId="0" borderId="0" xfId="0" applyFont="1" applyFill="1" applyBorder="1" applyAlignment="1">
      <alignment horizontal="center" wrapText="1"/>
    </xf>
    <xf numFmtId="0" fontId="26" fillId="0" borderId="11" xfId="0" applyFont="1" applyFill="1" applyBorder="1" applyAlignment="1">
      <alignment horizontal="center" wrapText="1"/>
    </xf>
    <xf numFmtId="0" fontId="26" fillId="0" borderId="20" xfId="0" applyFont="1" applyFill="1" applyBorder="1" applyAlignment="1">
      <alignment horizontal="center" wrapText="1"/>
    </xf>
    <xf numFmtId="0" fontId="26" fillId="0" borderId="0" xfId="0" applyFont="1" applyFill="1" applyAlignment="1">
      <alignment horizontal="center" wrapText="1"/>
    </xf>
    <xf numFmtId="0" fontId="26" fillId="0" borderId="9" xfId="0" applyFont="1" applyFill="1" applyBorder="1" applyAlignment="1">
      <alignment horizontal="center" wrapText="1"/>
    </xf>
    <xf numFmtId="0" fontId="26" fillId="0" borderId="2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14" fillId="2" borderId="12" xfId="0" applyFont="1" applyFill="1" applyBorder="1" applyAlignment="1">
      <alignment horizontal="center" wrapText="1"/>
    </xf>
    <xf numFmtId="0" fontId="14" fillId="0" borderId="13" xfId="0" applyFont="1" applyBorder="1" applyAlignment="1">
      <alignment wrapText="1"/>
    </xf>
    <xf numFmtId="0" fontId="14" fillId="2" borderId="17" xfId="0" applyFont="1" applyFill="1" applyBorder="1" applyAlignment="1">
      <alignment horizontal="center" wrapText="1"/>
    </xf>
    <xf numFmtId="0" fontId="14" fillId="0" borderId="19" xfId="0" applyFont="1" applyBorder="1" applyAlignment="1">
      <alignment horizontal="center" wrapText="1"/>
    </xf>
    <xf numFmtId="0" fontId="14" fillId="0" borderId="18" xfId="0" applyFont="1" applyBorder="1" applyAlignment="1">
      <alignment wrapText="1"/>
    </xf>
    <xf numFmtId="0" fontId="17" fillId="0" borderId="0" xfId="0" applyFont="1" applyAlignment="1">
      <alignment wrapText="1"/>
    </xf>
    <xf numFmtId="0" fontId="17" fillId="0" borderId="13" xfId="0" applyFont="1" applyBorder="1" applyAlignment="1">
      <alignment wrapText="1"/>
    </xf>
    <xf numFmtId="0" fontId="14" fillId="2" borderId="19" xfId="0" applyFont="1" applyFill="1" applyBorder="1" applyAlignment="1">
      <alignment horizontal="center" wrapText="1"/>
    </xf>
    <xf numFmtId="0" fontId="14" fillId="2" borderId="0" xfId="0" applyFont="1" applyFill="1" applyBorder="1" applyAlignment="1">
      <alignment horizontal="center" wrapText="1"/>
    </xf>
    <xf numFmtId="0" fontId="13" fillId="2" borderId="14" xfId="0" applyFont="1" applyFill="1" applyBorder="1" applyAlignment="1">
      <alignment horizontal="center" wrapText="1"/>
    </xf>
    <xf numFmtId="0" fontId="13" fillId="2" borderId="15" xfId="0" applyFont="1" applyFill="1" applyBorder="1" applyAlignment="1">
      <alignment horizontal="center" wrapText="1"/>
    </xf>
    <xf numFmtId="0" fontId="13" fillId="2" borderId="17" xfId="0" applyFont="1" applyFill="1" applyBorder="1" applyAlignment="1">
      <alignment horizontal="center" wrapText="1"/>
    </xf>
    <xf numFmtId="0" fontId="18" fillId="0" borderId="0" xfId="0" applyFont="1" applyAlignment="1"/>
    <xf numFmtId="0" fontId="25" fillId="4" borderId="1" xfId="0" applyFont="1" applyFill="1" applyBorder="1" applyAlignment="1">
      <alignment horizontal="center" vertical="center" wrapText="1"/>
    </xf>
  </cellXfs>
  <cellStyles count="7">
    <cellStyle name="Comma 2" xfId="1" xr:uid="{00000000-0005-0000-0000-000000000000}"/>
    <cellStyle name="Currency" xfId="2" builtinId="4"/>
    <cellStyle name="Currency 2" xfId="3" xr:uid="{00000000-0005-0000-0000-000002000000}"/>
    <cellStyle name="Currency 3" xfId="4" xr:uid="{00000000-0005-0000-0000-000003000000}"/>
    <cellStyle name="Normal" xfId="0" builtinId="0"/>
    <cellStyle name="Normal 2" xfId="5" xr:uid="{00000000-0005-0000-0000-000005000000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'Trojan Product items as at 2407'!$B$1:$B$9</c:f>
              <c:strCache>
                <c:ptCount val="9"/>
                <c:pt idx="0">
                  <c:v> Item Code  </c:v>
                </c:pt>
                <c:pt idx="1">
                  <c:v> DGK1 </c:v>
                </c:pt>
                <c:pt idx="2">
                  <c:v> DCK1 </c:v>
                </c:pt>
                <c:pt idx="3">
                  <c:v> DSG1 </c:v>
                </c:pt>
                <c:pt idx="4">
                  <c:v> DCK_PP </c:v>
                </c:pt>
                <c:pt idx="5">
                  <c:v> DGK_PP </c:v>
                </c:pt>
                <c:pt idx="6">
                  <c:v> DMB1 </c:v>
                </c:pt>
                <c:pt idx="7">
                  <c:v> DMC1 </c:v>
                </c:pt>
                <c:pt idx="8">
                  <c:v> EDB20 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val>
            <c:numRef>
              <c:f>'Trojan Product items as at 2407'!$B$10:$B$269</c:f>
              <c:numCache>
                <c:formatCode>_-"$"* #,##0.00_-;\-"$"* #,##0.00_-;_-"$"* "-"??_-;_-@_-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540-4464-BCFD-59C188B5F6B5}"/>
            </c:ext>
          </c:extLst>
        </c:ser>
        <c:ser>
          <c:idx val="1"/>
          <c:order val="1"/>
          <c:tx>
            <c:strRef>
              <c:f>'Trojan Product items as at 2407'!$C$1:$C$9</c:f>
              <c:strCache>
                <c:ptCount val="9"/>
                <c:pt idx="0">
                  <c:v> Description </c:v>
                </c:pt>
                <c:pt idx="1">
                  <c:v> Davidoff Gold(20/200)(OP) </c:v>
                </c:pt>
                <c:pt idx="2">
                  <c:v> Davidoff Classic (20/200)(OP) </c:v>
                </c:pt>
                <c:pt idx="3">
                  <c:v> Davidoff Slim Gold(20/200)(OP) </c:v>
                </c:pt>
                <c:pt idx="4">
                  <c:v> Davidoff Classic_PP(20/200)(PP) </c:v>
                </c:pt>
                <c:pt idx="5">
                  <c:v> Davidoff Gold_PP(20/200)(PP) </c:v>
                </c:pt>
                <c:pt idx="6">
                  <c:v> Davidoff Magnum Gold (20/200)(OP) </c:v>
                </c:pt>
                <c:pt idx="7">
                  <c:v> Davidoff Magnum Classic (20/200)(OP) </c:v>
                </c:pt>
                <c:pt idx="8">
                  <c:v> EDGE Blue (ESSE BLEND)(20/200)(PP) 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'Trojan Product items as at 2407'!$C$10:$C$269</c:f>
              <c:numCache>
                <c:formatCode>_-"$"* #,##0.00_-;\-"$"* #,##0.00_-;_-"$"* "-"??_-;_-@_-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540-4464-BCFD-59C188B5F6B5}"/>
            </c:ext>
          </c:extLst>
        </c:ser>
        <c:ser>
          <c:idx val="2"/>
          <c:order val="2"/>
          <c:tx>
            <c:strRef>
              <c:f>'Trojan Product items as at 2407'!$D$1:$D$9</c:f>
              <c:strCache>
                <c:ptCount val="9"/>
                <c:pt idx="0">
                  <c:v> Category </c:v>
                </c:pt>
                <c:pt idx="1">
                  <c:v> Cigarettes </c:v>
                </c:pt>
                <c:pt idx="2">
                  <c:v> Cigarettes </c:v>
                </c:pt>
                <c:pt idx="3">
                  <c:v> Cigarettes </c:v>
                </c:pt>
                <c:pt idx="4">
                  <c:v> Cigarettes </c:v>
                </c:pt>
                <c:pt idx="5">
                  <c:v> Cigarettes </c:v>
                </c:pt>
                <c:pt idx="6">
                  <c:v> Cigarettes </c:v>
                </c:pt>
                <c:pt idx="7">
                  <c:v> Cigarettes </c:v>
                </c:pt>
                <c:pt idx="8">
                  <c:v> Cigarettes 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val>
            <c:numRef>
              <c:f>'Trojan Product items as at 2407'!$D$10:$D$269</c:f>
              <c:numCache>
                <c:formatCode>_-"$"* #,##0.00_-;\-"$"* #,##0.00_-;_-"$"* "-"??_-;_-@_-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540-4464-BCFD-59C188B5F6B5}"/>
            </c:ext>
          </c:extLst>
        </c:ser>
        <c:ser>
          <c:idx val="3"/>
          <c:order val="3"/>
          <c:tx>
            <c:strRef>
              <c:f>'Trojan Product items as at 2407'!$E$1:$E$9</c:f>
              <c:strCache>
                <c:ptCount val="9"/>
                <c:pt idx="0">
                  <c:v> Packaging </c:v>
                </c:pt>
                <c:pt idx="1">
                  <c:v> OP </c:v>
                </c:pt>
                <c:pt idx="2">
                  <c:v> OP </c:v>
                </c:pt>
                <c:pt idx="3">
                  <c:v> OP </c:v>
                </c:pt>
                <c:pt idx="4">
                  <c:v> PP </c:v>
                </c:pt>
                <c:pt idx="5">
                  <c:v> PP </c:v>
                </c:pt>
                <c:pt idx="6">
                  <c:v> OP </c:v>
                </c:pt>
                <c:pt idx="7">
                  <c:v> OP </c:v>
                </c:pt>
                <c:pt idx="8">
                  <c:v> PP 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val>
            <c:numRef>
              <c:f>'Trojan Product items as at 2407'!$E$10:$E$269</c:f>
              <c:numCache>
                <c:formatCode>_-"$"* #,##0.00_-;\-"$"* #,##0.00_-;_-"$"* "-"??_-;_-@_-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540-4464-BCFD-59C188B5F6B5}"/>
            </c:ext>
          </c:extLst>
        </c:ser>
        <c:ser>
          <c:idx val="4"/>
          <c:order val="4"/>
          <c:tx>
            <c:strRef>
              <c:f>'Trojan Product items as at 2407'!$F$1:$F$9</c:f>
              <c:strCache>
                <c:ptCount val="9"/>
                <c:pt idx="0">
                  <c:v> Original Price </c:v>
                </c:pt>
                <c:pt idx="1">
                  <c:v> $298.62 </c:v>
                </c:pt>
                <c:pt idx="2">
                  <c:v> $298.62 </c:v>
                </c:pt>
                <c:pt idx="4">
                  <c:v> $298.62 </c:v>
                </c:pt>
                <c:pt idx="5">
                  <c:v> $298.62 </c:v>
                </c:pt>
                <c:pt idx="6">
                  <c:v> $321.10 </c:v>
                </c:pt>
                <c:pt idx="7">
                  <c:v> $321.10 </c:v>
                </c:pt>
                <c:pt idx="8">
                  <c:v> $217.50 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val>
            <c:numRef>
              <c:f>'Trojan Product items as at 2407'!$F$10:$F$269</c:f>
              <c:numCache>
                <c:formatCode>_-"$"* #,##0.00_-;\-"$"* #,##0.00_-;_-"$"* "-"??_-;_-@_-</c:formatCode>
                <c:ptCount val="249"/>
                <c:pt idx="0">
                  <c:v>217.5</c:v>
                </c:pt>
                <c:pt idx="1">
                  <c:v>202</c:v>
                </c:pt>
                <c:pt idx="2">
                  <c:v>202</c:v>
                </c:pt>
                <c:pt idx="3">
                  <c:v>202</c:v>
                </c:pt>
                <c:pt idx="4">
                  <c:v>210</c:v>
                </c:pt>
                <c:pt idx="5">
                  <c:v>210</c:v>
                </c:pt>
                <c:pt idx="6">
                  <c:v>199.5</c:v>
                </c:pt>
                <c:pt idx="7">
                  <c:v>358.5</c:v>
                </c:pt>
                <c:pt idx="8">
                  <c:v>358.5</c:v>
                </c:pt>
                <c:pt idx="9">
                  <c:v>358.5</c:v>
                </c:pt>
                <c:pt idx="10">
                  <c:v>146</c:v>
                </c:pt>
                <c:pt idx="11">
                  <c:v>146</c:v>
                </c:pt>
                <c:pt idx="12">
                  <c:v>146</c:v>
                </c:pt>
                <c:pt idx="13">
                  <c:v>406.45</c:v>
                </c:pt>
                <c:pt idx="14">
                  <c:v>406.45</c:v>
                </c:pt>
                <c:pt idx="15">
                  <c:v>487.72</c:v>
                </c:pt>
                <c:pt idx="16">
                  <c:v>382.25</c:v>
                </c:pt>
                <c:pt idx="17">
                  <c:v>382.25</c:v>
                </c:pt>
                <c:pt idx="18">
                  <c:v>390.5</c:v>
                </c:pt>
                <c:pt idx="19">
                  <c:v>410.6</c:v>
                </c:pt>
                <c:pt idx="20">
                  <c:v>410.6</c:v>
                </c:pt>
                <c:pt idx="21">
                  <c:v>482</c:v>
                </c:pt>
                <c:pt idx="22">
                  <c:v>482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422.4</c:v>
                </c:pt>
                <c:pt idx="27">
                  <c:v>422.4</c:v>
                </c:pt>
                <c:pt idx="28">
                  <c:v>422.4</c:v>
                </c:pt>
                <c:pt idx="29">
                  <c:v>422.4</c:v>
                </c:pt>
                <c:pt idx="30">
                  <c:v>847.4</c:v>
                </c:pt>
                <c:pt idx="31">
                  <c:v>423.7</c:v>
                </c:pt>
                <c:pt idx="32">
                  <c:v>423.7</c:v>
                </c:pt>
                <c:pt idx="33">
                  <c:v>423.7</c:v>
                </c:pt>
                <c:pt idx="34">
                  <c:v>415.25</c:v>
                </c:pt>
                <c:pt idx="35">
                  <c:v>415.25</c:v>
                </c:pt>
                <c:pt idx="36">
                  <c:v>415.25</c:v>
                </c:pt>
                <c:pt idx="37">
                  <c:v>415.25</c:v>
                </c:pt>
                <c:pt idx="38">
                  <c:v>415.25</c:v>
                </c:pt>
                <c:pt idx="39">
                  <c:v>415.25</c:v>
                </c:pt>
                <c:pt idx="40">
                  <c:v>427.3</c:v>
                </c:pt>
                <c:pt idx="41">
                  <c:v>427.3</c:v>
                </c:pt>
                <c:pt idx="42">
                  <c:v>427.3</c:v>
                </c:pt>
                <c:pt idx="43">
                  <c:v>427.3</c:v>
                </c:pt>
                <c:pt idx="44">
                  <c:v>427.3</c:v>
                </c:pt>
                <c:pt idx="45">
                  <c:v>427.3</c:v>
                </c:pt>
                <c:pt idx="46">
                  <c:v>427.3</c:v>
                </c:pt>
                <c:pt idx="47">
                  <c:v>427.3</c:v>
                </c:pt>
                <c:pt idx="48">
                  <c:v>430.4</c:v>
                </c:pt>
                <c:pt idx="49">
                  <c:v>430.4</c:v>
                </c:pt>
                <c:pt idx="50">
                  <c:v>430.4</c:v>
                </c:pt>
                <c:pt idx="51">
                  <c:v>430.4</c:v>
                </c:pt>
                <c:pt idx="52">
                  <c:v>430.4</c:v>
                </c:pt>
                <c:pt idx="53">
                  <c:v>430.4</c:v>
                </c:pt>
                <c:pt idx="54">
                  <c:v>430.4</c:v>
                </c:pt>
                <c:pt idx="55">
                  <c:v>430.4</c:v>
                </c:pt>
                <c:pt idx="56">
                  <c:v>434.9</c:v>
                </c:pt>
                <c:pt idx="57">
                  <c:v>434.9</c:v>
                </c:pt>
                <c:pt idx="58">
                  <c:v>434.9</c:v>
                </c:pt>
                <c:pt idx="59">
                  <c:v>434.9</c:v>
                </c:pt>
                <c:pt idx="60">
                  <c:v>434.9</c:v>
                </c:pt>
                <c:pt idx="61">
                  <c:v>779</c:v>
                </c:pt>
                <c:pt idx="62">
                  <c:v>191.4</c:v>
                </c:pt>
                <c:pt idx="63">
                  <c:v>191.4</c:v>
                </c:pt>
                <c:pt idx="64">
                  <c:v>182.6</c:v>
                </c:pt>
                <c:pt idx="65">
                  <c:v>182.6</c:v>
                </c:pt>
                <c:pt idx="66">
                  <c:v>182.6</c:v>
                </c:pt>
                <c:pt idx="67">
                  <c:v>182.6</c:v>
                </c:pt>
                <c:pt idx="68">
                  <c:v>191.4</c:v>
                </c:pt>
                <c:pt idx="69">
                  <c:v>191.4</c:v>
                </c:pt>
                <c:pt idx="70">
                  <c:v>171.05</c:v>
                </c:pt>
                <c:pt idx="71">
                  <c:v>171.05</c:v>
                </c:pt>
                <c:pt idx="72">
                  <c:v>322.7</c:v>
                </c:pt>
                <c:pt idx="73">
                  <c:v>322.7</c:v>
                </c:pt>
                <c:pt idx="74">
                  <c:v>99</c:v>
                </c:pt>
                <c:pt idx="75">
                  <c:v>237.6</c:v>
                </c:pt>
                <c:pt idx="76">
                  <c:v>315.89999999999998</c:v>
                </c:pt>
                <c:pt idx="77">
                  <c:v>315.89999999999998</c:v>
                </c:pt>
                <c:pt idx="78">
                  <c:v>315.89999999999998</c:v>
                </c:pt>
                <c:pt idx="79">
                  <c:v>315.89999999999998</c:v>
                </c:pt>
                <c:pt idx="80">
                  <c:v>315.89999999999998</c:v>
                </c:pt>
                <c:pt idx="81">
                  <c:v>315.89999999999998</c:v>
                </c:pt>
                <c:pt idx="82">
                  <c:v>319.39999999999998</c:v>
                </c:pt>
                <c:pt idx="83">
                  <c:v>319.39999999999998</c:v>
                </c:pt>
                <c:pt idx="84">
                  <c:v>319.39999999999998</c:v>
                </c:pt>
                <c:pt idx="85">
                  <c:v>319.39999999999998</c:v>
                </c:pt>
                <c:pt idx="86">
                  <c:v>319.39999999999998</c:v>
                </c:pt>
                <c:pt idx="87">
                  <c:v>319.39999999999998</c:v>
                </c:pt>
                <c:pt idx="88">
                  <c:v>319.39999999999998</c:v>
                </c:pt>
                <c:pt idx="89">
                  <c:v>319.39999999999998</c:v>
                </c:pt>
                <c:pt idx="90">
                  <c:v>342.4</c:v>
                </c:pt>
                <c:pt idx="91">
                  <c:v>342.4</c:v>
                </c:pt>
                <c:pt idx="92">
                  <c:v>170.8</c:v>
                </c:pt>
                <c:pt idx="93">
                  <c:v>170.8</c:v>
                </c:pt>
                <c:pt idx="94">
                  <c:v>170.8</c:v>
                </c:pt>
                <c:pt idx="95">
                  <c:v>170.8</c:v>
                </c:pt>
                <c:pt idx="96">
                  <c:v>181.2</c:v>
                </c:pt>
                <c:pt idx="97">
                  <c:v>181.2</c:v>
                </c:pt>
                <c:pt idx="98">
                  <c:v>164.3</c:v>
                </c:pt>
                <c:pt idx="99">
                  <c:v>164.3</c:v>
                </c:pt>
                <c:pt idx="100">
                  <c:v>175.2</c:v>
                </c:pt>
                <c:pt idx="101">
                  <c:v>175.2</c:v>
                </c:pt>
                <c:pt idx="102">
                  <c:v>180.3</c:v>
                </c:pt>
                <c:pt idx="103">
                  <c:v>318.8</c:v>
                </c:pt>
                <c:pt idx="104">
                  <c:v>353.1</c:v>
                </c:pt>
                <c:pt idx="105">
                  <c:v>353.1</c:v>
                </c:pt>
                <c:pt idx="106">
                  <c:v>353.1</c:v>
                </c:pt>
                <c:pt idx="107">
                  <c:v>353.1</c:v>
                </c:pt>
                <c:pt idx="108">
                  <c:v>353.1</c:v>
                </c:pt>
                <c:pt idx="109">
                  <c:v>353.1</c:v>
                </c:pt>
                <c:pt idx="110">
                  <c:v>519.5</c:v>
                </c:pt>
                <c:pt idx="111">
                  <c:v>308</c:v>
                </c:pt>
                <c:pt idx="112">
                  <c:v>308</c:v>
                </c:pt>
                <c:pt idx="113">
                  <c:v>454.23</c:v>
                </c:pt>
                <c:pt idx="114">
                  <c:v>454.23</c:v>
                </c:pt>
                <c:pt idx="115">
                  <c:v>454.3</c:v>
                </c:pt>
                <c:pt idx="116">
                  <c:v>265.89999999999998</c:v>
                </c:pt>
                <c:pt idx="117">
                  <c:v>862.89</c:v>
                </c:pt>
                <c:pt idx="118">
                  <c:v>862.89</c:v>
                </c:pt>
                <c:pt idx="119">
                  <c:v>753.71</c:v>
                </c:pt>
                <c:pt idx="120">
                  <c:v>753.71</c:v>
                </c:pt>
                <c:pt idx="121">
                  <c:v>678.95</c:v>
                </c:pt>
                <c:pt idx="122">
                  <c:v>678.95</c:v>
                </c:pt>
                <c:pt idx="123">
                  <c:v>517.79999999999995</c:v>
                </c:pt>
                <c:pt idx="124">
                  <c:v>452.25</c:v>
                </c:pt>
                <c:pt idx="125">
                  <c:v>452.25</c:v>
                </c:pt>
                <c:pt idx="126">
                  <c:v>407.4</c:v>
                </c:pt>
                <c:pt idx="127">
                  <c:v>407.4</c:v>
                </c:pt>
                <c:pt idx="128">
                  <c:v>271.60000000000002</c:v>
                </c:pt>
                <c:pt idx="129">
                  <c:v>34.515599999999999</c:v>
                </c:pt>
                <c:pt idx="130">
                  <c:v>34.515599999999999</c:v>
                </c:pt>
                <c:pt idx="131">
                  <c:v>30.148400000000002</c:v>
                </c:pt>
                <c:pt idx="132">
                  <c:v>30.148400000000002</c:v>
                </c:pt>
                <c:pt idx="133">
                  <c:v>27.158000000000001</c:v>
                </c:pt>
                <c:pt idx="134">
                  <c:v>27.158000000000001</c:v>
                </c:pt>
                <c:pt idx="135">
                  <c:v>877.92</c:v>
                </c:pt>
                <c:pt idx="136">
                  <c:v>1094.22</c:v>
                </c:pt>
                <c:pt idx="137">
                  <c:v>1895.57</c:v>
                </c:pt>
                <c:pt idx="138">
                  <c:v>1137.3</c:v>
                </c:pt>
                <c:pt idx="139">
                  <c:v>507.35</c:v>
                </c:pt>
                <c:pt idx="140">
                  <c:v>507.35</c:v>
                </c:pt>
                <c:pt idx="141">
                  <c:v>1012.24</c:v>
                </c:pt>
                <c:pt idx="142">
                  <c:v>1012.24</c:v>
                </c:pt>
                <c:pt idx="143">
                  <c:v>1687.06</c:v>
                </c:pt>
                <c:pt idx="144">
                  <c:v>919.97</c:v>
                </c:pt>
                <c:pt idx="145">
                  <c:v>919.97</c:v>
                </c:pt>
                <c:pt idx="146">
                  <c:v>717.42</c:v>
                </c:pt>
                <c:pt idx="147">
                  <c:v>717.42</c:v>
                </c:pt>
                <c:pt idx="148">
                  <c:v>717.42</c:v>
                </c:pt>
                <c:pt idx="149">
                  <c:v>627.45000000000005</c:v>
                </c:pt>
                <c:pt idx="150">
                  <c:v>1045.72</c:v>
                </c:pt>
                <c:pt idx="151">
                  <c:v>1045.72</c:v>
                </c:pt>
                <c:pt idx="152">
                  <c:v>1045.72</c:v>
                </c:pt>
                <c:pt idx="153">
                  <c:v>1464.11</c:v>
                </c:pt>
                <c:pt idx="154">
                  <c:v>891.67</c:v>
                </c:pt>
                <c:pt idx="155">
                  <c:v>1247.5999999999999</c:v>
                </c:pt>
                <c:pt idx="156">
                  <c:v>631.22</c:v>
                </c:pt>
                <c:pt idx="157">
                  <c:v>475.65</c:v>
                </c:pt>
                <c:pt idx="158">
                  <c:v>504.37</c:v>
                </c:pt>
                <c:pt idx="159">
                  <c:v>550.19000000000005</c:v>
                </c:pt>
                <c:pt idx="160">
                  <c:v>720.48</c:v>
                </c:pt>
                <c:pt idx="161">
                  <c:v>720.48</c:v>
                </c:pt>
                <c:pt idx="162">
                  <c:v>898.5</c:v>
                </c:pt>
                <c:pt idx="163">
                  <c:v>442.21</c:v>
                </c:pt>
                <c:pt idx="164">
                  <c:v>1316.4</c:v>
                </c:pt>
                <c:pt idx="165">
                  <c:v>1107.5999999999999</c:v>
                </c:pt>
                <c:pt idx="166">
                  <c:v>793</c:v>
                </c:pt>
                <c:pt idx="167">
                  <c:v>399.9</c:v>
                </c:pt>
                <c:pt idx="168">
                  <c:v>1289.5</c:v>
                </c:pt>
                <c:pt idx="169">
                  <c:v>385.2</c:v>
                </c:pt>
                <c:pt idx="170">
                  <c:v>540</c:v>
                </c:pt>
                <c:pt idx="171">
                  <c:v>1089.5</c:v>
                </c:pt>
                <c:pt idx="172">
                  <c:v>1019.5</c:v>
                </c:pt>
                <c:pt idx="173">
                  <c:v>964</c:v>
                </c:pt>
                <c:pt idx="174">
                  <c:v>375.9</c:v>
                </c:pt>
                <c:pt idx="175">
                  <c:v>922.5</c:v>
                </c:pt>
                <c:pt idx="176">
                  <c:v>275</c:v>
                </c:pt>
                <c:pt idx="177">
                  <c:v>275</c:v>
                </c:pt>
                <c:pt idx="178">
                  <c:v>275</c:v>
                </c:pt>
                <c:pt idx="179">
                  <c:v>275</c:v>
                </c:pt>
                <c:pt idx="180">
                  <c:v>179.4</c:v>
                </c:pt>
                <c:pt idx="181">
                  <c:v>105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66</c:v>
                </c:pt>
                <c:pt idx="214">
                  <c:v>47.09</c:v>
                </c:pt>
                <c:pt idx="215">
                  <c:v>75</c:v>
                </c:pt>
                <c:pt idx="216">
                  <c:v>45</c:v>
                </c:pt>
                <c:pt idx="217">
                  <c:v>45</c:v>
                </c:pt>
                <c:pt idx="218">
                  <c:v>26</c:v>
                </c:pt>
                <c:pt idx="219">
                  <c:v>26</c:v>
                </c:pt>
                <c:pt idx="220">
                  <c:v>49.5</c:v>
                </c:pt>
                <c:pt idx="221">
                  <c:v>49.5</c:v>
                </c:pt>
                <c:pt idx="222">
                  <c:v>49.5</c:v>
                </c:pt>
                <c:pt idx="223">
                  <c:v>36</c:v>
                </c:pt>
                <c:pt idx="224">
                  <c:v>43</c:v>
                </c:pt>
                <c:pt idx="225">
                  <c:v>45</c:v>
                </c:pt>
                <c:pt idx="226">
                  <c:v>36</c:v>
                </c:pt>
                <c:pt idx="227">
                  <c:v>69</c:v>
                </c:pt>
                <c:pt idx="228">
                  <c:v>22.5</c:v>
                </c:pt>
                <c:pt idx="229">
                  <c:v>57.5</c:v>
                </c:pt>
                <c:pt idx="230">
                  <c:v>36</c:v>
                </c:pt>
                <c:pt idx="231">
                  <c:v>45</c:v>
                </c:pt>
                <c:pt idx="232">
                  <c:v>36</c:v>
                </c:pt>
                <c:pt idx="233">
                  <c:v>36</c:v>
                </c:pt>
                <c:pt idx="234">
                  <c:v>24.25</c:v>
                </c:pt>
                <c:pt idx="235">
                  <c:v>24.25</c:v>
                </c:pt>
                <c:pt idx="236">
                  <c:v>22.25</c:v>
                </c:pt>
                <c:pt idx="237">
                  <c:v>44.5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38.5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16.5</c:v>
                </c:pt>
                <c:pt idx="247">
                  <c:v>17.5</c:v>
                </c:pt>
                <c:pt idx="248">
                  <c:v>17.5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540-4464-BCFD-59C188B5F6B5}"/>
            </c:ext>
          </c:extLst>
        </c:ser>
        <c:ser>
          <c:idx val="5"/>
          <c:order val="5"/>
          <c:tx>
            <c:strRef>
              <c:f>'Trojan Product items as at 2407'!$G$1:$G$9</c:f>
              <c:strCache>
                <c:ptCount val="9"/>
                <c:pt idx="0">
                  <c:v> Agent Price </c:v>
                </c:pt>
                <c:pt idx="1">
                  <c:v> $219.49 </c:v>
                </c:pt>
                <c:pt idx="2">
                  <c:v> $219.49 </c:v>
                </c:pt>
                <c:pt idx="4">
                  <c:v> $268.50 </c:v>
                </c:pt>
                <c:pt idx="5">
                  <c:v> $268.50 </c:v>
                </c:pt>
                <c:pt idx="6">
                  <c:v> $235.05 </c:v>
                </c:pt>
                <c:pt idx="7">
                  <c:v> $235.05 </c:v>
                </c:pt>
                <c:pt idx="8">
                  <c:v> $200.00 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val>
            <c:numRef>
              <c:f>'Trojan Product items as at 2407'!$G$10:$G$269</c:f>
              <c:numCache>
                <c:formatCode>_-"$"* #,##0.00_-;\-"$"* #,##0.00_-;_-"$"* "-"??_-;_-@_-</c:formatCode>
                <c:ptCount val="249"/>
                <c:pt idx="0">
                  <c:v>200</c:v>
                </c:pt>
                <c:pt idx="1">
                  <c:v>188.5</c:v>
                </c:pt>
                <c:pt idx="2">
                  <c:v>188.5</c:v>
                </c:pt>
                <c:pt idx="3">
                  <c:v>188.5</c:v>
                </c:pt>
                <c:pt idx="4">
                  <c:v>196.5</c:v>
                </c:pt>
                <c:pt idx="5">
                  <c:v>196.5</c:v>
                </c:pt>
                <c:pt idx="6">
                  <c:v>146.03</c:v>
                </c:pt>
                <c:pt idx="7">
                  <c:v>322.75</c:v>
                </c:pt>
                <c:pt idx="8">
                  <c:v>322.75</c:v>
                </c:pt>
                <c:pt idx="9">
                  <c:v>322.75</c:v>
                </c:pt>
                <c:pt idx="10">
                  <c:v>131.80000000000001</c:v>
                </c:pt>
                <c:pt idx="11">
                  <c:v>131.80000000000001</c:v>
                </c:pt>
                <c:pt idx="12">
                  <c:v>131.80000000000001</c:v>
                </c:pt>
                <c:pt idx="13">
                  <c:v>352.8</c:v>
                </c:pt>
                <c:pt idx="14">
                  <c:v>352.8</c:v>
                </c:pt>
                <c:pt idx="15">
                  <c:v>425.86</c:v>
                </c:pt>
                <c:pt idx="16">
                  <c:v>343.33</c:v>
                </c:pt>
                <c:pt idx="17">
                  <c:v>343.33</c:v>
                </c:pt>
                <c:pt idx="18">
                  <c:v>350.74</c:v>
                </c:pt>
                <c:pt idx="19">
                  <c:v>342.85</c:v>
                </c:pt>
                <c:pt idx="20">
                  <c:v>342.85</c:v>
                </c:pt>
                <c:pt idx="21">
                  <c:v>411.42</c:v>
                </c:pt>
                <c:pt idx="22">
                  <c:v>411.42</c:v>
                </c:pt>
                <c:pt idx="26">
                  <c:v>353.29</c:v>
                </c:pt>
                <c:pt idx="27">
                  <c:v>353.29</c:v>
                </c:pt>
                <c:pt idx="28">
                  <c:v>353.29</c:v>
                </c:pt>
                <c:pt idx="29">
                  <c:v>353.29</c:v>
                </c:pt>
                <c:pt idx="30">
                  <c:v>711.82</c:v>
                </c:pt>
                <c:pt idx="31">
                  <c:v>355.91</c:v>
                </c:pt>
                <c:pt idx="32">
                  <c:v>355.91</c:v>
                </c:pt>
                <c:pt idx="33">
                  <c:v>355.91</c:v>
                </c:pt>
                <c:pt idx="34">
                  <c:v>331.9</c:v>
                </c:pt>
                <c:pt idx="35">
                  <c:v>331.9</c:v>
                </c:pt>
                <c:pt idx="36">
                  <c:v>331.9</c:v>
                </c:pt>
                <c:pt idx="37">
                  <c:v>331.9</c:v>
                </c:pt>
                <c:pt idx="38">
                  <c:v>331.9</c:v>
                </c:pt>
                <c:pt idx="39">
                  <c:v>331.9</c:v>
                </c:pt>
                <c:pt idx="40">
                  <c:v>348.25</c:v>
                </c:pt>
                <c:pt idx="41">
                  <c:v>348.25</c:v>
                </c:pt>
                <c:pt idx="42">
                  <c:v>348.25</c:v>
                </c:pt>
                <c:pt idx="43">
                  <c:v>348.25</c:v>
                </c:pt>
                <c:pt idx="44">
                  <c:v>348.25</c:v>
                </c:pt>
                <c:pt idx="45">
                  <c:v>348.25</c:v>
                </c:pt>
                <c:pt idx="46">
                  <c:v>348.25</c:v>
                </c:pt>
                <c:pt idx="47">
                  <c:v>348.25</c:v>
                </c:pt>
                <c:pt idx="48">
                  <c:v>361.54</c:v>
                </c:pt>
                <c:pt idx="49">
                  <c:v>361.54</c:v>
                </c:pt>
                <c:pt idx="50">
                  <c:v>361.54</c:v>
                </c:pt>
                <c:pt idx="51">
                  <c:v>361.54</c:v>
                </c:pt>
                <c:pt idx="52">
                  <c:v>361.54</c:v>
                </c:pt>
                <c:pt idx="53">
                  <c:v>361.54</c:v>
                </c:pt>
                <c:pt idx="54">
                  <c:v>361.54</c:v>
                </c:pt>
                <c:pt idx="55">
                  <c:v>361.54</c:v>
                </c:pt>
                <c:pt idx="56">
                  <c:v>358.79</c:v>
                </c:pt>
                <c:pt idx="57">
                  <c:v>358.79</c:v>
                </c:pt>
                <c:pt idx="58">
                  <c:v>358.79</c:v>
                </c:pt>
                <c:pt idx="59">
                  <c:v>358.79</c:v>
                </c:pt>
                <c:pt idx="60">
                  <c:v>358.79</c:v>
                </c:pt>
                <c:pt idx="61">
                  <c:v>642.67999999999995</c:v>
                </c:pt>
                <c:pt idx="62">
                  <c:v>132.9</c:v>
                </c:pt>
                <c:pt idx="63">
                  <c:v>132.9</c:v>
                </c:pt>
                <c:pt idx="64">
                  <c:v>132.9</c:v>
                </c:pt>
                <c:pt idx="65">
                  <c:v>132.9</c:v>
                </c:pt>
                <c:pt idx="66">
                  <c:v>132.9</c:v>
                </c:pt>
                <c:pt idx="67">
                  <c:v>132.9</c:v>
                </c:pt>
                <c:pt idx="68">
                  <c:v>146</c:v>
                </c:pt>
                <c:pt idx="69">
                  <c:v>146</c:v>
                </c:pt>
                <c:pt idx="70">
                  <c:v>133.41999999999999</c:v>
                </c:pt>
                <c:pt idx="71">
                  <c:v>133.41999999999999</c:v>
                </c:pt>
                <c:pt idx="72">
                  <c:v>267.83999999999997</c:v>
                </c:pt>
                <c:pt idx="73">
                  <c:v>267.83999999999997</c:v>
                </c:pt>
                <c:pt idx="74">
                  <c:v>74.25</c:v>
                </c:pt>
                <c:pt idx="75">
                  <c:v>178.2</c:v>
                </c:pt>
                <c:pt idx="76">
                  <c:v>233.77</c:v>
                </c:pt>
                <c:pt idx="77">
                  <c:v>233.77</c:v>
                </c:pt>
                <c:pt idx="78">
                  <c:v>233.77</c:v>
                </c:pt>
                <c:pt idx="79">
                  <c:v>233.77</c:v>
                </c:pt>
                <c:pt idx="80">
                  <c:v>233.77</c:v>
                </c:pt>
                <c:pt idx="81">
                  <c:v>233.77</c:v>
                </c:pt>
                <c:pt idx="82">
                  <c:v>212.4</c:v>
                </c:pt>
                <c:pt idx="83">
                  <c:v>212.4</c:v>
                </c:pt>
                <c:pt idx="84">
                  <c:v>212.4</c:v>
                </c:pt>
                <c:pt idx="85">
                  <c:v>212.4</c:v>
                </c:pt>
                <c:pt idx="86">
                  <c:v>212.4</c:v>
                </c:pt>
                <c:pt idx="87">
                  <c:v>212.4</c:v>
                </c:pt>
                <c:pt idx="88">
                  <c:v>212.4</c:v>
                </c:pt>
                <c:pt idx="89">
                  <c:v>212.4</c:v>
                </c:pt>
                <c:pt idx="90">
                  <c:v>236.26</c:v>
                </c:pt>
                <c:pt idx="91">
                  <c:v>236.26</c:v>
                </c:pt>
                <c:pt idx="92">
                  <c:v>111.02</c:v>
                </c:pt>
                <c:pt idx="93">
                  <c:v>111.02</c:v>
                </c:pt>
                <c:pt idx="94">
                  <c:v>111.02</c:v>
                </c:pt>
                <c:pt idx="95">
                  <c:v>111.02</c:v>
                </c:pt>
                <c:pt idx="96">
                  <c:v>135.9</c:v>
                </c:pt>
                <c:pt idx="97">
                  <c:v>135.9</c:v>
                </c:pt>
                <c:pt idx="98">
                  <c:v>106.8</c:v>
                </c:pt>
                <c:pt idx="99">
                  <c:v>106.8</c:v>
                </c:pt>
                <c:pt idx="100">
                  <c:v>119.14</c:v>
                </c:pt>
                <c:pt idx="101">
                  <c:v>119.14</c:v>
                </c:pt>
                <c:pt idx="102">
                  <c:v>122.6</c:v>
                </c:pt>
                <c:pt idx="103">
                  <c:v>216.78</c:v>
                </c:pt>
                <c:pt idx="104">
                  <c:v>233.05</c:v>
                </c:pt>
                <c:pt idx="105">
                  <c:v>233.05</c:v>
                </c:pt>
                <c:pt idx="106">
                  <c:v>233.05</c:v>
                </c:pt>
                <c:pt idx="107">
                  <c:v>233.05</c:v>
                </c:pt>
                <c:pt idx="108">
                  <c:v>233.05</c:v>
                </c:pt>
                <c:pt idx="109">
                  <c:v>233.05</c:v>
                </c:pt>
                <c:pt idx="110">
                  <c:v>462.36</c:v>
                </c:pt>
                <c:pt idx="111">
                  <c:v>212.52</c:v>
                </c:pt>
                <c:pt idx="112">
                  <c:v>212.52</c:v>
                </c:pt>
                <c:pt idx="113">
                  <c:v>240.74</c:v>
                </c:pt>
                <c:pt idx="114">
                  <c:v>240.74</c:v>
                </c:pt>
                <c:pt idx="115">
                  <c:v>240.78</c:v>
                </c:pt>
                <c:pt idx="116">
                  <c:v>140.93</c:v>
                </c:pt>
                <c:pt idx="117">
                  <c:v>457.33</c:v>
                </c:pt>
                <c:pt idx="118">
                  <c:v>457.33</c:v>
                </c:pt>
                <c:pt idx="119">
                  <c:v>399.47</c:v>
                </c:pt>
                <c:pt idx="120">
                  <c:v>399.47</c:v>
                </c:pt>
                <c:pt idx="121">
                  <c:v>359.84</c:v>
                </c:pt>
                <c:pt idx="122">
                  <c:v>359.84</c:v>
                </c:pt>
                <c:pt idx="123">
                  <c:v>274.39999999999998</c:v>
                </c:pt>
                <c:pt idx="124">
                  <c:v>239.68</c:v>
                </c:pt>
                <c:pt idx="125">
                  <c:v>239.68</c:v>
                </c:pt>
                <c:pt idx="126">
                  <c:v>215.91</c:v>
                </c:pt>
                <c:pt idx="127">
                  <c:v>215.91</c:v>
                </c:pt>
                <c:pt idx="128">
                  <c:v>143.94</c:v>
                </c:pt>
                <c:pt idx="129">
                  <c:v>18.29</c:v>
                </c:pt>
                <c:pt idx="130">
                  <c:v>18.29</c:v>
                </c:pt>
                <c:pt idx="131">
                  <c:v>15.98</c:v>
                </c:pt>
                <c:pt idx="132">
                  <c:v>15.98</c:v>
                </c:pt>
                <c:pt idx="133">
                  <c:v>14.39</c:v>
                </c:pt>
                <c:pt idx="134">
                  <c:v>14.39</c:v>
                </c:pt>
                <c:pt idx="135">
                  <c:v>465.3</c:v>
                </c:pt>
                <c:pt idx="136">
                  <c:v>579.94000000000005</c:v>
                </c:pt>
                <c:pt idx="137">
                  <c:v>1004.65</c:v>
                </c:pt>
                <c:pt idx="138">
                  <c:v>602.77</c:v>
                </c:pt>
                <c:pt idx="139">
                  <c:v>268.89999999999998</c:v>
                </c:pt>
                <c:pt idx="140">
                  <c:v>268.89999999999998</c:v>
                </c:pt>
                <c:pt idx="141">
                  <c:v>536.49</c:v>
                </c:pt>
                <c:pt idx="142">
                  <c:v>536.49</c:v>
                </c:pt>
                <c:pt idx="143">
                  <c:v>894.14</c:v>
                </c:pt>
                <c:pt idx="144">
                  <c:v>487.58</c:v>
                </c:pt>
                <c:pt idx="145">
                  <c:v>487.58</c:v>
                </c:pt>
                <c:pt idx="146">
                  <c:v>380.23</c:v>
                </c:pt>
                <c:pt idx="147">
                  <c:v>380.23</c:v>
                </c:pt>
                <c:pt idx="148">
                  <c:v>380.23</c:v>
                </c:pt>
                <c:pt idx="149">
                  <c:v>332.55</c:v>
                </c:pt>
                <c:pt idx="150">
                  <c:v>554.23</c:v>
                </c:pt>
                <c:pt idx="151">
                  <c:v>554.23</c:v>
                </c:pt>
                <c:pt idx="152">
                  <c:v>554.23</c:v>
                </c:pt>
                <c:pt idx="153">
                  <c:v>775.98</c:v>
                </c:pt>
                <c:pt idx="154">
                  <c:v>472.59</c:v>
                </c:pt>
                <c:pt idx="155">
                  <c:v>661.23</c:v>
                </c:pt>
                <c:pt idx="156">
                  <c:v>334.55</c:v>
                </c:pt>
                <c:pt idx="157">
                  <c:v>252.09</c:v>
                </c:pt>
                <c:pt idx="158">
                  <c:v>267.32</c:v>
                </c:pt>
                <c:pt idx="159">
                  <c:v>291.60000000000002</c:v>
                </c:pt>
                <c:pt idx="160">
                  <c:v>381.85</c:v>
                </c:pt>
                <c:pt idx="161">
                  <c:v>381.85</c:v>
                </c:pt>
                <c:pt idx="162">
                  <c:v>628.95000000000005</c:v>
                </c:pt>
                <c:pt idx="163">
                  <c:v>252.06</c:v>
                </c:pt>
                <c:pt idx="164">
                  <c:v>750.36</c:v>
                </c:pt>
                <c:pt idx="165">
                  <c:v>631.33000000000004</c:v>
                </c:pt>
                <c:pt idx="166">
                  <c:v>452.01</c:v>
                </c:pt>
                <c:pt idx="167">
                  <c:v>259.94</c:v>
                </c:pt>
                <c:pt idx="168">
                  <c:v>825.28</c:v>
                </c:pt>
                <c:pt idx="169">
                  <c:v>231.12</c:v>
                </c:pt>
                <c:pt idx="170">
                  <c:v>322</c:v>
                </c:pt>
                <c:pt idx="171">
                  <c:v>631.91</c:v>
                </c:pt>
                <c:pt idx="172">
                  <c:v>591.30999999999995</c:v>
                </c:pt>
                <c:pt idx="173">
                  <c:v>559.12</c:v>
                </c:pt>
                <c:pt idx="174">
                  <c:v>244.34</c:v>
                </c:pt>
                <c:pt idx="175">
                  <c:v>608.85</c:v>
                </c:pt>
                <c:pt idx="176">
                  <c:v>190.3</c:v>
                </c:pt>
                <c:pt idx="177">
                  <c:v>190.3</c:v>
                </c:pt>
                <c:pt idx="178">
                  <c:v>190.3</c:v>
                </c:pt>
                <c:pt idx="179">
                  <c:v>190.3</c:v>
                </c:pt>
                <c:pt idx="180">
                  <c:v>115</c:v>
                </c:pt>
                <c:pt idx="181">
                  <c:v>67.5</c:v>
                </c:pt>
                <c:pt idx="182">
                  <c:v>22.5</c:v>
                </c:pt>
                <c:pt idx="183">
                  <c:v>22.5</c:v>
                </c:pt>
                <c:pt idx="184">
                  <c:v>22.5</c:v>
                </c:pt>
                <c:pt idx="185">
                  <c:v>22.5</c:v>
                </c:pt>
                <c:pt idx="186">
                  <c:v>22.5</c:v>
                </c:pt>
                <c:pt idx="187">
                  <c:v>22.5</c:v>
                </c:pt>
                <c:pt idx="188">
                  <c:v>22.5</c:v>
                </c:pt>
                <c:pt idx="189">
                  <c:v>22.5</c:v>
                </c:pt>
                <c:pt idx="190">
                  <c:v>22.5</c:v>
                </c:pt>
                <c:pt idx="191">
                  <c:v>22.5</c:v>
                </c:pt>
                <c:pt idx="192">
                  <c:v>22.5</c:v>
                </c:pt>
                <c:pt idx="193">
                  <c:v>22.5</c:v>
                </c:pt>
                <c:pt idx="194">
                  <c:v>22.5</c:v>
                </c:pt>
                <c:pt idx="195">
                  <c:v>22.5</c:v>
                </c:pt>
                <c:pt idx="196">
                  <c:v>22.5</c:v>
                </c:pt>
                <c:pt idx="197">
                  <c:v>22.5</c:v>
                </c:pt>
                <c:pt idx="198">
                  <c:v>22.5</c:v>
                </c:pt>
                <c:pt idx="199">
                  <c:v>22.5</c:v>
                </c:pt>
                <c:pt idx="200">
                  <c:v>22.5</c:v>
                </c:pt>
                <c:pt idx="201">
                  <c:v>22.5</c:v>
                </c:pt>
                <c:pt idx="202">
                  <c:v>22.5</c:v>
                </c:pt>
                <c:pt idx="203">
                  <c:v>22.5</c:v>
                </c:pt>
                <c:pt idx="204">
                  <c:v>19.5</c:v>
                </c:pt>
                <c:pt idx="205">
                  <c:v>19.5</c:v>
                </c:pt>
                <c:pt idx="206">
                  <c:v>19.5</c:v>
                </c:pt>
                <c:pt idx="207">
                  <c:v>19.5</c:v>
                </c:pt>
                <c:pt idx="208">
                  <c:v>19.5</c:v>
                </c:pt>
                <c:pt idx="209">
                  <c:v>19.5</c:v>
                </c:pt>
                <c:pt idx="210">
                  <c:v>19.5</c:v>
                </c:pt>
                <c:pt idx="211">
                  <c:v>19.5</c:v>
                </c:pt>
                <c:pt idx="212">
                  <c:v>19.5</c:v>
                </c:pt>
                <c:pt idx="213">
                  <c:v>38</c:v>
                </c:pt>
                <c:pt idx="214">
                  <c:v>31</c:v>
                </c:pt>
                <c:pt idx="215">
                  <c:v>46.8</c:v>
                </c:pt>
                <c:pt idx="216">
                  <c:v>25</c:v>
                </c:pt>
                <c:pt idx="217">
                  <c:v>25</c:v>
                </c:pt>
                <c:pt idx="218">
                  <c:v>16.5</c:v>
                </c:pt>
                <c:pt idx="219">
                  <c:v>16.5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22.9</c:v>
                </c:pt>
                <c:pt idx="224">
                  <c:v>25.5</c:v>
                </c:pt>
                <c:pt idx="225">
                  <c:v>27.9</c:v>
                </c:pt>
                <c:pt idx="226">
                  <c:v>22.9</c:v>
                </c:pt>
                <c:pt idx="227">
                  <c:v>42.1</c:v>
                </c:pt>
                <c:pt idx="228">
                  <c:v>13.9</c:v>
                </c:pt>
                <c:pt idx="229">
                  <c:v>36.5</c:v>
                </c:pt>
                <c:pt idx="230">
                  <c:v>22.9</c:v>
                </c:pt>
                <c:pt idx="231">
                  <c:v>27.9</c:v>
                </c:pt>
                <c:pt idx="232">
                  <c:v>22.9</c:v>
                </c:pt>
                <c:pt idx="233">
                  <c:v>22.9</c:v>
                </c:pt>
                <c:pt idx="234">
                  <c:v>14.5</c:v>
                </c:pt>
                <c:pt idx="235">
                  <c:v>14.5</c:v>
                </c:pt>
                <c:pt idx="236">
                  <c:v>13.9</c:v>
                </c:pt>
                <c:pt idx="237">
                  <c:v>27.8</c:v>
                </c:pt>
                <c:pt idx="238">
                  <c:v>22.1</c:v>
                </c:pt>
                <c:pt idx="239">
                  <c:v>22.1</c:v>
                </c:pt>
                <c:pt idx="240">
                  <c:v>22.1</c:v>
                </c:pt>
                <c:pt idx="241">
                  <c:v>22.1</c:v>
                </c:pt>
                <c:pt idx="242">
                  <c:v>21.5</c:v>
                </c:pt>
                <c:pt idx="243">
                  <c:v>21.5</c:v>
                </c:pt>
                <c:pt idx="244">
                  <c:v>21.5</c:v>
                </c:pt>
                <c:pt idx="245">
                  <c:v>21.5</c:v>
                </c:pt>
                <c:pt idx="246">
                  <c:v>8.25</c:v>
                </c:pt>
                <c:pt idx="247">
                  <c:v>10.3</c:v>
                </c:pt>
                <c:pt idx="248">
                  <c:v>10.3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5540-4464-BCFD-59C188B5F6B5}"/>
            </c:ext>
          </c:extLst>
        </c:ser>
        <c:ser>
          <c:idx val="6"/>
          <c:order val="6"/>
          <c:tx>
            <c:strRef>
              <c:f>'Trojan Product items as at 2407'!$H$1:$H$9</c:f>
              <c:strCache>
                <c:ptCount val="9"/>
                <c:pt idx="0">
                  <c:v> Wholesaler on account Price </c:v>
                </c:pt>
                <c:pt idx="1">
                  <c:v> $252.33 </c:v>
                </c:pt>
                <c:pt idx="2">
                  <c:v> $252.33 </c:v>
                </c:pt>
                <c:pt idx="4">
                  <c:v> $271.50 </c:v>
                </c:pt>
                <c:pt idx="5">
                  <c:v> $271.50 </c:v>
                </c:pt>
                <c:pt idx="6">
                  <c:v> $271.33 </c:v>
                </c:pt>
                <c:pt idx="7">
                  <c:v> $271.33 </c:v>
                </c:pt>
                <c:pt idx="8">
                  <c:v> $202.00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'Trojan Product items as at 2407'!$H$10:$H$269</c:f>
              <c:numCache>
                <c:formatCode>_-"$"* #,##0.00_-;\-"$"* #,##0.00_-;_-"$"* "-"??_-;_-@_-</c:formatCode>
                <c:ptCount val="249"/>
                <c:pt idx="0">
                  <c:v>202</c:v>
                </c:pt>
                <c:pt idx="1">
                  <c:v>190.5</c:v>
                </c:pt>
                <c:pt idx="2">
                  <c:v>190.5</c:v>
                </c:pt>
                <c:pt idx="3">
                  <c:v>190.5</c:v>
                </c:pt>
                <c:pt idx="4">
                  <c:v>198.5</c:v>
                </c:pt>
                <c:pt idx="5">
                  <c:v>198.5</c:v>
                </c:pt>
                <c:pt idx="6">
                  <c:v>168.58</c:v>
                </c:pt>
                <c:pt idx="7">
                  <c:v>335.85</c:v>
                </c:pt>
                <c:pt idx="8">
                  <c:v>335.85</c:v>
                </c:pt>
                <c:pt idx="9">
                  <c:v>335.85</c:v>
                </c:pt>
                <c:pt idx="10">
                  <c:v>139.94999999999999</c:v>
                </c:pt>
                <c:pt idx="11">
                  <c:v>139.94999999999999</c:v>
                </c:pt>
                <c:pt idx="12">
                  <c:v>139.94999999999999</c:v>
                </c:pt>
                <c:pt idx="13">
                  <c:v>381.66</c:v>
                </c:pt>
                <c:pt idx="14">
                  <c:v>381.66</c:v>
                </c:pt>
                <c:pt idx="15">
                  <c:v>460.47</c:v>
                </c:pt>
                <c:pt idx="16">
                  <c:v>363.14</c:v>
                </c:pt>
                <c:pt idx="17">
                  <c:v>363.14</c:v>
                </c:pt>
                <c:pt idx="18">
                  <c:v>370.98</c:v>
                </c:pt>
                <c:pt idx="19">
                  <c:v>383.91</c:v>
                </c:pt>
                <c:pt idx="20">
                  <c:v>383.91</c:v>
                </c:pt>
                <c:pt idx="21">
                  <c:v>450.67</c:v>
                </c:pt>
                <c:pt idx="22">
                  <c:v>450.67</c:v>
                </c:pt>
                <c:pt idx="23">
                  <c:v>33.5</c:v>
                </c:pt>
                <c:pt idx="24">
                  <c:v>33.5</c:v>
                </c:pt>
                <c:pt idx="25">
                  <c:v>33.5</c:v>
                </c:pt>
                <c:pt idx="26">
                  <c:v>388.61</c:v>
                </c:pt>
                <c:pt idx="27">
                  <c:v>388.61</c:v>
                </c:pt>
                <c:pt idx="28">
                  <c:v>388.61</c:v>
                </c:pt>
                <c:pt idx="29">
                  <c:v>388.61</c:v>
                </c:pt>
                <c:pt idx="30">
                  <c:v>768.66</c:v>
                </c:pt>
                <c:pt idx="31">
                  <c:v>384.33</c:v>
                </c:pt>
                <c:pt idx="32">
                  <c:v>384.33</c:v>
                </c:pt>
                <c:pt idx="33">
                  <c:v>384.33</c:v>
                </c:pt>
                <c:pt idx="34">
                  <c:v>373.73</c:v>
                </c:pt>
                <c:pt idx="35">
                  <c:v>373.73</c:v>
                </c:pt>
                <c:pt idx="36">
                  <c:v>373.73</c:v>
                </c:pt>
                <c:pt idx="37">
                  <c:v>373.73</c:v>
                </c:pt>
                <c:pt idx="38">
                  <c:v>373.73</c:v>
                </c:pt>
                <c:pt idx="39">
                  <c:v>373.73</c:v>
                </c:pt>
                <c:pt idx="40">
                  <c:v>384.57</c:v>
                </c:pt>
                <c:pt idx="41">
                  <c:v>384.57</c:v>
                </c:pt>
                <c:pt idx="42">
                  <c:v>384.57</c:v>
                </c:pt>
                <c:pt idx="43">
                  <c:v>384.57</c:v>
                </c:pt>
                <c:pt idx="44">
                  <c:v>384.57</c:v>
                </c:pt>
                <c:pt idx="45">
                  <c:v>384.57</c:v>
                </c:pt>
                <c:pt idx="46">
                  <c:v>384.57</c:v>
                </c:pt>
                <c:pt idx="47">
                  <c:v>384.57</c:v>
                </c:pt>
                <c:pt idx="48">
                  <c:v>387.36</c:v>
                </c:pt>
                <c:pt idx="49">
                  <c:v>387.36</c:v>
                </c:pt>
                <c:pt idx="50">
                  <c:v>387.36</c:v>
                </c:pt>
                <c:pt idx="51">
                  <c:v>387.36</c:v>
                </c:pt>
                <c:pt idx="52">
                  <c:v>387.36</c:v>
                </c:pt>
                <c:pt idx="53">
                  <c:v>387.36</c:v>
                </c:pt>
                <c:pt idx="54">
                  <c:v>387.36</c:v>
                </c:pt>
                <c:pt idx="55">
                  <c:v>387.36</c:v>
                </c:pt>
                <c:pt idx="56">
                  <c:v>390.98</c:v>
                </c:pt>
                <c:pt idx="57">
                  <c:v>390.98</c:v>
                </c:pt>
                <c:pt idx="58">
                  <c:v>390.98</c:v>
                </c:pt>
                <c:pt idx="59">
                  <c:v>390.98</c:v>
                </c:pt>
                <c:pt idx="60">
                  <c:v>390.98</c:v>
                </c:pt>
                <c:pt idx="61">
                  <c:v>700.32</c:v>
                </c:pt>
                <c:pt idx="62">
                  <c:v>158.16</c:v>
                </c:pt>
                <c:pt idx="63">
                  <c:v>158.16</c:v>
                </c:pt>
                <c:pt idx="64">
                  <c:v>158.16</c:v>
                </c:pt>
                <c:pt idx="65">
                  <c:v>158.16</c:v>
                </c:pt>
                <c:pt idx="66">
                  <c:v>158.16</c:v>
                </c:pt>
                <c:pt idx="67">
                  <c:v>158.16</c:v>
                </c:pt>
                <c:pt idx="68">
                  <c:v>172.26</c:v>
                </c:pt>
                <c:pt idx="69">
                  <c:v>172.26</c:v>
                </c:pt>
                <c:pt idx="70">
                  <c:v>153.94999999999999</c:v>
                </c:pt>
                <c:pt idx="71">
                  <c:v>153.94999999999999</c:v>
                </c:pt>
                <c:pt idx="72">
                  <c:v>301.72000000000003</c:v>
                </c:pt>
                <c:pt idx="73">
                  <c:v>301.72000000000003</c:v>
                </c:pt>
                <c:pt idx="74">
                  <c:v>87.12</c:v>
                </c:pt>
                <c:pt idx="75">
                  <c:v>209.09</c:v>
                </c:pt>
                <c:pt idx="76">
                  <c:v>281.14999999999998</c:v>
                </c:pt>
                <c:pt idx="77">
                  <c:v>281.14999999999998</c:v>
                </c:pt>
                <c:pt idx="78">
                  <c:v>281.14999999999998</c:v>
                </c:pt>
                <c:pt idx="79">
                  <c:v>281.14999999999998</c:v>
                </c:pt>
                <c:pt idx="80">
                  <c:v>281.14999999999998</c:v>
                </c:pt>
                <c:pt idx="81">
                  <c:v>281.14999999999998</c:v>
                </c:pt>
                <c:pt idx="82">
                  <c:v>255.52</c:v>
                </c:pt>
                <c:pt idx="83">
                  <c:v>255.52</c:v>
                </c:pt>
                <c:pt idx="84">
                  <c:v>255.52</c:v>
                </c:pt>
                <c:pt idx="85">
                  <c:v>255.52</c:v>
                </c:pt>
                <c:pt idx="86">
                  <c:v>255.52</c:v>
                </c:pt>
                <c:pt idx="87">
                  <c:v>255.52</c:v>
                </c:pt>
                <c:pt idx="88">
                  <c:v>255.52</c:v>
                </c:pt>
                <c:pt idx="89">
                  <c:v>255.52</c:v>
                </c:pt>
                <c:pt idx="90">
                  <c:v>301.31</c:v>
                </c:pt>
                <c:pt idx="91">
                  <c:v>301.31</c:v>
                </c:pt>
                <c:pt idx="92">
                  <c:v>150.30000000000001</c:v>
                </c:pt>
                <c:pt idx="93">
                  <c:v>150.30000000000001</c:v>
                </c:pt>
                <c:pt idx="94">
                  <c:v>150.30000000000001</c:v>
                </c:pt>
                <c:pt idx="95">
                  <c:v>150.30000000000001</c:v>
                </c:pt>
                <c:pt idx="96">
                  <c:v>158.55000000000001</c:v>
                </c:pt>
                <c:pt idx="97">
                  <c:v>158.55000000000001</c:v>
                </c:pt>
                <c:pt idx="98">
                  <c:v>144.58000000000001</c:v>
                </c:pt>
                <c:pt idx="99">
                  <c:v>144.58000000000001</c:v>
                </c:pt>
                <c:pt idx="100">
                  <c:v>154.18</c:v>
                </c:pt>
                <c:pt idx="101">
                  <c:v>154.18</c:v>
                </c:pt>
                <c:pt idx="102">
                  <c:v>162.27000000000001</c:v>
                </c:pt>
                <c:pt idx="103">
                  <c:v>280.54000000000002</c:v>
                </c:pt>
                <c:pt idx="104">
                  <c:v>300.14</c:v>
                </c:pt>
                <c:pt idx="105">
                  <c:v>300.14</c:v>
                </c:pt>
                <c:pt idx="106">
                  <c:v>300.14</c:v>
                </c:pt>
                <c:pt idx="107">
                  <c:v>300.14</c:v>
                </c:pt>
                <c:pt idx="108">
                  <c:v>300.14</c:v>
                </c:pt>
                <c:pt idx="109">
                  <c:v>300.14</c:v>
                </c:pt>
                <c:pt idx="110">
                  <c:v>501.32</c:v>
                </c:pt>
                <c:pt idx="111">
                  <c:v>271.04000000000002</c:v>
                </c:pt>
                <c:pt idx="112">
                  <c:v>271.04000000000002</c:v>
                </c:pt>
                <c:pt idx="113">
                  <c:v>272.54000000000002</c:v>
                </c:pt>
                <c:pt idx="114">
                  <c:v>272.54000000000002</c:v>
                </c:pt>
                <c:pt idx="115">
                  <c:v>272.58</c:v>
                </c:pt>
                <c:pt idx="116">
                  <c:v>186.13</c:v>
                </c:pt>
                <c:pt idx="117">
                  <c:v>604.02</c:v>
                </c:pt>
                <c:pt idx="118">
                  <c:v>604.02</c:v>
                </c:pt>
                <c:pt idx="119">
                  <c:v>527.6</c:v>
                </c:pt>
                <c:pt idx="120">
                  <c:v>527.6</c:v>
                </c:pt>
                <c:pt idx="121">
                  <c:v>475.27</c:v>
                </c:pt>
                <c:pt idx="122">
                  <c:v>475.27</c:v>
                </c:pt>
                <c:pt idx="123">
                  <c:v>362.46</c:v>
                </c:pt>
                <c:pt idx="124">
                  <c:v>316.58</c:v>
                </c:pt>
                <c:pt idx="125">
                  <c:v>316.58</c:v>
                </c:pt>
                <c:pt idx="126">
                  <c:v>285.18</c:v>
                </c:pt>
                <c:pt idx="127">
                  <c:v>285.18</c:v>
                </c:pt>
                <c:pt idx="128">
                  <c:v>190.12</c:v>
                </c:pt>
                <c:pt idx="129">
                  <c:v>24.16</c:v>
                </c:pt>
                <c:pt idx="130">
                  <c:v>24.16</c:v>
                </c:pt>
                <c:pt idx="131">
                  <c:v>21.1</c:v>
                </c:pt>
                <c:pt idx="132">
                  <c:v>21.1</c:v>
                </c:pt>
                <c:pt idx="133">
                  <c:v>19.010000000000002</c:v>
                </c:pt>
                <c:pt idx="134">
                  <c:v>19.010000000000002</c:v>
                </c:pt>
                <c:pt idx="135">
                  <c:v>526.75</c:v>
                </c:pt>
                <c:pt idx="136">
                  <c:v>656.53</c:v>
                </c:pt>
                <c:pt idx="137">
                  <c:v>1137.3399999999999</c:v>
                </c:pt>
                <c:pt idx="138">
                  <c:v>682.38</c:v>
                </c:pt>
                <c:pt idx="139">
                  <c:v>304.41000000000003</c:v>
                </c:pt>
                <c:pt idx="140">
                  <c:v>304.41000000000003</c:v>
                </c:pt>
                <c:pt idx="141">
                  <c:v>607.34</c:v>
                </c:pt>
                <c:pt idx="142">
                  <c:v>607.34</c:v>
                </c:pt>
                <c:pt idx="143">
                  <c:v>1012.24</c:v>
                </c:pt>
                <c:pt idx="144">
                  <c:v>551.98</c:v>
                </c:pt>
                <c:pt idx="145">
                  <c:v>551.98</c:v>
                </c:pt>
                <c:pt idx="146">
                  <c:v>430.45</c:v>
                </c:pt>
                <c:pt idx="147">
                  <c:v>430.45</c:v>
                </c:pt>
                <c:pt idx="148">
                  <c:v>430.45</c:v>
                </c:pt>
                <c:pt idx="149">
                  <c:v>376.47</c:v>
                </c:pt>
                <c:pt idx="150">
                  <c:v>627.42999999999995</c:v>
                </c:pt>
                <c:pt idx="151">
                  <c:v>627.42999999999995</c:v>
                </c:pt>
                <c:pt idx="152">
                  <c:v>627.42999999999995</c:v>
                </c:pt>
                <c:pt idx="153">
                  <c:v>878.47</c:v>
                </c:pt>
                <c:pt idx="154">
                  <c:v>535</c:v>
                </c:pt>
                <c:pt idx="155">
                  <c:v>748.56</c:v>
                </c:pt>
                <c:pt idx="156">
                  <c:v>486.04</c:v>
                </c:pt>
                <c:pt idx="157">
                  <c:v>366.25</c:v>
                </c:pt>
                <c:pt idx="158">
                  <c:v>388.36</c:v>
                </c:pt>
                <c:pt idx="159">
                  <c:v>330.11</c:v>
                </c:pt>
                <c:pt idx="160">
                  <c:v>432.29</c:v>
                </c:pt>
                <c:pt idx="161">
                  <c:v>432.29</c:v>
                </c:pt>
                <c:pt idx="162">
                  <c:v>691.85</c:v>
                </c:pt>
                <c:pt idx="163">
                  <c:v>340.5</c:v>
                </c:pt>
                <c:pt idx="164">
                  <c:v>1013.64</c:v>
                </c:pt>
                <c:pt idx="165">
                  <c:v>852.85</c:v>
                </c:pt>
                <c:pt idx="166">
                  <c:v>610.61</c:v>
                </c:pt>
                <c:pt idx="167">
                  <c:v>299.93</c:v>
                </c:pt>
                <c:pt idx="168">
                  <c:v>967.13</c:v>
                </c:pt>
                <c:pt idx="169">
                  <c:v>288.89999999999998</c:v>
                </c:pt>
                <c:pt idx="170">
                  <c:v>405</c:v>
                </c:pt>
                <c:pt idx="171">
                  <c:v>817.13</c:v>
                </c:pt>
                <c:pt idx="172">
                  <c:v>764.63</c:v>
                </c:pt>
                <c:pt idx="173">
                  <c:v>723</c:v>
                </c:pt>
                <c:pt idx="174">
                  <c:v>281.93</c:v>
                </c:pt>
                <c:pt idx="175">
                  <c:v>811.8</c:v>
                </c:pt>
                <c:pt idx="176">
                  <c:v>211.75</c:v>
                </c:pt>
                <c:pt idx="177">
                  <c:v>211.75</c:v>
                </c:pt>
                <c:pt idx="178">
                  <c:v>211.75</c:v>
                </c:pt>
                <c:pt idx="179">
                  <c:v>211.75</c:v>
                </c:pt>
                <c:pt idx="180">
                  <c:v>151</c:v>
                </c:pt>
                <c:pt idx="181">
                  <c:v>90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48</c:v>
                </c:pt>
                <c:pt idx="214">
                  <c:v>45</c:v>
                </c:pt>
                <c:pt idx="215">
                  <c:v>62</c:v>
                </c:pt>
                <c:pt idx="216">
                  <c:v>27.5</c:v>
                </c:pt>
                <c:pt idx="217">
                  <c:v>27.5</c:v>
                </c:pt>
                <c:pt idx="218">
                  <c:v>18.5</c:v>
                </c:pt>
                <c:pt idx="219">
                  <c:v>18.5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24.1</c:v>
                </c:pt>
                <c:pt idx="224">
                  <c:v>26.5</c:v>
                </c:pt>
                <c:pt idx="225">
                  <c:v>29.9</c:v>
                </c:pt>
                <c:pt idx="226">
                  <c:v>24.1</c:v>
                </c:pt>
                <c:pt idx="227">
                  <c:v>45.3</c:v>
                </c:pt>
                <c:pt idx="228">
                  <c:v>15.2</c:v>
                </c:pt>
                <c:pt idx="229">
                  <c:v>38.700000000000003</c:v>
                </c:pt>
                <c:pt idx="230">
                  <c:v>24.1</c:v>
                </c:pt>
                <c:pt idx="231">
                  <c:v>29.9</c:v>
                </c:pt>
                <c:pt idx="232">
                  <c:v>24.1</c:v>
                </c:pt>
                <c:pt idx="233">
                  <c:v>24.1</c:v>
                </c:pt>
                <c:pt idx="234">
                  <c:v>16.100000000000001</c:v>
                </c:pt>
                <c:pt idx="235">
                  <c:v>16.100000000000001</c:v>
                </c:pt>
                <c:pt idx="236">
                  <c:v>15.9</c:v>
                </c:pt>
                <c:pt idx="237">
                  <c:v>31.8</c:v>
                </c:pt>
                <c:pt idx="238">
                  <c:v>23.8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9</c:v>
                </c:pt>
                <c:pt idx="247">
                  <c:v>11.9</c:v>
                </c:pt>
                <c:pt idx="248">
                  <c:v>11.9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540-4464-BCFD-59C188B5F6B5}"/>
            </c:ext>
          </c:extLst>
        </c:ser>
        <c:ser>
          <c:idx val="7"/>
          <c:order val="7"/>
          <c:tx>
            <c:strRef>
              <c:f>'Trojan Product items as at 2407'!$I$1:$I$9</c:f>
              <c:strCache>
                <c:ptCount val="9"/>
                <c:pt idx="0">
                  <c:v> Prepayment Price </c:v>
                </c:pt>
                <c:pt idx="1">
                  <c:v> $232.92 </c:v>
                </c:pt>
                <c:pt idx="2">
                  <c:v> $232.92 </c:v>
                </c:pt>
                <c:pt idx="4">
                  <c:v> $270.50 </c:v>
                </c:pt>
                <c:pt idx="5">
                  <c:v> $270.50 </c:v>
                </c:pt>
                <c:pt idx="6">
                  <c:v> $247.25 </c:v>
                </c:pt>
                <c:pt idx="7">
                  <c:v> $247.25 </c:v>
                </c:pt>
                <c:pt idx="8">
                  <c:v> $201.00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'Trojan Product items as at 2407'!$I$10:$I$269</c:f>
              <c:numCache>
                <c:formatCode>_-"$"* #,##0.00_-;\-"$"* #,##0.00_-;_-"$"* "-"??_-;_-@_-</c:formatCode>
                <c:ptCount val="249"/>
                <c:pt idx="0">
                  <c:v>201</c:v>
                </c:pt>
                <c:pt idx="1">
                  <c:v>189.5</c:v>
                </c:pt>
                <c:pt idx="2">
                  <c:v>189.5</c:v>
                </c:pt>
                <c:pt idx="3">
                  <c:v>189.5</c:v>
                </c:pt>
                <c:pt idx="4">
                  <c:v>197.5</c:v>
                </c:pt>
                <c:pt idx="5">
                  <c:v>197.5</c:v>
                </c:pt>
                <c:pt idx="6">
                  <c:v>153.62</c:v>
                </c:pt>
                <c:pt idx="7">
                  <c:v>330.85</c:v>
                </c:pt>
                <c:pt idx="8">
                  <c:v>330.85</c:v>
                </c:pt>
                <c:pt idx="9">
                  <c:v>330.85</c:v>
                </c:pt>
                <c:pt idx="10">
                  <c:v>135.94999999999999</c:v>
                </c:pt>
                <c:pt idx="11">
                  <c:v>135.94999999999999</c:v>
                </c:pt>
                <c:pt idx="12">
                  <c:v>135.94999999999999</c:v>
                </c:pt>
                <c:pt idx="13">
                  <c:v>362.55</c:v>
                </c:pt>
                <c:pt idx="14">
                  <c:v>362.55</c:v>
                </c:pt>
                <c:pt idx="15">
                  <c:v>437.56</c:v>
                </c:pt>
                <c:pt idx="16">
                  <c:v>353.2</c:v>
                </c:pt>
                <c:pt idx="17">
                  <c:v>353.2</c:v>
                </c:pt>
                <c:pt idx="18">
                  <c:v>360.82</c:v>
                </c:pt>
                <c:pt idx="19">
                  <c:v>358.86</c:v>
                </c:pt>
                <c:pt idx="20">
                  <c:v>358.86</c:v>
                </c:pt>
                <c:pt idx="21">
                  <c:v>430.64</c:v>
                </c:pt>
                <c:pt idx="22">
                  <c:v>430.64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363</c:v>
                </c:pt>
                <c:pt idx="27">
                  <c:v>363</c:v>
                </c:pt>
                <c:pt idx="28">
                  <c:v>363</c:v>
                </c:pt>
                <c:pt idx="29">
                  <c:v>363</c:v>
                </c:pt>
                <c:pt idx="30">
                  <c:v>737.24</c:v>
                </c:pt>
                <c:pt idx="31">
                  <c:v>368.62</c:v>
                </c:pt>
                <c:pt idx="32">
                  <c:v>368.62</c:v>
                </c:pt>
                <c:pt idx="33">
                  <c:v>368.62</c:v>
                </c:pt>
                <c:pt idx="34">
                  <c:v>339</c:v>
                </c:pt>
                <c:pt idx="35">
                  <c:v>339</c:v>
                </c:pt>
                <c:pt idx="36">
                  <c:v>339</c:v>
                </c:pt>
                <c:pt idx="37">
                  <c:v>339</c:v>
                </c:pt>
                <c:pt idx="38">
                  <c:v>339</c:v>
                </c:pt>
                <c:pt idx="39">
                  <c:v>339</c:v>
                </c:pt>
                <c:pt idx="40">
                  <c:v>352.52</c:v>
                </c:pt>
                <c:pt idx="41">
                  <c:v>352.52</c:v>
                </c:pt>
                <c:pt idx="42">
                  <c:v>352.52</c:v>
                </c:pt>
                <c:pt idx="43">
                  <c:v>352.52</c:v>
                </c:pt>
                <c:pt idx="44">
                  <c:v>352.52</c:v>
                </c:pt>
                <c:pt idx="45">
                  <c:v>352.52</c:v>
                </c:pt>
                <c:pt idx="46">
                  <c:v>352.52</c:v>
                </c:pt>
                <c:pt idx="47">
                  <c:v>352.52</c:v>
                </c:pt>
                <c:pt idx="48">
                  <c:v>372.29</c:v>
                </c:pt>
                <c:pt idx="49">
                  <c:v>372.29</c:v>
                </c:pt>
                <c:pt idx="50">
                  <c:v>372.29</c:v>
                </c:pt>
                <c:pt idx="51">
                  <c:v>372.29</c:v>
                </c:pt>
                <c:pt idx="52">
                  <c:v>372.29</c:v>
                </c:pt>
                <c:pt idx="53">
                  <c:v>372.29</c:v>
                </c:pt>
                <c:pt idx="54">
                  <c:v>372.29</c:v>
                </c:pt>
                <c:pt idx="55">
                  <c:v>372.29</c:v>
                </c:pt>
                <c:pt idx="56">
                  <c:v>371.83</c:v>
                </c:pt>
                <c:pt idx="57">
                  <c:v>371.83</c:v>
                </c:pt>
                <c:pt idx="58">
                  <c:v>371.83</c:v>
                </c:pt>
                <c:pt idx="59">
                  <c:v>371.83</c:v>
                </c:pt>
                <c:pt idx="60">
                  <c:v>371.83</c:v>
                </c:pt>
                <c:pt idx="61">
                  <c:v>666.04</c:v>
                </c:pt>
                <c:pt idx="62">
                  <c:v>143.16</c:v>
                </c:pt>
                <c:pt idx="63">
                  <c:v>143.16</c:v>
                </c:pt>
                <c:pt idx="64">
                  <c:v>143.16</c:v>
                </c:pt>
                <c:pt idx="65">
                  <c:v>143.16</c:v>
                </c:pt>
                <c:pt idx="66">
                  <c:v>143.16</c:v>
                </c:pt>
                <c:pt idx="67">
                  <c:v>143.16</c:v>
                </c:pt>
                <c:pt idx="68">
                  <c:v>151.19999999999999</c:v>
                </c:pt>
                <c:pt idx="69">
                  <c:v>151.19999999999999</c:v>
                </c:pt>
                <c:pt idx="70">
                  <c:v>141.97</c:v>
                </c:pt>
                <c:pt idx="71">
                  <c:v>141.97</c:v>
                </c:pt>
                <c:pt idx="72">
                  <c:v>280.75</c:v>
                </c:pt>
                <c:pt idx="73">
                  <c:v>280.75</c:v>
                </c:pt>
                <c:pt idx="74">
                  <c:v>79.2</c:v>
                </c:pt>
                <c:pt idx="75">
                  <c:v>190.08</c:v>
                </c:pt>
                <c:pt idx="76">
                  <c:v>245.5</c:v>
                </c:pt>
                <c:pt idx="77">
                  <c:v>245.5</c:v>
                </c:pt>
                <c:pt idx="78">
                  <c:v>245.5</c:v>
                </c:pt>
                <c:pt idx="79">
                  <c:v>245.5</c:v>
                </c:pt>
                <c:pt idx="80">
                  <c:v>245.5</c:v>
                </c:pt>
                <c:pt idx="81">
                  <c:v>245.5</c:v>
                </c:pt>
                <c:pt idx="82">
                  <c:v>223.58</c:v>
                </c:pt>
                <c:pt idx="83">
                  <c:v>223.58</c:v>
                </c:pt>
                <c:pt idx="84">
                  <c:v>223.58</c:v>
                </c:pt>
                <c:pt idx="85">
                  <c:v>223.58</c:v>
                </c:pt>
                <c:pt idx="86">
                  <c:v>223.58</c:v>
                </c:pt>
                <c:pt idx="87">
                  <c:v>223.58</c:v>
                </c:pt>
                <c:pt idx="88">
                  <c:v>223.58</c:v>
                </c:pt>
                <c:pt idx="89">
                  <c:v>223.58</c:v>
                </c:pt>
                <c:pt idx="90">
                  <c:v>246.53</c:v>
                </c:pt>
                <c:pt idx="91">
                  <c:v>246.53</c:v>
                </c:pt>
                <c:pt idx="92">
                  <c:v>122.98</c:v>
                </c:pt>
                <c:pt idx="93">
                  <c:v>122.98</c:v>
                </c:pt>
                <c:pt idx="94">
                  <c:v>122.98</c:v>
                </c:pt>
                <c:pt idx="95">
                  <c:v>122.98</c:v>
                </c:pt>
                <c:pt idx="96">
                  <c:v>148.58000000000001</c:v>
                </c:pt>
                <c:pt idx="97">
                  <c:v>148.58000000000001</c:v>
                </c:pt>
                <c:pt idx="98">
                  <c:v>128.15</c:v>
                </c:pt>
                <c:pt idx="99">
                  <c:v>128.15</c:v>
                </c:pt>
                <c:pt idx="100">
                  <c:v>129.65</c:v>
                </c:pt>
                <c:pt idx="101">
                  <c:v>129.65</c:v>
                </c:pt>
                <c:pt idx="102">
                  <c:v>152.35</c:v>
                </c:pt>
                <c:pt idx="103">
                  <c:v>258.23</c:v>
                </c:pt>
                <c:pt idx="104">
                  <c:v>250.7</c:v>
                </c:pt>
                <c:pt idx="105">
                  <c:v>250.7</c:v>
                </c:pt>
                <c:pt idx="106">
                  <c:v>250.7</c:v>
                </c:pt>
                <c:pt idx="107">
                  <c:v>250.7</c:v>
                </c:pt>
                <c:pt idx="108">
                  <c:v>250.7</c:v>
                </c:pt>
                <c:pt idx="109">
                  <c:v>250.7</c:v>
                </c:pt>
                <c:pt idx="110">
                  <c:v>488.33</c:v>
                </c:pt>
                <c:pt idx="111">
                  <c:v>237.16</c:v>
                </c:pt>
                <c:pt idx="112">
                  <c:v>237.16</c:v>
                </c:pt>
                <c:pt idx="113">
                  <c:v>256.64</c:v>
                </c:pt>
                <c:pt idx="114">
                  <c:v>256.64</c:v>
                </c:pt>
                <c:pt idx="115">
                  <c:v>256.68</c:v>
                </c:pt>
                <c:pt idx="116">
                  <c:v>150.22999999999999</c:v>
                </c:pt>
                <c:pt idx="117">
                  <c:v>487.53</c:v>
                </c:pt>
                <c:pt idx="118">
                  <c:v>487.53</c:v>
                </c:pt>
                <c:pt idx="119">
                  <c:v>425.85</c:v>
                </c:pt>
                <c:pt idx="120">
                  <c:v>425.85</c:v>
                </c:pt>
                <c:pt idx="121">
                  <c:v>383.61</c:v>
                </c:pt>
                <c:pt idx="122">
                  <c:v>383.61</c:v>
                </c:pt>
                <c:pt idx="123">
                  <c:v>292.52</c:v>
                </c:pt>
                <c:pt idx="124">
                  <c:v>255.51</c:v>
                </c:pt>
                <c:pt idx="125">
                  <c:v>255.51</c:v>
                </c:pt>
                <c:pt idx="126">
                  <c:v>230.16</c:v>
                </c:pt>
                <c:pt idx="127">
                  <c:v>230.16</c:v>
                </c:pt>
                <c:pt idx="128">
                  <c:v>153.44</c:v>
                </c:pt>
                <c:pt idx="129">
                  <c:v>19.5</c:v>
                </c:pt>
                <c:pt idx="130">
                  <c:v>19.5</c:v>
                </c:pt>
                <c:pt idx="131">
                  <c:v>17.03</c:v>
                </c:pt>
                <c:pt idx="132">
                  <c:v>17.03</c:v>
                </c:pt>
                <c:pt idx="133">
                  <c:v>15.34</c:v>
                </c:pt>
                <c:pt idx="134">
                  <c:v>15.34</c:v>
                </c:pt>
                <c:pt idx="135">
                  <c:v>496.02</c:v>
                </c:pt>
                <c:pt idx="136">
                  <c:v>618.23</c:v>
                </c:pt>
                <c:pt idx="137">
                  <c:v>1071</c:v>
                </c:pt>
                <c:pt idx="138">
                  <c:v>642.57000000000005</c:v>
                </c:pt>
                <c:pt idx="139">
                  <c:v>286.64999999999998</c:v>
                </c:pt>
                <c:pt idx="140">
                  <c:v>286.64999999999998</c:v>
                </c:pt>
                <c:pt idx="141">
                  <c:v>571.91999999999996</c:v>
                </c:pt>
                <c:pt idx="142">
                  <c:v>571.91999999999996</c:v>
                </c:pt>
                <c:pt idx="143">
                  <c:v>953.19</c:v>
                </c:pt>
                <c:pt idx="144">
                  <c:v>519.78</c:v>
                </c:pt>
                <c:pt idx="145">
                  <c:v>519.78</c:v>
                </c:pt>
                <c:pt idx="146">
                  <c:v>405.34</c:v>
                </c:pt>
                <c:pt idx="147">
                  <c:v>405.34</c:v>
                </c:pt>
                <c:pt idx="148">
                  <c:v>405.34</c:v>
                </c:pt>
                <c:pt idx="149">
                  <c:v>354.51</c:v>
                </c:pt>
                <c:pt idx="150">
                  <c:v>590.83000000000004</c:v>
                </c:pt>
                <c:pt idx="151">
                  <c:v>590.83000000000004</c:v>
                </c:pt>
                <c:pt idx="152">
                  <c:v>590.83000000000004</c:v>
                </c:pt>
                <c:pt idx="153">
                  <c:v>827.22</c:v>
                </c:pt>
                <c:pt idx="154">
                  <c:v>503.79</c:v>
                </c:pt>
                <c:pt idx="155">
                  <c:v>704.89</c:v>
                </c:pt>
                <c:pt idx="156">
                  <c:v>356.64</c:v>
                </c:pt>
                <c:pt idx="157">
                  <c:v>268.74</c:v>
                </c:pt>
                <c:pt idx="158">
                  <c:v>284.97000000000003</c:v>
                </c:pt>
                <c:pt idx="159">
                  <c:v>310.86</c:v>
                </c:pt>
                <c:pt idx="160">
                  <c:v>407.07</c:v>
                </c:pt>
                <c:pt idx="161">
                  <c:v>407.07</c:v>
                </c:pt>
                <c:pt idx="162">
                  <c:v>682.86</c:v>
                </c:pt>
                <c:pt idx="163">
                  <c:v>269.75</c:v>
                </c:pt>
                <c:pt idx="164">
                  <c:v>803.02</c:v>
                </c:pt>
                <c:pt idx="165">
                  <c:v>675.64</c:v>
                </c:pt>
                <c:pt idx="166">
                  <c:v>483.73</c:v>
                </c:pt>
                <c:pt idx="167">
                  <c:v>279.93</c:v>
                </c:pt>
                <c:pt idx="168">
                  <c:v>876.86</c:v>
                </c:pt>
                <c:pt idx="169">
                  <c:v>261.94</c:v>
                </c:pt>
                <c:pt idx="170">
                  <c:v>361.8</c:v>
                </c:pt>
                <c:pt idx="171">
                  <c:v>708.18</c:v>
                </c:pt>
                <c:pt idx="172">
                  <c:v>652.48</c:v>
                </c:pt>
                <c:pt idx="173">
                  <c:v>616.96</c:v>
                </c:pt>
                <c:pt idx="174">
                  <c:v>263.13</c:v>
                </c:pt>
                <c:pt idx="175">
                  <c:v>636.53</c:v>
                </c:pt>
                <c:pt idx="176">
                  <c:v>200.75</c:v>
                </c:pt>
                <c:pt idx="177">
                  <c:v>200.75</c:v>
                </c:pt>
                <c:pt idx="178">
                  <c:v>200.75</c:v>
                </c:pt>
                <c:pt idx="179">
                  <c:v>200.75</c:v>
                </c:pt>
                <c:pt idx="180">
                  <c:v>120</c:v>
                </c:pt>
                <c:pt idx="181">
                  <c:v>78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39.5</c:v>
                </c:pt>
                <c:pt idx="214">
                  <c:v>32</c:v>
                </c:pt>
                <c:pt idx="215">
                  <c:v>54</c:v>
                </c:pt>
                <c:pt idx="216">
                  <c:v>27.5</c:v>
                </c:pt>
                <c:pt idx="217">
                  <c:v>27.5</c:v>
                </c:pt>
                <c:pt idx="218">
                  <c:v>18.5</c:v>
                </c:pt>
                <c:pt idx="219">
                  <c:v>18.5</c:v>
                </c:pt>
                <c:pt idx="220">
                  <c:v>34.5</c:v>
                </c:pt>
                <c:pt idx="221">
                  <c:v>34.5</c:v>
                </c:pt>
                <c:pt idx="222">
                  <c:v>34.5</c:v>
                </c:pt>
                <c:pt idx="223">
                  <c:v>24.1</c:v>
                </c:pt>
                <c:pt idx="224">
                  <c:v>26.5</c:v>
                </c:pt>
                <c:pt idx="225">
                  <c:v>29.9</c:v>
                </c:pt>
                <c:pt idx="226">
                  <c:v>24.1</c:v>
                </c:pt>
                <c:pt idx="227">
                  <c:v>45.3</c:v>
                </c:pt>
                <c:pt idx="228">
                  <c:v>15.2</c:v>
                </c:pt>
                <c:pt idx="229">
                  <c:v>38.700000000000003</c:v>
                </c:pt>
                <c:pt idx="230">
                  <c:v>24.1</c:v>
                </c:pt>
                <c:pt idx="231">
                  <c:v>29.9</c:v>
                </c:pt>
                <c:pt idx="232">
                  <c:v>24.1</c:v>
                </c:pt>
                <c:pt idx="233">
                  <c:v>24.1</c:v>
                </c:pt>
                <c:pt idx="234">
                  <c:v>16.100000000000001</c:v>
                </c:pt>
                <c:pt idx="235">
                  <c:v>16.100000000000001</c:v>
                </c:pt>
                <c:pt idx="236">
                  <c:v>15.9</c:v>
                </c:pt>
                <c:pt idx="237">
                  <c:v>31.8</c:v>
                </c:pt>
                <c:pt idx="238">
                  <c:v>23.8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9</c:v>
                </c:pt>
                <c:pt idx="247">
                  <c:v>11.9</c:v>
                </c:pt>
                <c:pt idx="248">
                  <c:v>11.9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5540-4464-BCFD-59C188B5F6B5}"/>
            </c:ext>
          </c:extLst>
        </c:ser>
        <c:ser>
          <c:idx val="8"/>
          <c:order val="8"/>
          <c:tx>
            <c:strRef>
              <c:f>'Trojan Product items as at 2407'!$J$1:$J$9</c:f>
              <c:strCache>
                <c:ptCount val="9"/>
                <c:pt idx="0">
                  <c:v> Status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'Trojan Product items as at 2407'!$J$10:$J$269</c:f>
              <c:numCache>
                <c:formatCode>_-"$"* #,##0.00_-;\-"$"* #,##0.00_-;_-"$"* "-"??_-;_-@_-</c:formatCode>
                <c:ptCount val="249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5540-4464-BCFD-59C188B5F6B5}"/>
            </c:ext>
          </c:extLst>
        </c:ser>
        <c:ser>
          <c:idx val="9"/>
          <c:order val="9"/>
          <c:tx>
            <c:strRef>
              <c:f>'Trojan Product items as at 2407'!$K$1:$K$9</c:f>
              <c:strCache>
                <c:ptCount val="9"/>
                <c:pt idx="0">
                  <c:v> Status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'Trojan Product items as at 2407'!$K$10:$K$269</c:f>
              <c:numCache>
                <c:formatCode>General</c:formatCode>
                <c:ptCount val="249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'Trojan Product items as at 2407'!$A$10:$A$269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5540-4464-BCFD-59C188B5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54815"/>
        <c:axId val="1"/>
      </c:barChart>
      <c:catAx>
        <c:axId val="38425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548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2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114300</xdr:rowOff>
    </xdr:from>
    <xdr:to>
      <xdr:col>2</xdr:col>
      <xdr:colOff>1943100</xdr:colOff>
      <xdr:row>9</xdr:row>
      <xdr:rowOff>123825</xdr:rowOff>
    </xdr:to>
    <xdr:pic>
      <xdr:nvPicPr>
        <xdr:cNvPr id="89404" name="Picture 1">
          <a:extLst>
            <a:ext uri="{FF2B5EF4-FFF2-40B4-BE49-F238E27FC236}">
              <a16:creationId xmlns:a16="http://schemas.microsoft.com/office/drawing/2014/main" id="{AC5E2D7B-1353-4666-9485-10F91252F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4300"/>
          <a:ext cx="2419350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3057525</xdr:colOff>
      <xdr:row>5</xdr:row>
      <xdr:rowOff>28575</xdr:rowOff>
    </xdr:from>
    <xdr:to>
      <xdr:col>5</xdr:col>
      <xdr:colOff>47625</xdr:colOff>
      <xdr:row>8</xdr:row>
      <xdr:rowOff>190500</xdr:rowOff>
    </xdr:to>
    <xdr:pic>
      <xdr:nvPicPr>
        <xdr:cNvPr id="89405" name="Picture 2">
          <a:extLst>
            <a:ext uri="{FF2B5EF4-FFF2-40B4-BE49-F238E27FC236}">
              <a16:creationId xmlns:a16="http://schemas.microsoft.com/office/drawing/2014/main" id="{20306D4B-E599-4937-9CE3-E313E1707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981075"/>
          <a:ext cx="33051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2590800</xdr:colOff>
      <xdr:row>0</xdr:row>
      <xdr:rowOff>133350</xdr:rowOff>
    </xdr:from>
    <xdr:to>
      <xdr:col>5</xdr:col>
      <xdr:colOff>104775</xdr:colOff>
      <xdr:row>4</xdr:row>
      <xdr:rowOff>57150</xdr:rowOff>
    </xdr:to>
    <xdr:grpSp>
      <xdr:nvGrpSpPr>
        <xdr:cNvPr id="89406" name="Group 12">
          <a:extLst>
            <a:ext uri="{FF2B5EF4-FFF2-40B4-BE49-F238E27FC236}">
              <a16:creationId xmlns:a16="http://schemas.microsoft.com/office/drawing/2014/main" id="{0B6817B9-ACAF-467B-881B-CB88C4189B49}"/>
            </a:ext>
          </a:extLst>
        </xdr:cNvPr>
        <xdr:cNvGrpSpPr>
          <a:grpSpLocks noChangeAspect="1"/>
        </xdr:cNvGrpSpPr>
      </xdr:nvGrpSpPr>
      <xdr:grpSpPr bwMode="auto">
        <a:xfrm>
          <a:off x="3295650" y="133350"/>
          <a:ext cx="3829050" cy="685800"/>
          <a:chOff x="293" y="16"/>
          <a:chExt cx="389" cy="72"/>
        </a:xfrm>
      </xdr:grpSpPr>
      <xdr:sp macro="" textlink="">
        <xdr:nvSpPr>
          <xdr:cNvPr id="89408" name="AutoShape 11">
            <a:extLst>
              <a:ext uri="{FF2B5EF4-FFF2-40B4-BE49-F238E27FC236}">
                <a16:creationId xmlns:a16="http://schemas.microsoft.com/office/drawing/2014/main" id="{9AD47349-55DE-4701-871A-B20606886E0A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10" y="16"/>
            <a:ext cx="354" cy="71"/>
          </a:xfrm>
          <a:prstGeom prst="rect">
            <a:avLst/>
          </a:prstGeom>
          <a:noFill/>
          <a:ln w="9525" algn="ctr">
            <a:solidFill>
              <a:srgbClr val="4F81BD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6" name="Rectangle 13">
            <a:extLst>
              <a:ext uri="{FF2B5EF4-FFF2-40B4-BE49-F238E27FC236}">
                <a16:creationId xmlns:a16="http://schemas.microsoft.com/office/drawing/2014/main" id="{A947DA1C-F28A-4263-968F-E21BDA73AEBE}"/>
              </a:ext>
            </a:extLst>
          </xdr:cNvPr>
          <xdr:cNvSpPr>
            <a:spLocks noChangeArrowheads="1"/>
          </xdr:cNvSpPr>
        </xdr:nvSpPr>
        <xdr:spPr bwMode="auto">
          <a:xfrm>
            <a:off x="383" y="18"/>
            <a:ext cx="171" cy="34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US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     May </a:t>
            </a: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2019         </a:t>
            </a:r>
          </a:p>
        </xdr:txBody>
      </xdr:sp>
      <xdr:sp macro="" textlink="">
        <xdr:nvSpPr>
          <xdr:cNvPr id="7" name="Rectangle 14">
            <a:extLst>
              <a:ext uri="{FF2B5EF4-FFF2-40B4-BE49-F238E27FC236}">
                <a16:creationId xmlns:a16="http://schemas.microsoft.com/office/drawing/2014/main" id="{FD9C9EA9-DA3B-4B4A-9C86-E7B7AF674045}"/>
              </a:ext>
            </a:extLst>
          </xdr:cNvPr>
          <xdr:cNvSpPr>
            <a:spLocks noChangeArrowheads="1"/>
          </xdr:cNvSpPr>
        </xdr:nvSpPr>
        <xdr:spPr bwMode="auto">
          <a:xfrm>
            <a:off x="293" y="52"/>
            <a:ext cx="389" cy="34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   Accessories Promotion  List</a:t>
            </a:r>
          </a:p>
        </xdr:txBody>
      </xdr:sp>
      <xdr:sp macro="" textlink="">
        <xdr:nvSpPr>
          <xdr:cNvPr id="89411" name="Line 15">
            <a:extLst>
              <a:ext uri="{FF2B5EF4-FFF2-40B4-BE49-F238E27FC236}">
                <a16:creationId xmlns:a16="http://schemas.microsoft.com/office/drawing/2014/main" id="{DC5917B3-E054-492C-94A2-1A0E4ABF0963}"/>
              </a:ext>
            </a:extLst>
          </xdr:cNvPr>
          <xdr:cNvSpPr>
            <a:spLocks noChangeShapeType="1"/>
          </xdr:cNvSpPr>
        </xdr:nvSpPr>
        <xdr:spPr bwMode="auto">
          <a:xfrm>
            <a:off x="310" y="34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12" name="Rectangle 16">
            <a:extLst>
              <a:ext uri="{FF2B5EF4-FFF2-40B4-BE49-F238E27FC236}">
                <a16:creationId xmlns:a16="http://schemas.microsoft.com/office/drawing/2014/main" id="{F0E9F5C1-7DD4-45DA-9FEB-043E71F88040}"/>
              </a:ext>
            </a:extLst>
          </xdr:cNvPr>
          <xdr:cNvSpPr>
            <a:spLocks noChangeArrowheads="1"/>
          </xdr:cNvSpPr>
        </xdr:nvSpPr>
        <xdr:spPr bwMode="auto">
          <a:xfrm>
            <a:off x="310" y="3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13" name="Line 17">
            <a:extLst>
              <a:ext uri="{FF2B5EF4-FFF2-40B4-BE49-F238E27FC236}">
                <a16:creationId xmlns:a16="http://schemas.microsoft.com/office/drawing/2014/main" id="{783D4371-6C5A-4372-961F-A4D1E91BAFB7}"/>
              </a:ext>
            </a:extLst>
          </xdr:cNvPr>
          <xdr:cNvSpPr>
            <a:spLocks noChangeShapeType="1"/>
          </xdr:cNvSpPr>
        </xdr:nvSpPr>
        <xdr:spPr bwMode="auto">
          <a:xfrm>
            <a:off x="310" y="51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14" name="Rectangle 18">
            <a:extLst>
              <a:ext uri="{FF2B5EF4-FFF2-40B4-BE49-F238E27FC236}">
                <a16:creationId xmlns:a16="http://schemas.microsoft.com/office/drawing/2014/main" id="{BEF16BA3-8250-41EF-A9EA-CDB18B7CA8B9}"/>
              </a:ext>
            </a:extLst>
          </xdr:cNvPr>
          <xdr:cNvSpPr>
            <a:spLocks noChangeArrowheads="1"/>
          </xdr:cNvSpPr>
        </xdr:nvSpPr>
        <xdr:spPr bwMode="auto">
          <a:xfrm>
            <a:off x="310" y="5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15" name="Line 19">
            <a:extLst>
              <a:ext uri="{FF2B5EF4-FFF2-40B4-BE49-F238E27FC236}">
                <a16:creationId xmlns:a16="http://schemas.microsoft.com/office/drawing/2014/main" id="{2D737A5D-3229-40A9-8BA0-C1BAE323FBA3}"/>
              </a:ext>
            </a:extLst>
          </xdr:cNvPr>
          <xdr:cNvSpPr>
            <a:spLocks noChangeShapeType="1"/>
          </xdr:cNvSpPr>
        </xdr:nvSpPr>
        <xdr:spPr bwMode="auto">
          <a:xfrm>
            <a:off x="310" y="69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16" name="Rectangle 20">
            <a:extLst>
              <a:ext uri="{FF2B5EF4-FFF2-40B4-BE49-F238E27FC236}">
                <a16:creationId xmlns:a16="http://schemas.microsoft.com/office/drawing/2014/main" id="{0671F846-345B-420C-822F-F8F7BAE76A34}"/>
              </a:ext>
            </a:extLst>
          </xdr:cNvPr>
          <xdr:cNvSpPr>
            <a:spLocks noChangeArrowheads="1"/>
          </xdr:cNvSpPr>
        </xdr:nvSpPr>
        <xdr:spPr bwMode="auto">
          <a:xfrm>
            <a:off x="310" y="6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17" name="Line 21">
            <a:extLst>
              <a:ext uri="{FF2B5EF4-FFF2-40B4-BE49-F238E27FC236}">
                <a16:creationId xmlns:a16="http://schemas.microsoft.com/office/drawing/2014/main" id="{4AE81FE0-3DBF-497B-8FE7-E4DBD4817CED}"/>
              </a:ext>
            </a:extLst>
          </xdr:cNvPr>
          <xdr:cNvSpPr>
            <a:spLocks noChangeShapeType="1"/>
          </xdr:cNvSpPr>
        </xdr:nvSpPr>
        <xdr:spPr bwMode="auto">
          <a:xfrm>
            <a:off x="310" y="16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18" name="Rectangle 22">
            <a:extLst>
              <a:ext uri="{FF2B5EF4-FFF2-40B4-BE49-F238E27FC236}">
                <a16:creationId xmlns:a16="http://schemas.microsoft.com/office/drawing/2014/main" id="{801DB4D7-108E-4A9A-A0E8-D755AD956F52}"/>
              </a:ext>
            </a:extLst>
          </xdr:cNvPr>
          <xdr:cNvSpPr>
            <a:spLocks noChangeArrowheads="1"/>
          </xdr:cNvSpPr>
        </xdr:nvSpPr>
        <xdr:spPr bwMode="auto">
          <a:xfrm>
            <a:off x="310" y="16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19" name="Line 23">
            <a:extLst>
              <a:ext uri="{FF2B5EF4-FFF2-40B4-BE49-F238E27FC236}">
                <a16:creationId xmlns:a16="http://schemas.microsoft.com/office/drawing/2014/main" id="{40C0822C-3A86-4307-B60F-541F30AB5DFE}"/>
              </a:ext>
            </a:extLst>
          </xdr:cNvPr>
          <xdr:cNvSpPr>
            <a:spLocks noChangeShapeType="1"/>
          </xdr:cNvSpPr>
        </xdr:nvSpPr>
        <xdr:spPr bwMode="auto">
          <a:xfrm>
            <a:off x="398" y="16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20" name="Rectangle 24">
            <a:extLst>
              <a:ext uri="{FF2B5EF4-FFF2-40B4-BE49-F238E27FC236}">
                <a16:creationId xmlns:a16="http://schemas.microsoft.com/office/drawing/2014/main" id="{AFD9681D-7ABF-43A1-A442-90FFBFFAE022}"/>
              </a:ext>
            </a:extLst>
          </xdr:cNvPr>
          <xdr:cNvSpPr>
            <a:spLocks noChangeArrowheads="1"/>
          </xdr:cNvSpPr>
        </xdr:nvSpPr>
        <xdr:spPr bwMode="auto">
          <a:xfrm>
            <a:off x="398" y="1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21" name="Line 25">
            <a:extLst>
              <a:ext uri="{FF2B5EF4-FFF2-40B4-BE49-F238E27FC236}">
                <a16:creationId xmlns:a16="http://schemas.microsoft.com/office/drawing/2014/main" id="{60A42A2B-4E3C-4156-8D96-68F0613C1FFD}"/>
              </a:ext>
            </a:extLst>
          </xdr:cNvPr>
          <xdr:cNvSpPr>
            <a:spLocks noChangeShapeType="1"/>
          </xdr:cNvSpPr>
        </xdr:nvSpPr>
        <xdr:spPr bwMode="auto">
          <a:xfrm>
            <a:off x="487" y="16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22" name="Rectangle 26">
            <a:extLst>
              <a:ext uri="{FF2B5EF4-FFF2-40B4-BE49-F238E27FC236}">
                <a16:creationId xmlns:a16="http://schemas.microsoft.com/office/drawing/2014/main" id="{84027D67-3654-43AC-8ACB-CF3AF0993419}"/>
              </a:ext>
            </a:extLst>
          </xdr:cNvPr>
          <xdr:cNvSpPr>
            <a:spLocks noChangeArrowheads="1"/>
          </xdr:cNvSpPr>
        </xdr:nvSpPr>
        <xdr:spPr bwMode="auto">
          <a:xfrm>
            <a:off x="487" y="1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23" name="Line 27">
            <a:extLst>
              <a:ext uri="{FF2B5EF4-FFF2-40B4-BE49-F238E27FC236}">
                <a16:creationId xmlns:a16="http://schemas.microsoft.com/office/drawing/2014/main" id="{A4062BED-F9A3-4A0F-9351-A5CA7440AE35}"/>
              </a:ext>
            </a:extLst>
          </xdr:cNvPr>
          <xdr:cNvSpPr>
            <a:spLocks noChangeShapeType="1"/>
          </xdr:cNvSpPr>
        </xdr:nvSpPr>
        <xdr:spPr bwMode="auto">
          <a:xfrm>
            <a:off x="575" y="16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24" name="Rectangle 28">
            <a:extLst>
              <a:ext uri="{FF2B5EF4-FFF2-40B4-BE49-F238E27FC236}">
                <a16:creationId xmlns:a16="http://schemas.microsoft.com/office/drawing/2014/main" id="{5BE9DCD7-ACE8-4E12-AAD8-C56939DCA2EA}"/>
              </a:ext>
            </a:extLst>
          </xdr:cNvPr>
          <xdr:cNvSpPr>
            <a:spLocks noChangeArrowheads="1"/>
          </xdr:cNvSpPr>
        </xdr:nvSpPr>
        <xdr:spPr bwMode="auto">
          <a:xfrm>
            <a:off x="575" y="1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25" name="Line 29">
            <a:extLst>
              <a:ext uri="{FF2B5EF4-FFF2-40B4-BE49-F238E27FC236}">
                <a16:creationId xmlns:a16="http://schemas.microsoft.com/office/drawing/2014/main" id="{79CA9984-9170-45C1-9B55-9B86E708C1E5}"/>
              </a:ext>
            </a:extLst>
          </xdr:cNvPr>
          <xdr:cNvSpPr>
            <a:spLocks noChangeShapeType="1"/>
          </xdr:cNvSpPr>
        </xdr:nvSpPr>
        <xdr:spPr bwMode="auto">
          <a:xfrm>
            <a:off x="663" y="16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26" name="Rectangle 30">
            <a:extLst>
              <a:ext uri="{FF2B5EF4-FFF2-40B4-BE49-F238E27FC236}">
                <a16:creationId xmlns:a16="http://schemas.microsoft.com/office/drawing/2014/main" id="{299EDD2E-D8D8-4F49-8F43-E7390A848043}"/>
              </a:ext>
            </a:extLst>
          </xdr:cNvPr>
          <xdr:cNvSpPr>
            <a:spLocks noChangeArrowheads="1"/>
          </xdr:cNvSpPr>
        </xdr:nvSpPr>
        <xdr:spPr bwMode="auto">
          <a:xfrm>
            <a:off x="663" y="16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27" name="Line 31">
            <a:extLst>
              <a:ext uri="{FF2B5EF4-FFF2-40B4-BE49-F238E27FC236}">
                <a16:creationId xmlns:a16="http://schemas.microsoft.com/office/drawing/2014/main" id="{2E6425F3-205B-486A-B5AC-04E12C16CF70}"/>
              </a:ext>
            </a:extLst>
          </xdr:cNvPr>
          <xdr:cNvSpPr>
            <a:spLocks noChangeShapeType="1"/>
          </xdr:cNvSpPr>
        </xdr:nvSpPr>
        <xdr:spPr bwMode="auto">
          <a:xfrm>
            <a:off x="310" y="16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28" name="Rectangle 32">
            <a:extLst>
              <a:ext uri="{FF2B5EF4-FFF2-40B4-BE49-F238E27FC236}">
                <a16:creationId xmlns:a16="http://schemas.microsoft.com/office/drawing/2014/main" id="{B5DAE0B5-A577-4A26-B476-A5CF7070D3C9}"/>
              </a:ext>
            </a:extLst>
          </xdr:cNvPr>
          <xdr:cNvSpPr>
            <a:spLocks noChangeArrowheads="1"/>
          </xdr:cNvSpPr>
        </xdr:nvSpPr>
        <xdr:spPr bwMode="auto">
          <a:xfrm>
            <a:off x="310" y="16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29" name="Line 33">
            <a:extLst>
              <a:ext uri="{FF2B5EF4-FFF2-40B4-BE49-F238E27FC236}">
                <a16:creationId xmlns:a16="http://schemas.microsoft.com/office/drawing/2014/main" id="{6ACEC2EB-2FDB-4EEB-9D84-56D76BDBBB7D}"/>
              </a:ext>
            </a:extLst>
          </xdr:cNvPr>
          <xdr:cNvSpPr>
            <a:spLocks noChangeShapeType="1"/>
          </xdr:cNvSpPr>
        </xdr:nvSpPr>
        <xdr:spPr bwMode="auto">
          <a:xfrm>
            <a:off x="664" y="34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30" name="Rectangle 34">
            <a:extLst>
              <a:ext uri="{FF2B5EF4-FFF2-40B4-BE49-F238E27FC236}">
                <a16:creationId xmlns:a16="http://schemas.microsoft.com/office/drawing/2014/main" id="{1014A8EB-B040-4817-8E92-464467320563}"/>
              </a:ext>
            </a:extLst>
          </xdr:cNvPr>
          <xdr:cNvSpPr>
            <a:spLocks noChangeArrowheads="1"/>
          </xdr:cNvSpPr>
        </xdr:nvSpPr>
        <xdr:spPr bwMode="auto">
          <a:xfrm>
            <a:off x="664" y="3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31" name="Line 35">
            <a:extLst>
              <a:ext uri="{FF2B5EF4-FFF2-40B4-BE49-F238E27FC236}">
                <a16:creationId xmlns:a16="http://schemas.microsoft.com/office/drawing/2014/main" id="{149D49DB-A8C8-494A-8013-9DD58B833EB2}"/>
              </a:ext>
            </a:extLst>
          </xdr:cNvPr>
          <xdr:cNvSpPr>
            <a:spLocks noChangeShapeType="1"/>
          </xdr:cNvSpPr>
        </xdr:nvSpPr>
        <xdr:spPr bwMode="auto">
          <a:xfrm>
            <a:off x="664" y="51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32" name="Rectangle 36">
            <a:extLst>
              <a:ext uri="{FF2B5EF4-FFF2-40B4-BE49-F238E27FC236}">
                <a16:creationId xmlns:a16="http://schemas.microsoft.com/office/drawing/2014/main" id="{539D2907-CD73-4B1B-9ABA-EEB724BC6DC7}"/>
              </a:ext>
            </a:extLst>
          </xdr:cNvPr>
          <xdr:cNvSpPr>
            <a:spLocks noChangeArrowheads="1"/>
          </xdr:cNvSpPr>
        </xdr:nvSpPr>
        <xdr:spPr bwMode="auto">
          <a:xfrm>
            <a:off x="664" y="5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33" name="Line 37">
            <a:extLst>
              <a:ext uri="{FF2B5EF4-FFF2-40B4-BE49-F238E27FC236}">
                <a16:creationId xmlns:a16="http://schemas.microsoft.com/office/drawing/2014/main" id="{0AB80A8E-D294-440D-A323-E51AC3A8B085}"/>
              </a:ext>
            </a:extLst>
          </xdr:cNvPr>
          <xdr:cNvSpPr>
            <a:spLocks noChangeShapeType="1"/>
          </xdr:cNvSpPr>
        </xdr:nvSpPr>
        <xdr:spPr bwMode="auto">
          <a:xfrm>
            <a:off x="664" y="69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34" name="Rectangle 38">
            <a:extLst>
              <a:ext uri="{FF2B5EF4-FFF2-40B4-BE49-F238E27FC236}">
                <a16:creationId xmlns:a16="http://schemas.microsoft.com/office/drawing/2014/main" id="{06A6585A-DC16-4FBB-94AA-5A558D4C8DD0}"/>
              </a:ext>
            </a:extLst>
          </xdr:cNvPr>
          <xdr:cNvSpPr>
            <a:spLocks noChangeArrowheads="1"/>
          </xdr:cNvSpPr>
        </xdr:nvSpPr>
        <xdr:spPr bwMode="auto">
          <a:xfrm>
            <a:off x="664" y="6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35" name="Line 39">
            <a:extLst>
              <a:ext uri="{FF2B5EF4-FFF2-40B4-BE49-F238E27FC236}">
                <a16:creationId xmlns:a16="http://schemas.microsoft.com/office/drawing/2014/main" id="{96B84126-8F31-4E86-A497-A533A8EDC27A}"/>
              </a:ext>
            </a:extLst>
          </xdr:cNvPr>
          <xdr:cNvSpPr>
            <a:spLocks noChangeShapeType="1"/>
          </xdr:cNvSpPr>
        </xdr:nvSpPr>
        <xdr:spPr bwMode="auto">
          <a:xfrm>
            <a:off x="310" y="86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436" name="Rectangle 40">
            <a:extLst>
              <a:ext uri="{FF2B5EF4-FFF2-40B4-BE49-F238E27FC236}">
                <a16:creationId xmlns:a16="http://schemas.microsoft.com/office/drawing/2014/main" id="{FCA0DFDF-DD56-42A6-A332-A7DE20C7A236}"/>
              </a:ext>
            </a:extLst>
          </xdr:cNvPr>
          <xdr:cNvSpPr>
            <a:spLocks noChangeArrowheads="1"/>
          </xdr:cNvSpPr>
        </xdr:nvSpPr>
        <xdr:spPr bwMode="auto">
          <a:xfrm>
            <a:off x="310" y="86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9437" name="Rectangle 41">
            <a:extLst>
              <a:ext uri="{FF2B5EF4-FFF2-40B4-BE49-F238E27FC236}">
                <a16:creationId xmlns:a16="http://schemas.microsoft.com/office/drawing/2014/main" id="{1D17FDA4-EC1F-438B-9F5A-951C119DEEBF}"/>
              </a:ext>
            </a:extLst>
          </xdr:cNvPr>
          <xdr:cNvSpPr>
            <a:spLocks noChangeArrowheads="1"/>
          </xdr:cNvSpPr>
        </xdr:nvSpPr>
        <xdr:spPr bwMode="auto">
          <a:xfrm>
            <a:off x="221" y="15"/>
            <a:ext cx="532" cy="3"/>
          </a:xfrm>
          <a:prstGeom prst="rect">
            <a:avLst/>
          </a:prstGeom>
          <a:solidFill>
            <a:srgbClr val="0000D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2</xdr:col>
      <xdr:colOff>514350</xdr:colOff>
      <xdr:row>23</xdr:row>
      <xdr:rowOff>0</xdr:rowOff>
    </xdr:from>
    <xdr:to>
      <xdr:col>2</xdr:col>
      <xdr:colOff>3238500</xdr:colOff>
      <xdr:row>52</xdr:row>
      <xdr:rowOff>104775</xdr:rowOff>
    </xdr:to>
    <xdr:sp macro="" textlink="">
      <xdr:nvSpPr>
        <xdr:cNvPr id="89407" name="AutoShape 22">
          <a:extLst>
            <a:ext uri="{FF2B5EF4-FFF2-40B4-BE49-F238E27FC236}">
              <a16:creationId xmlns:a16="http://schemas.microsoft.com/office/drawing/2014/main" id="{E7E6A263-7031-4080-9A2B-D5C425B18E19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867275"/>
          <a:ext cx="2724150" cy="701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114300</xdr:rowOff>
    </xdr:from>
    <xdr:to>
      <xdr:col>2</xdr:col>
      <xdr:colOff>1943100</xdr:colOff>
      <xdr:row>9</xdr:row>
      <xdr:rowOff>123825</xdr:rowOff>
    </xdr:to>
    <xdr:pic>
      <xdr:nvPicPr>
        <xdr:cNvPr id="87487" name="Picture 1">
          <a:extLst>
            <a:ext uri="{FF2B5EF4-FFF2-40B4-BE49-F238E27FC236}">
              <a16:creationId xmlns:a16="http://schemas.microsoft.com/office/drawing/2014/main" id="{EA215C5E-997D-4F96-9049-13AA59EC3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4300"/>
          <a:ext cx="2419350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2305050</xdr:colOff>
      <xdr:row>5</xdr:row>
      <xdr:rowOff>95250</xdr:rowOff>
    </xdr:from>
    <xdr:to>
      <xdr:col>39</xdr:col>
      <xdr:colOff>180975</xdr:colOff>
      <xdr:row>9</xdr:row>
      <xdr:rowOff>66675</xdr:rowOff>
    </xdr:to>
    <xdr:pic>
      <xdr:nvPicPr>
        <xdr:cNvPr id="87488" name="Picture 2">
          <a:extLst>
            <a:ext uri="{FF2B5EF4-FFF2-40B4-BE49-F238E27FC236}">
              <a16:creationId xmlns:a16="http://schemas.microsoft.com/office/drawing/2014/main" id="{7A866E79-4388-4534-835C-6070BF920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1047750"/>
          <a:ext cx="33051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1400175</xdr:colOff>
      <xdr:row>0</xdr:row>
      <xdr:rowOff>142875</xdr:rowOff>
    </xdr:from>
    <xdr:to>
      <xdr:col>42</xdr:col>
      <xdr:colOff>333375</xdr:colOff>
      <xdr:row>4</xdr:row>
      <xdr:rowOff>76200</xdr:rowOff>
    </xdr:to>
    <xdr:grpSp>
      <xdr:nvGrpSpPr>
        <xdr:cNvPr id="87489" name="Group 12">
          <a:extLst>
            <a:ext uri="{FF2B5EF4-FFF2-40B4-BE49-F238E27FC236}">
              <a16:creationId xmlns:a16="http://schemas.microsoft.com/office/drawing/2014/main" id="{9964225D-C646-49C1-B6CA-DE4F3D3378FF}"/>
            </a:ext>
          </a:extLst>
        </xdr:cNvPr>
        <xdr:cNvGrpSpPr>
          <a:grpSpLocks noChangeAspect="1"/>
        </xdr:cNvGrpSpPr>
      </xdr:nvGrpSpPr>
      <xdr:grpSpPr bwMode="auto">
        <a:xfrm>
          <a:off x="2105025" y="142875"/>
          <a:ext cx="5248275" cy="695325"/>
          <a:chOff x="221" y="15"/>
          <a:chExt cx="532" cy="73"/>
        </a:xfrm>
      </xdr:grpSpPr>
      <xdr:sp macro="" textlink="">
        <xdr:nvSpPr>
          <xdr:cNvPr id="87494" name="AutoShape 11">
            <a:extLst>
              <a:ext uri="{FF2B5EF4-FFF2-40B4-BE49-F238E27FC236}">
                <a16:creationId xmlns:a16="http://schemas.microsoft.com/office/drawing/2014/main" id="{9AE274FD-C1D3-466C-9259-F739862EC313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10" y="16"/>
            <a:ext cx="354" cy="71"/>
          </a:xfrm>
          <a:prstGeom prst="rect">
            <a:avLst/>
          </a:prstGeom>
          <a:noFill/>
          <a:ln w="9525" algn="ctr">
            <a:solidFill>
              <a:srgbClr val="4F81BD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" name="Rectangle 13">
            <a:extLst>
              <a:ext uri="{FF2B5EF4-FFF2-40B4-BE49-F238E27FC236}">
                <a16:creationId xmlns:a16="http://schemas.microsoft.com/office/drawing/2014/main" id="{01CE776C-523D-498D-967E-D317890BE5E9}"/>
              </a:ext>
            </a:extLst>
          </xdr:cNvPr>
          <xdr:cNvSpPr>
            <a:spLocks noChangeArrowheads="1"/>
          </xdr:cNvSpPr>
        </xdr:nvSpPr>
        <xdr:spPr bwMode="auto">
          <a:xfrm>
            <a:off x="381" y="18"/>
            <a:ext cx="289" cy="34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  Nov-December 2018         </a:t>
            </a:r>
          </a:p>
        </xdr:txBody>
      </xdr:sp>
      <xdr:sp macro="" textlink="">
        <xdr:nvSpPr>
          <xdr:cNvPr id="11" name="Rectangle 14">
            <a:extLst>
              <a:ext uri="{FF2B5EF4-FFF2-40B4-BE49-F238E27FC236}">
                <a16:creationId xmlns:a16="http://schemas.microsoft.com/office/drawing/2014/main" id="{D88E9197-5FC5-497D-AC7E-7EEB161D1A68}"/>
              </a:ext>
            </a:extLst>
          </xdr:cNvPr>
          <xdr:cNvSpPr>
            <a:spLocks noChangeArrowheads="1"/>
          </xdr:cNvSpPr>
        </xdr:nvSpPr>
        <xdr:spPr bwMode="auto">
          <a:xfrm>
            <a:off x="373" y="51"/>
            <a:ext cx="235" cy="34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 Special Price List</a:t>
            </a:r>
          </a:p>
        </xdr:txBody>
      </xdr:sp>
      <xdr:sp macro="" textlink="">
        <xdr:nvSpPr>
          <xdr:cNvPr id="87497" name="Line 15">
            <a:extLst>
              <a:ext uri="{FF2B5EF4-FFF2-40B4-BE49-F238E27FC236}">
                <a16:creationId xmlns:a16="http://schemas.microsoft.com/office/drawing/2014/main" id="{C0B819C9-39EB-46D2-9EBA-632AC04EBB13}"/>
              </a:ext>
            </a:extLst>
          </xdr:cNvPr>
          <xdr:cNvSpPr>
            <a:spLocks noChangeShapeType="1"/>
          </xdr:cNvSpPr>
        </xdr:nvSpPr>
        <xdr:spPr bwMode="auto">
          <a:xfrm>
            <a:off x="310" y="34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498" name="Rectangle 16">
            <a:extLst>
              <a:ext uri="{FF2B5EF4-FFF2-40B4-BE49-F238E27FC236}">
                <a16:creationId xmlns:a16="http://schemas.microsoft.com/office/drawing/2014/main" id="{2F443F41-4148-40A4-8333-5B203114DAF5}"/>
              </a:ext>
            </a:extLst>
          </xdr:cNvPr>
          <xdr:cNvSpPr>
            <a:spLocks noChangeArrowheads="1"/>
          </xdr:cNvSpPr>
        </xdr:nvSpPr>
        <xdr:spPr bwMode="auto">
          <a:xfrm>
            <a:off x="310" y="3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499" name="Line 17">
            <a:extLst>
              <a:ext uri="{FF2B5EF4-FFF2-40B4-BE49-F238E27FC236}">
                <a16:creationId xmlns:a16="http://schemas.microsoft.com/office/drawing/2014/main" id="{E735DAF7-43EF-4820-B3F6-2EEFA54A18C6}"/>
              </a:ext>
            </a:extLst>
          </xdr:cNvPr>
          <xdr:cNvSpPr>
            <a:spLocks noChangeShapeType="1"/>
          </xdr:cNvSpPr>
        </xdr:nvSpPr>
        <xdr:spPr bwMode="auto">
          <a:xfrm>
            <a:off x="310" y="51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00" name="Rectangle 18">
            <a:extLst>
              <a:ext uri="{FF2B5EF4-FFF2-40B4-BE49-F238E27FC236}">
                <a16:creationId xmlns:a16="http://schemas.microsoft.com/office/drawing/2014/main" id="{FDB067E2-4FFF-482E-97E9-EF64097E5E59}"/>
              </a:ext>
            </a:extLst>
          </xdr:cNvPr>
          <xdr:cNvSpPr>
            <a:spLocks noChangeArrowheads="1"/>
          </xdr:cNvSpPr>
        </xdr:nvSpPr>
        <xdr:spPr bwMode="auto">
          <a:xfrm>
            <a:off x="310" y="5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01" name="Line 19">
            <a:extLst>
              <a:ext uri="{FF2B5EF4-FFF2-40B4-BE49-F238E27FC236}">
                <a16:creationId xmlns:a16="http://schemas.microsoft.com/office/drawing/2014/main" id="{0A4A4D4D-C5E6-4441-9EF5-C41F7E9C6F9C}"/>
              </a:ext>
            </a:extLst>
          </xdr:cNvPr>
          <xdr:cNvSpPr>
            <a:spLocks noChangeShapeType="1"/>
          </xdr:cNvSpPr>
        </xdr:nvSpPr>
        <xdr:spPr bwMode="auto">
          <a:xfrm>
            <a:off x="310" y="69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02" name="Rectangle 20">
            <a:extLst>
              <a:ext uri="{FF2B5EF4-FFF2-40B4-BE49-F238E27FC236}">
                <a16:creationId xmlns:a16="http://schemas.microsoft.com/office/drawing/2014/main" id="{5D543DA0-DE88-4687-83E5-77432CC65047}"/>
              </a:ext>
            </a:extLst>
          </xdr:cNvPr>
          <xdr:cNvSpPr>
            <a:spLocks noChangeArrowheads="1"/>
          </xdr:cNvSpPr>
        </xdr:nvSpPr>
        <xdr:spPr bwMode="auto">
          <a:xfrm>
            <a:off x="310" y="6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03" name="Line 21">
            <a:extLst>
              <a:ext uri="{FF2B5EF4-FFF2-40B4-BE49-F238E27FC236}">
                <a16:creationId xmlns:a16="http://schemas.microsoft.com/office/drawing/2014/main" id="{59530949-0ADC-49CF-8394-E7AAC52E9102}"/>
              </a:ext>
            </a:extLst>
          </xdr:cNvPr>
          <xdr:cNvSpPr>
            <a:spLocks noChangeShapeType="1"/>
          </xdr:cNvSpPr>
        </xdr:nvSpPr>
        <xdr:spPr bwMode="auto">
          <a:xfrm>
            <a:off x="310" y="16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04" name="Rectangle 22">
            <a:extLst>
              <a:ext uri="{FF2B5EF4-FFF2-40B4-BE49-F238E27FC236}">
                <a16:creationId xmlns:a16="http://schemas.microsoft.com/office/drawing/2014/main" id="{D94CCE59-E5E7-4753-9EAE-8D22CD1C7E4A}"/>
              </a:ext>
            </a:extLst>
          </xdr:cNvPr>
          <xdr:cNvSpPr>
            <a:spLocks noChangeArrowheads="1"/>
          </xdr:cNvSpPr>
        </xdr:nvSpPr>
        <xdr:spPr bwMode="auto">
          <a:xfrm>
            <a:off x="310" y="16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05" name="Line 23">
            <a:extLst>
              <a:ext uri="{FF2B5EF4-FFF2-40B4-BE49-F238E27FC236}">
                <a16:creationId xmlns:a16="http://schemas.microsoft.com/office/drawing/2014/main" id="{91B513F4-D5DC-469B-BFBD-DAECD5AB6878}"/>
              </a:ext>
            </a:extLst>
          </xdr:cNvPr>
          <xdr:cNvSpPr>
            <a:spLocks noChangeShapeType="1"/>
          </xdr:cNvSpPr>
        </xdr:nvSpPr>
        <xdr:spPr bwMode="auto">
          <a:xfrm>
            <a:off x="398" y="16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06" name="Rectangle 24">
            <a:extLst>
              <a:ext uri="{FF2B5EF4-FFF2-40B4-BE49-F238E27FC236}">
                <a16:creationId xmlns:a16="http://schemas.microsoft.com/office/drawing/2014/main" id="{7B83400E-281A-4472-8DFD-B527152E3E00}"/>
              </a:ext>
            </a:extLst>
          </xdr:cNvPr>
          <xdr:cNvSpPr>
            <a:spLocks noChangeArrowheads="1"/>
          </xdr:cNvSpPr>
        </xdr:nvSpPr>
        <xdr:spPr bwMode="auto">
          <a:xfrm>
            <a:off x="398" y="1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07" name="Line 25">
            <a:extLst>
              <a:ext uri="{FF2B5EF4-FFF2-40B4-BE49-F238E27FC236}">
                <a16:creationId xmlns:a16="http://schemas.microsoft.com/office/drawing/2014/main" id="{95622339-1883-4775-89EB-E0F08A71E84B}"/>
              </a:ext>
            </a:extLst>
          </xdr:cNvPr>
          <xdr:cNvSpPr>
            <a:spLocks noChangeShapeType="1"/>
          </xdr:cNvSpPr>
        </xdr:nvSpPr>
        <xdr:spPr bwMode="auto">
          <a:xfrm>
            <a:off x="487" y="16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08" name="Rectangle 26">
            <a:extLst>
              <a:ext uri="{FF2B5EF4-FFF2-40B4-BE49-F238E27FC236}">
                <a16:creationId xmlns:a16="http://schemas.microsoft.com/office/drawing/2014/main" id="{4384067F-CABF-49C5-8212-8B767A33DF20}"/>
              </a:ext>
            </a:extLst>
          </xdr:cNvPr>
          <xdr:cNvSpPr>
            <a:spLocks noChangeArrowheads="1"/>
          </xdr:cNvSpPr>
        </xdr:nvSpPr>
        <xdr:spPr bwMode="auto">
          <a:xfrm>
            <a:off x="487" y="1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09" name="Line 27">
            <a:extLst>
              <a:ext uri="{FF2B5EF4-FFF2-40B4-BE49-F238E27FC236}">
                <a16:creationId xmlns:a16="http://schemas.microsoft.com/office/drawing/2014/main" id="{62CA3FC0-9186-45EA-937A-8BCD2ABF5416}"/>
              </a:ext>
            </a:extLst>
          </xdr:cNvPr>
          <xdr:cNvSpPr>
            <a:spLocks noChangeShapeType="1"/>
          </xdr:cNvSpPr>
        </xdr:nvSpPr>
        <xdr:spPr bwMode="auto">
          <a:xfrm>
            <a:off x="575" y="16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10" name="Rectangle 28">
            <a:extLst>
              <a:ext uri="{FF2B5EF4-FFF2-40B4-BE49-F238E27FC236}">
                <a16:creationId xmlns:a16="http://schemas.microsoft.com/office/drawing/2014/main" id="{28FE2C26-A3FB-46FB-99DD-ECA5D298D24C}"/>
              </a:ext>
            </a:extLst>
          </xdr:cNvPr>
          <xdr:cNvSpPr>
            <a:spLocks noChangeArrowheads="1"/>
          </xdr:cNvSpPr>
        </xdr:nvSpPr>
        <xdr:spPr bwMode="auto">
          <a:xfrm>
            <a:off x="575" y="1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11" name="Line 29">
            <a:extLst>
              <a:ext uri="{FF2B5EF4-FFF2-40B4-BE49-F238E27FC236}">
                <a16:creationId xmlns:a16="http://schemas.microsoft.com/office/drawing/2014/main" id="{348440F3-0C37-4655-ABD5-A6361BCC06D4}"/>
              </a:ext>
            </a:extLst>
          </xdr:cNvPr>
          <xdr:cNvSpPr>
            <a:spLocks noChangeShapeType="1"/>
          </xdr:cNvSpPr>
        </xdr:nvSpPr>
        <xdr:spPr bwMode="auto">
          <a:xfrm>
            <a:off x="663" y="16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12" name="Rectangle 30">
            <a:extLst>
              <a:ext uri="{FF2B5EF4-FFF2-40B4-BE49-F238E27FC236}">
                <a16:creationId xmlns:a16="http://schemas.microsoft.com/office/drawing/2014/main" id="{F2E36CEF-D08B-4F82-952E-CCF891A1C67D}"/>
              </a:ext>
            </a:extLst>
          </xdr:cNvPr>
          <xdr:cNvSpPr>
            <a:spLocks noChangeArrowheads="1"/>
          </xdr:cNvSpPr>
        </xdr:nvSpPr>
        <xdr:spPr bwMode="auto">
          <a:xfrm>
            <a:off x="663" y="16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13" name="Line 31">
            <a:extLst>
              <a:ext uri="{FF2B5EF4-FFF2-40B4-BE49-F238E27FC236}">
                <a16:creationId xmlns:a16="http://schemas.microsoft.com/office/drawing/2014/main" id="{3ABAB3CF-645A-430C-A9C0-DE2B21F7D175}"/>
              </a:ext>
            </a:extLst>
          </xdr:cNvPr>
          <xdr:cNvSpPr>
            <a:spLocks noChangeShapeType="1"/>
          </xdr:cNvSpPr>
        </xdr:nvSpPr>
        <xdr:spPr bwMode="auto">
          <a:xfrm>
            <a:off x="310" y="16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14" name="Rectangle 32">
            <a:extLst>
              <a:ext uri="{FF2B5EF4-FFF2-40B4-BE49-F238E27FC236}">
                <a16:creationId xmlns:a16="http://schemas.microsoft.com/office/drawing/2014/main" id="{14668A3E-6A70-4651-B146-79A6E8A96A69}"/>
              </a:ext>
            </a:extLst>
          </xdr:cNvPr>
          <xdr:cNvSpPr>
            <a:spLocks noChangeArrowheads="1"/>
          </xdr:cNvSpPr>
        </xdr:nvSpPr>
        <xdr:spPr bwMode="auto">
          <a:xfrm>
            <a:off x="310" y="16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15" name="Line 33">
            <a:extLst>
              <a:ext uri="{FF2B5EF4-FFF2-40B4-BE49-F238E27FC236}">
                <a16:creationId xmlns:a16="http://schemas.microsoft.com/office/drawing/2014/main" id="{A0769849-5D95-454C-9F3C-6F5CB17A57DB}"/>
              </a:ext>
            </a:extLst>
          </xdr:cNvPr>
          <xdr:cNvSpPr>
            <a:spLocks noChangeShapeType="1"/>
          </xdr:cNvSpPr>
        </xdr:nvSpPr>
        <xdr:spPr bwMode="auto">
          <a:xfrm>
            <a:off x="664" y="34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16" name="Rectangle 34">
            <a:extLst>
              <a:ext uri="{FF2B5EF4-FFF2-40B4-BE49-F238E27FC236}">
                <a16:creationId xmlns:a16="http://schemas.microsoft.com/office/drawing/2014/main" id="{96A258D4-3C0B-4FB6-9BE4-1F6A4F84F43F}"/>
              </a:ext>
            </a:extLst>
          </xdr:cNvPr>
          <xdr:cNvSpPr>
            <a:spLocks noChangeArrowheads="1"/>
          </xdr:cNvSpPr>
        </xdr:nvSpPr>
        <xdr:spPr bwMode="auto">
          <a:xfrm>
            <a:off x="664" y="3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17" name="Line 35">
            <a:extLst>
              <a:ext uri="{FF2B5EF4-FFF2-40B4-BE49-F238E27FC236}">
                <a16:creationId xmlns:a16="http://schemas.microsoft.com/office/drawing/2014/main" id="{6E71DDEC-AC12-4F27-B8D8-E68CA5B83E65}"/>
              </a:ext>
            </a:extLst>
          </xdr:cNvPr>
          <xdr:cNvSpPr>
            <a:spLocks noChangeShapeType="1"/>
          </xdr:cNvSpPr>
        </xdr:nvSpPr>
        <xdr:spPr bwMode="auto">
          <a:xfrm>
            <a:off x="664" y="51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18" name="Rectangle 36">
            <a:extLst>
              <a:ext uri="{FF2B5EF4-FFF2-40B4-BE49-F238E27FC236}">
                <a16:creationId xmlns:a16="http://schemas.microsoft.com/office/drawing/2014/main" id="{76341113-3046-430C-87FC-C57C9A7819D1}"/>
              </a:ext>
            </a:extLst>
          </xdr:cNvPr>
          <xdr:cNvSpPr>
            <a:spLocks noChangeArrowheads="1"/>
          </xdr:cNvSpPr>
        </xdr:nvSpPr>
        <xdr:spPr bwMode="auto">
          <a:xfrm>
            <a:off x="664" y="5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19" name="Line 37">
            <a:extLst>
              <a:ext uri="{FF2B5EF4-FFF2-40B4-BE49-F238E27FC236}">
                <a16:creationId xmlns:a16="http://schemas.microsoft.com/office/drawing/2014/main" id="{BF5201C0-610F-49CC-B407-F409EF7E153F}"/>
              </a:ext>
            </a:extLst>
          </xdr:cNvPr>
          <xdr:cNvSpPr>
            <a:spLocks noChangeShapeType="1"/>
          </xdr:cNvSpPr>
        </xdr:nvSpPr>
        <xdr:spPr bwMode="auto">
          <a:xfrm>
            <a:off x="664" y="69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20" name="Rectangle 38">
            <a:extLst>
              <a:ext uri="{FF2B5EF4-FFF2-40B4-BE49-F238E27FC236}">
                <a16:creationId xmlns:a16="http://schemas.microsoft.com/office/drawing/2014/main" id="{3842EE12-DAC1-4A73-B2A9-82914C532BCB}"/>
              </a:ext>
            </a:extLst>
          </xdr:cNvPr>
          <xdr:cNvSpPr>
            <a:spLocks noChangeArrowheads="1"/>
          </xdr:cNvSpPr>
        </xdr:nvSpPr>
        <xdr:spPr bwMode="auto">
          <a:xfrm>
            <a:off x="664" y="6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21" name="Line 39">
            <a:extLst>
              <a:ext uri="{FF2B5EF4-FFF2-40B4-BE49-F238E27FC236}">
                <a16:creationId xmlns:a16="http://schemas.microsoft.com/office/drawing/2014/main" id="{A2937989-9CD2-4EA4-B5B9-43D0B03A1516}"/>
              </a:ext>
            </a:extLst>
          </xdr:cNvPr>
          <xdr:cNvSpPr>
            <a:spLocks noChangeShapeType="1"/>
          </xdr:cNvSpPr>
        </xdr:nvSpPr>
        <xdr:spPr bwMode="auto">
          <a:xfrm>
            <a:off x="310" y="86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7522" name="Rectangle 40">
            <a:extLst>
              <a:ext uri="{FF2B5EF4-FFF2-40B4-BE49-F238E27FC236}">
                <a16:creationId xmlns:a16="http://schemas.microsoft.com/office/drawing/2014/main" id="{6F891AD3-EBEF-40A4-B69A-B6ABD49BF990}"/>
              </a:ext>
            </a:extLst>
          </xdr:cNvPr>
          <xdr:cNvSpPr>
            <a:spLocks noChangeArrowheads="1"/>
          </xdr:cNvSpPr>
        </xdr:nvSpPr>
        <xdr:spPr bwMode="auto">
          <a:xfrm>
            <a:off x="310" y="86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7523" name="Rectangle 41">
            <a:extLst>
              <a:ext uri="{FF2B5EF4-FFF2-40B4-BE49-F238E27FC236}">
                <a16:creationId xmlns:a16="http://schemas.microsoft.com/office/drawing/2014/main" id="{5D90D7F7-85BD-4D14-9D0B-325F17D816F5}"/>
              </a:ext>
            </a:extLst>
          </xdr:cNvPr>
          <xdr:cNvSpPr>
            <a:spLocks noChangeArrowheads="1"/>
          </xdr:cNvSpPr>
        </xdr:nvSpPr>
        <xdr:spPr bwMode="auto">
          <a:xfrm>
            <a:off x="221" y="15"/>
            <a:ext cx="532" cy="3"/>
          </a:xfrm>
          <a:prstGeom prst="rect">
            <a:avLst/>
          </a:prstGeom>
          <a:solidFill>
            <a:srgbClr val="0000D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2</xdr:col>
      <xdr:colOff>533400</xdr:colOff>
      <xdr:row>44</xdr:row>
      <xdr:rowOff>0</xdr:rowOff>
    </xdr:from>
    <xdr:to>
      <xdr:col>2</xdr:col>
      <xdr:colOff>3257550</xdr:colOff>
      <xdr:row>61</xdr:row>
      <xdr:rowOff>180975</xdr:rowOff>
    </xdr:to>
    <xdr:sp macro="" textlink="">
      <xdr:nvSpPr>
        <xdr:cNvPr id="87490" name="AutoShape 22">
          <a:extLst>
            <a:ext uri="{FF2B5EF4-FFF2-40B4-BE49-F238E27FC236}">
              <a16:creationId xmlns:a16="http://schemas.microsoft.com/office/drawing/2014/main" id="{22381C48-BFDB-4C9E-918D-555B2DC04EE4}"/>
            </a:ext>
          </a:extLst>
        </xdr:cNvPr>
        <xdr:cNvSpPr>
          <a:spLocks noChangeAspect="1" noChangeArrowheads="1"/>
        </xdr:cNvSpPr>
      </xdr:nvSpPr>
      <xdr:spPr bwMode="auto">
        <a:xfrm>
          <a:off x="1238250" y="9191625"/>
          <a:ext cx="272415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3552825</xdr:colOff>
      <xdr:row>32</xdr:row>
      <xdr:rowOff>114300</xdr:rowOff>
    </xdr:from>
    <xdr:to>
      <xdr:col>3</xdr:col>
      <xdr:colOff>904875</xdr:colOff>
      <xdr:row>46</xdr:row>
      <xdr:rowOff>38100</xdr:rowOff>
    </xdr:to>
    <xdr:pic>
      <xdr:nvPicPr>
        <xdr:cNvPr id="87491" name="Picture 39">
          <a:extLst>
            <a:ext uri="{FF2B5EF4-FFF2-40B4-BE49-F238E27FC236}">
              <a16:creationId xmlns:a16="http://schemas.microsoft.com/office/drawing/2014/main" id="{60123A57-AA13-432F-9E0B-B9B97B795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7019925"/>
          <a:ext cx="1781175" cy="259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304800</xdr:colOff>
      <xdr:row>32</xdr:row>
      <xdr:rowOff>28575</xdr:rowOff>
    </xdr:from>
    <xdr:to>
      <xdr:col>2</xdr:col>
      <xdr:colOff>2133600</xdr:colOff>
      <xdr:row>46</xdr:row>
      <xdr:rowOff>19050</xdr:rowOff>
    </xdr:to>
    <xdr:pic>
      <xdr:nvPicPr>
        <xdr:cNvPr id="87492" name="Picture 40">
          <a:extLst>
            <a:ext uri="{FF2B5EF4-FFF2-40B4-BE49-F238E27FC236}">
              <a16:creationId xmlns:a16="http://schemas.microsoft.com/office/drawing/2014/main" id="{BCAE503D-5296-4CD1-BFC8-B9D5E5817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6934200"/>
          <a:ext cx="1828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42</xdr:col>
      <xdr:colOff>342900</xdr:colOff>
      <xdr:row>32</xdr:row>
      <xdr:rowOff>123825</xdr:rowOff>
    </xdr:from>
    <xdr:to>
      <xdr:col>44</xdr:col>
      <xdr:colOff>476250</xdr:colOff>
      <xdr:row>46</xdr:row>
      <xdr:rowOff>47625</xdr:rowOff>
    </xdr:to>
    <xdr:pic>
      <xdr:nvPicPr>
        <xdr:cNvPr id="87493" name="Picture 41">
          <a:extLst>
            <a:ext uri="{FF2B5EF4-FFF2-40B4-BE49-F238E27FC236}">
              <a16:creationId xmlns:a16="http://schemas.microsoft.com/office/drawing/2014/main" id="{48AEA999-1797-47CE-8FB7-572DA24D2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7029450"/>
          <a:ext cx="1781175" cy="259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114300</xdr:rowOff>
    </xdr:from>
    <xdr:to>
      <xdr:col>2</xdr:col>
      <xdr:colOff>1943100</xdr:colOff>
      <xdr:row>9</xdr:row>
      <xdr:rowOff>123825</xdr:rowOff>
    </xdr:to>
    <xdr:pic>
      <xdr:nvPicPr>
        <xdr:cNvPr id="90381" name="Picture 1">
          <a:extLst>
            <a:ext uri="{FF2B5EF4-FFF2-40B4-BE49-F238E27FC236}">
              <a16:creationId xmlns:a16="http://schemas.microsoft.com/office/drawing/2014/main" id="{E10707FF-EDCC-44C5-A2F1-0D6A8E834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4300"/>
          <a:ext cx="2419350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2305050</xdr:colOff>
      <xdr:row>5</xdr:row>
      <xdr:rowOff>95250</xdr:rowOff>
    </xdr:from>
    <xdr:to>
      <xdr:col>39</xdr:col>
      <xdr:colOff>180975</xdr:colOff>
      <xdr:row>9</xdr:row>
      <xdr:rowOff>66675</xdr:rowOff>
    </xdr:to>
    <xdr:pic>
      <xdr:nvPicPr>
        <xdr:cNvPr id="90382" name="Picture 2">
          <a:extLst>
            <a:ext uri="{FF2B5EF4-FFF2-40B4-BE49-F238E27FC236}">
              <a16:creationId xmlns:a16="http://schemas.microsoft.com/office/drawing/2014/main" id="{F78DCCEF-BB4A-4BC2-A32C-4AE46D752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0" y="1047750"/>
          <a:ext cx="33051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2228850</xdr:colOff>
      <xdr:row>0</xdr:row>
      <xdr:rowOff>104775</xdr:rowOff>
    </xdr:from>
    <xdr:to>
      <xdr:col>39</xdr:col>
      <xdr:colOff>171450</xdr:colOff>
      <xdr:row>4</xdr:row>
      <xdr:rowOff>28575</xdr:rowOff>
    </xdr:to>
    <xdr:grpSp>
      <xdr:nvGrpSpPr>
        <xdr:cNvPr id="90383" name="Group 12">
          <a:extLst>
            <a:ext uri="{FF2B5EF4-FFF2-40B4-BE49-F238E27FC236}">
              <a16:creationId xmlns:a16="http://schemas.microsoft.com/office/drawing/2014/main" id="{68F998EB-0A46-48D6-87AE-3370951CEE40}"/>
            </a:ext>
          </a:extLst>
        </xdr:cNvPr>
        <xdr:cNvGrpSpPr>
          <a:grpSpLocks noChangeAspect="1"/>
        </xdr:cNvGrpSpPr>
      </xdr:nvGrpSpPr>
      <xdr:grpSpPr bwMode="auto">
        <a:xfrm>
          <a:off x="2933700" y="104775"/>
          <a:ext cx="3371850" cy="685800"/>
          <a:chOff x="308" y="11"/>
          <a:chExt cx="354" cy="72"/>
        </a:xfrm>
      </xdr:grpSpPr>
      <xdr:sp macro="" textlink="">
        <xdr:nvSpPr>
          <xdr:cNvPr id="90384" name="AutoShape 11">
            <a:extLst>
              <a:ext uri="{FF2B5EF4-FFF2-40B4-BE49-F238E27FC236}">
                <a16:creationId xmlns:a16="http://schemas.microsoft.com/office/drawing/2014/main" id="{1B70D74F-9314-4CBE-B9CD-3C6C6BADF527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08" y="11"/>
            <a:ext cx="354" cy="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6" name="Rectangle 13">
            <a:extLst>
              <a:ext uri="{FF2B5EF4-FFF2-40B4-BE49-F238E27FC236}">
                <a16:creationId xmlns:a16="http://schemas.microsoft.com/office/drawing/2014/main" id="{E9D8D7DF-AEA5-48FD-B3F7-3AAA77CCBC42}"/>
              </a:ext>
            </a:extLst>
          </xdr:cNvPr>
          <xdr:cNvSpPr>
            <a:spLocks noChangeArrowheads="1"/>
          </xdr:cNvSpPr>
        </xdr:nvSpPr>
        <xdr:spPr bwMode="auto">
          <a:xfrm>
            <a:off x="381" y="13"/>
            <a:ext cx="182" cy="35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October 2018         </a:t>
            </a:r>
          </a:p>
        </xdr:txBody>
      </xdr:sp>
      <xdr:sp macro="" textlink="">
        <xdr:nvSpPr>
          <xdr:cNvPr id="7" name="Rectangle 14">
            <a:extLst>
              <a:ext uri="{FF2B5EF4-FFF2-40B4-BE49-F238E27FC236}">
                <a16:creationId xmlns:a16="http://schemas.microsoft.com/office/drawing/2014/main" id="{A130EB58-96AB-4E31-A73D-5DC74CEC8770}"/>
              </a:ext>
            </a:extLst>
          </xdr:cNvPr>
          <xdr:cNvSpPr>
            <a:spLocks noChangeArrowheads="1"/>
          </xdr:cNvSpPr>
        </xdr:nvSpPr>
        <xdr:spPr bwMode="auto">
          <a:xfrm>
            <a:off x="371" y="46"/>
            <a:ext cx="227" cy="35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Special Price List</a:t>
            </a:r>
          </a:p>
        </xdr:txBody>
      </xdr:sp>
      <xdr:sp macro="" textlink="">
        <xdr:nvSpPr>
          <xdr:cNvPr id="90387" name="Line 15">
            <a:extLst>
              <a:ext uri="{FF2B5EF4-FFF2-40B4-BE49-F238E27FC236}">
                <a16:creationId xmlns:a16="http://schemas.microsoft.com/office/drawing/2014/main" id="{714A59EA-C8AF-4200-8FBA-1A52220B5CBD}"/>
              </a:ext>
            </a:extLst>
          </xdr:cNvPr>
          <xdr:cNvSpPr>
            <a:spLocks noChangeShapeType="1"/>
          </xdr:cNvSpPr>
        </xdr:nvSpPr>
        <xdr:spPr bwMode="auto">
          <a:xfrm>
            <a:off x="308" y="29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388" name="Rectangle 16">
            <a:extLst>
              <a:ext uri="{FF2B5EF4-FFF2-40B4-BE49-F238E27FC236}">
                <a16:creationId xmlns:a16="http://schemas.microsoft.com/office/drawing/2014/main" id="{B999EF24-7314-4BD3-A99B-3A466CA8640A}"/>
              </a:ext>
            </a:extLst>
          </xdr:cNvPr>
          <xdr:cNvSpPr>
            <a:spLocks noChangeArrowheads="1"/>
          </xdr:cNvSpPr>
        </xdr:nvSpPr>
        <xdr:spPr bwMode="auto">
          <a:xfrm>
            <a:off x="308" y="2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389" name="Line 17">
            <a:extLst>
              <a:ext uri="{FF2B5EF4-FFF2-40B4-BE49-F238E27FC236}">
                <a16:creationId xmlns:a16="http://schemas.microsoft.com/office/drawing/2014/main" id="{DD721846-5BB1-4A1A-9A56-6F477DE5F03C}"/>
              </a:ext>
            </a:extLst>
          </xdr:cNvPr>
          <xdr:cNvSpPr>
            <a:spLocks noChangeShapeType="1"/>
          </xdr:cNvSpPr>
        </xdr:nvSpPr>
        <xdr:spPr bwMode="auto">
          <a:xfrm>
            <a:off x="308" y="46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390" name="Rectangle 18">
            <a:extLst>
              <a:ext uri="{FF2B5EF4-FFF2-40B4-BE49-F238E27FC236}">
                <a16:creationId xmlns:a16="http://schemas.microsoft.com/office/drawing/2014/main" id="{ED32B9A6-0E68-4353-A77F-D9F47807B7C9}"/>
              </a:ext>
            </a:extLst>
          </xdr:cNvPr>
          <xdr:cNvSpPr>
            <a:spLocks noChangeArrowheads="1"/>
          </xdr:cNvSpPr>
        </xdr:nvSpPr>
        <xdr:spPr bwMode="auto">
          <a:xfrm>
            <a:off x="308" y="4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391" name="Line 19">
            <a:extLst>
              <a:ext uri="{FF2B5EF4-FFF2-40B4-BE49-F238E27FC236}">
                <a16:creationId xmlns:a16="http://schemas.microsoft.com/office/drawing/2014/main" id="{9B12B847-704E-43B0-B76C-7B503103F16A}"/>
              </a:ext>
            </a:extLst>
          </xdr:cNvPr>
          <xdr:cNvSpPr>
            <a:spLocks noChangeShapeType="1"/>
          </xdr:cNvSpPr>
        </xdr:nvSpPr>
        <xdr:spPr bwMode="auto">
          <a:xfrm>
            <a:off x="308" y="64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392" name="Rectangle 20">
            <a:extLst>
              <a:ext uri="{FF2B5EF4-FFF2-40B4-BE49-F238E27FC236}">
                <a16:creationId xmlns:a16="http://schemas.microsoft.com/office/drawing/2014/main" id="{4EAAA9E8-DFF1-4C5C-B120-FECB0DA3BCD8}"/>
              </a:ext>
            </a:extLst>
          </xdr:cNvPr>
          <xdr:cNvSpPr>
            <a:spLocks noChangeArrowheads="1"/>
          </xdr:cNvSpPr>
        </xdr:nvSpPr>
        <xdr:spPr bwMode="auto">
          <a:xfrm>
            <a:off x="308" y="6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393" name="Line 21">
            <a:extLst>
              <a:ext uri="{FF2B5EF4-FFF2-40B4-BE49-F238E27FC236}">
                <a16:creationId xmlns:a16="http://schemas.microsoft.com/office/drawing/2014/main" id="{D419D368-A377-43AC-94CF-B4A86D6E1B4B}"/>
              </a:ext>
            </a:extLst>
          </xdr:cNvPr>
          <xdr:cNvSpPr>
            <a:spLocks noChangeShapeType="1"/>
          </xdr:cNvSpPr>
        </xdr:nvSpPr>
        <xdr:spPr bwMode="auto">
          <a:xfrm>
            <a:off x="308" y="11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394" name="Rectangle 22">
            <a:extLst>
              <a:ext uri="{FF2B5EF4-FFF2-40B4-BE49-F238E27FC236}">
                <a16:creationId xmlns:a16="http://schemas.microsoft.com/office/drawing/2014/main" id="{9FF37DD5-4881-4D37-832E-4CC2060CB9E3}"/>
              </a:ext>
            </a:extLst>
          </xdr:cNvPr>
          <xdr:cNvSpPr>
            <a:spLocks noChangeArrowheads="1"/>
          </xdr:cNvSpPr>
        </xdr:nvSpPr>
        <xdr:spPr bwMode="auto">
          <a:xfrm>
            <a:off x="308" y="11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395" name="Line 23">
            <a:extLst>
              <a:ext uri="{FF2B5EF4-FFF2-40B4-BE49-F238E27FC236}">
                <a16:creationId xmlns:a16="http://schemas.microsoft.com/office/drawing/2014/main" id="{A4577C3B-9311-44FC-9393-D2AECCC83D4D}"/>
              </a:ext>
            </a:extLst>
          </xdr:cNvPr>
          <xdr:cNvSpPr>
            <a:spLocks noChangeShapeType="1"/>
          </xdr:cNvSpPr>
        </xdr:nvSpPr>
        <xdr:spPr bwMode="auto">
          <a:xfrm>
            <a:off x="396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396" name="Rectangle 24">
            <a:extLst>
              <a:ext uri="{FF2B5EF4-FFF2-40B4-BE49-F238E27FC236}">
                <a16:creationId xmlns:a16="http://schemas.microsoft.com/office/drawing/2014/main" id="{C8BD7F76-D0E1-4DAC-9FD7-C43F4E5541F5}"/>
              </a:ext>
            </a:extLst>
          </xdr:cNvPr>
          <xdr:cNvSpPr>
            <a:spLocks noChangeArrowheads="1"/>
          </xdr:cNvSpPr>
        </xdr:nvSpPr>
        <xdr:spPr bwMode="auto">
          <a:xfrm>
            <a:off x="396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397" name="Line 25">
            <a:extLst>
              <a:ext uri="{FF2B5EF4-FFF2-40B4-BE49-F238E27FC236}">
                <a16:creationId xmlns:a16="http://schemas.microsoft.com/office/drawing/2014/main" id="{E0F82BE5-8711-4FF7-B4C3-27E0A90E5F0F}"/>
              </a:ext>
            </a:extLst>
          </xdr:cNvPr>
          <xdr:cNvSpPr>
            <a:spLocks noChangeShapeType="1"/>
          </xdr:cNvSpPr>
        </xdr:nvSpPr>
        <xdr:spPr bwMode="auto">
          <a:xfrm>
            <a:off x="485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398" name="Rectangle 26">
            <a:extLst>
              <a:ext uri="{FF2B5EF4-FFF2-40B4-BE49-F238E27FC236}">
                <a16:creationId xmlns:a16="http://schemas.microsoft.com/office/drawing/2014/main" id="{BA0A59AC-8618-4D52-9B57-63E453287853}"/>
              </a:ext>
            </a:extLst>
          </xdr:cNvPr>
          <xdr:cNvSpPr>
            <a:spLocks noChangeArrowheads="1"/>
          </xdr:cNvSpPr>
        </xdr:nvSpPr>
        <xdr:spPr bwMode="auto">
          <a:xfrm>
            <a:off x="485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399" name="Line 27">
            <a:extLst>
              <a:ext uri="{FF2B5EF4-FFF2-40B4-BE49-F238E27FC236}">
                <a16:creationId xmlns:a16="http://schemas.microsoft.com/office/drawing/2014/main" id="{100AE735-8848-4EBF-8686-376BC1D5D5D1}"/>
              </a:ext>
            </a:extLst>
          </xdr:cNvPr>
          <xdr:cNvSpPr>
            <a:spLocks noChangeShapeType="1"/>
          </xdr:cNvSpPr>
        </xdr:nvSpPr>
        <xdr:spPr bwMode="auto">
          <a:xfrm>
            <a:off x="573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00" name="Rectangle 28">
            <a:extLst>
              <a:ext uri="{FF2B5EF4-FFF2-40B4-BE49-F238E27FC236}">
                <a16:creationId xmlns:a16="http://schemas.microsoft.com/office/drawing/2014/main" id="{EE0C9379-23CA-4C1E-9F4A-1AA625A0A368}"/>
              </a:ext>
            </a:extLst>
          </xdr:cNvPr>
          <xdr:cNvSpPr>
            <a:spLocks noChangeArrowheads="1"/>
          </xdr:cNvSpPr>
        </xdr:nvSpPr>
        <xdr:spPr bwMode="auto">
          <a:xfrm>
            <a:off x="573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401" name="Line 29">
            <a:extLst>
              <a:ext uri="{FF2B5EF4-FFF2-40B4-BE49-F238E27FC236}">
                <a16:creationId xmlns:a16="http://schemas.microsoft.com/office/drawing/2014/main" id="{26E6E91E-5F55-48B1-BD67-8603262BC926}"/>
              </a:ext>
            </a:extLst>
          </xdr:cNvPr>
          <xdr:cNvSpPr>
            <a:spLocks noChangeShapeType="1"/>
          </xdr:cNvSpPr>
        </xdr:nvSpPr>
        <xdr:spPr bwMode="auto">
          <a:xfrm>
            <a:off x="661" y="11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02" name="Rectangle 30">
            <a:extLst>
              <a:ext uri="{FF2B5EF4-FFF2-40B4-BE49-F238E27FC236}">
                <a16:creationId xmlns:a16="http://schemas.microsoft.com/office/drawing/2014/main" id="{E90F2B68-2E47-40AE-BE10-4EE4FFAED72F}"/>
              </a:ext>
            </a:extLst>
          </xdr:cNvPr>
          <xdr:cNvSpPr>
            <a:spLocks noChangeArrowheads="1"/>
          </xdr:cNvSpPr>
        </xdr:nvSpPr>
        <xdr:spPr bwMode="auto">
          <a:xfrm>
            <a:off x="661" y="11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403" name="Line 31">
            <a:extLst>
              <a:ext uri="{FF2B5EF4-FFF2-40B4-BE49-F238E27FC236}">
                <a16:creationId xmlns:a16="http://schemas.microsoft.com/office/drawing/2014/main" id="{444C404C-3B0E-46A9-AB9F-CBE5F21B9CB6}"/>
              </a:ext>
            </a:extLst>
          </xdr:cNvPr>
          <xdr:cNvSpPr>
            <a:spLocks noChangeShapeType="1"/>
          </xdr:cNvSpPr>
        </xdr:nvSpPr>
        <xdr:spPr bwMode="auto">
          <a:xfrm>
            <a:off x="304" y="11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04" name="Rectangle 32">
            <a:extLst>
              <a:ext uri="{FF2B5EF4-FFF2-40B4-BE49-F238E27FC236}">
                <a16:creationId xmlns:a16="http://schemas.microsoft.com/office/drawing/2014/main" id="{208E7F78-BC9D-41EB-A80D-EDE8D3C90DE2}"/>
              </a:ext>
            </a:extLst>
          </xdr:cNvPr>
          <xdr:cNvSpPr>
            <a:spLocks noChangeArrowheads="1"/>
          </xdr:cNvSpPr>
        </xdr:nvSpPr>
        <xdr:spPr bwMode="auto">
          <a:xfrm>
            <a:off x="308" y="11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405" name="Line 33">
            <a:extLst>
              <a:ext uri="{FF2B5EF4-FFF2-40B4-BE49-F238E27FC236}">
                <a16:creationId xmlns:a16="http://schemas.microsoft.com/office/drawing/2014/main" id="{BE25B0F1-D184-412C-BBA4-045BA87CB374}"/>
              </a:ext>
            </a:extLst>
          </xdr:cNvPr>
          <xdr:cNvSpPr>
            <a:spLocks noChangeShapeType="1"/>
          </xdr:cNvSpPr>
        </xdr:nvSpPr>
        <xdr:spPr bwMode="auto">
          <a:xfrm>
            <a:off x="662" y="29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06" name="Rectangle 34">
            <a:extLst>
              <a:ext uri="{FF2B5EF4-FFF2-40B4-BE49-F238E27FC236}">
                <a16:creationId xmlns:a16="http://schemas.microsoft.com/office/drawing/2014/main" id="{C193582E-3EC9-44B6-9DD4-64D3CE3C6435}"/>
              </a:ext>
            </a:extLst>
          </xdr:cNvPr>
          <xdr:cNvSpPr>
            <a:spLocks noChangeArrowheads="1"/>
          </xdr:cNvSpPr>
        </xdr:nvSpPr>
        <xdr:spPr bwMode="auto">
          <a:xfrm>
            <a:off x="662" y="2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407" name="Line 35">
            <a:extLst>
              <a:ext uri="{FF2B5EF4-FFF2-40B4-BE49-F238E27FC236}">
                <a16:creationId xmlns:a16="http://schemas.microsoft.com/office/drawing/2014/main" id="{89E53EA7-3097-4009-AE4F-81CD7ECE0F56}"/>
              </a:ext>
            </a:extLst>
          </xdr:cNvPr>
          <xdr:cNvSpPr>
            <a:spLocks noChangeShapeType="1"/>
          </xdr:cNvSpPr>
        </xdr:nvSpPr>
        <xdr:spPr bwMode="auto">
          <a:xfrm>
            <a:off x="662" y="46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08" name="Rectangle 36">
            <a:extLst>
              <a:ext uri="{FF2B5EF4-FFF2-40B4-BE49-F238E27FC236}">
                <a16:creationId xmlns:a16="http://schemas.microsoft.com/office/drawing/2014/main" id="{2B707593-D49D-494B-A919-2B7CBDB0F700}"/>
              </a:ext>
            </a:extLst>
          </xdr:cNvPr>
          <xdr:cNvSpPr>
            <a:spLocks noChangeArrowheads="1"/>
          </xdr:cNvSpPr>
        </xdr:nvSpPr>
        <xdr:spPr bwMode="auto">
          <a:xfrm>
            <a:off x="662" y="4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409" name="Line 37">
            <a:extLst>
              <a:ext uri="{FF2B5EF4-FFF2-40B4-BE49-F238E27FC236}">
                <a16:creationId xmlns:a16="http://schemas.microsoft.com/office/drawing/2014/main" id="{B5F18C4D-0045-4008-AB95-D6C4C4C2251E}"/>
              </a:ext>
            </a:extLst>
          </xdr:cNvPr>
          <xdr:cNvSpPr>
            <a:spLocks noChangeShapeType="1"/>
          </xdr:cNvSpPr>
        </xdr:nvSpPr>
        <xdr:spPr bwMode="auto">
          <a:xfrm>
            <a:off x="662" y="64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10" name="Rectangle 38">
            <a:extLst>
              <a:ext uri="{FF2B5EF4-FFF2-40B4-BE49-F238E27FC236}">
                <a16:creationId xmlns:a16="http://schemas.microsoft.com/office/drawing/2014/main" id="{E35C1645-8667-446F-843B-7BC2DED2EDF7}"/>
              </a:ext>
            </a:extLst>
          </xdr:cNvPr>
          <xdr:cNvSpPr>
            <a:spLocks noChangeArrowheads="1"/>
          </xdr:cNvSpPr>
        </xdr:nvSpPr>
        <xdr:spPr bwMode="auto">
          <a:xfrm>
            <a:off x="662" y="6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411" name="Line 39">
            <a:extLst>
              <a:ext uri="{FF2B5EF4-FFF2-40B4-BE49-F238E27FC236}">
                <a16:creationId xmlns:a16="http://schemas.microsoft.com/office/drawing/2014/main" id="{C54555B3-D0A8-485B-8BAB-8129F71383B7}"/>
              </a:ext>
            </a:extLst>
          </xdr:cNvPr>
          <xdr:cNvSpPr>
            <a:spLocks noChangeShapeType="1"/>
          </xdr:cNvSpPr>
        </xdr:nvSpPr>
        <xdr:spPr bwMode="auto">
          <a:xfrm>
            <a:off x="308" y="81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0412" name="Rectangle 40">
            <a:extLst>
              <a:ext uri="{FF2B5EF4-FFF2-40B4-BE49-F238E27FC236}">
                <a16:creationId xmlns:a16="http://schemas.microsoft.com/office/drawing/2014/main" id="{B8E46921-6D0F-4833-90A5-3E7FAD17C62A}"/>
              </a:ext>
            </a:extLst>
          </xdr:cNvPr>
          <xdr:cNvSpPr>
            <a:spLocks noChangeArrowheads="1"/>
          </xdr:cNvSpPr>
        </xdr:nvSpPr>
        <xdr:spPr bwMode="auto">
          <a:xfrm>
            <a:off x="308" y="81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0413" name="Rectangle 41">
            <a:extLst>
              <a:ext uri="{FF2B5EF4-FFF2-40B4-BE49-F238E27FC236}">
                <a16:creationId xmlns:a16="http://schemas.microsoft.com/office/drawing/2014/main" id="{8C90CDD9-891C-406C-9D1D-055ABC3857D4}"/>
              </a:ext>
            </a:extLst>
          </xdr:cNvPr>
          <xdr:cNvSpPr>
            <a:spLocks noChangeArrowheads="1"/>
          </xdr:cNvSpPr>
        </xdr:nvSpPr>
        <xdr:spPr bwMode="auto">
          <a:xfrm>
            <a:off x="219" y="10"/>
            <a:ext cx="532" cy="3"/>
          </a:xfrm>
          <a:prstGeom prst="rect">
            <a:avLst/>
          </a:prstGeom>
          <a:solidFill>
            <a:srgbClr val="0000D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E9312-E915-456B-BB1D-F57A2B34D1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647700</xdr:colOff>
      <xdr:row>13</xdr:row>
      <xdr:rowOff>209550</xdr:rowOff>
    </xdr:from>
    <xdr:to>
      <xdr:col>2</xdr:col>
      <xdr:colOff>2676525</xdr:colOff>
      <xdr:row>49</xdr:row>
      <xdr:rowOff>95250</xdr:rowOff>
    </xdr:to>
    <xdr:sp macro="" textlink="">
      <xdr:nvSpPr>
        <xdr:cNvPr id="68699" name="AutoShape 22">
          <a:extLst>
            <a:ext uri="{FF2B5EF4-FFF2-40B4-BE49-F238E27FC236}">
              <a16:creationId xmlns:a16="http://schemas.microsoft.com/office/drawing/2014/main" id="{CAECA658-79E0-4ED3-BFAE-2B1B0E68F2B4}"/>
            </a:ext>
          </a:extLst>
        </xdr:cNvPr>
        <xdr:cNvSpPr>
          <a:spLocks noChangeAspect="1" noChangeArrowheads="1"/>
        </xdr:cNvSpPr>
      </xdr:nvSpPr>
      <xdr:spPr bwMode="auto">
        <a:xfrm>
          <a:off x="647700" y="2381250"/>
          <a:ext cx="2733675" cy="695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514350</xdr:colOff>
      <xdr:row>200</xdr:row>
      <xdr:rowOff>0</xdr:rowOff>
    </xdr:from>
    <xdr:to>
      <xdr:col>2</xdr:col>
      <xdr:colOff>3238500</xdr:colOff>
      <xdr:row>237</xdr:row>
      <xdr:rowOff>38100</xdr:rowOff>
    </xdr:to>
    <xdr:sp macro="" textlink="">
      <xdr:nvSpPr>
        <xdr:cNvPr id="68700" name="AutoShape 22">
          <a:extLst>
            <a:ext uri="{FF2B5EF4-FFF2-40B4-BE49-F238E27FC236}">
              <a16:creationId xmlns:a16="http://schemas.microsoft.com/office/drawing/2014/main" id="{BB8CEBD5-E4E5-4169-9CA7-AA64C565838F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1405175"/>
          <a:ext cx="2724150" cy="7419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114300</xdr:rowOff>
    </xdr:from>
    <xdr:to>
      <xdr:col>2</xdr:col>
      <xdr:colOff>1943100</xdr:colOff>
      <xdr:row>9</xdr:row>
      <xdr:rowOff>123825</xdr:rowOff>
    </xdr:to>
    <xdr:pic>
      <xdr:nvPicPr>
        <xdr:cNvPr id="92424" name="Picture 1">
          <a:extLst>
            <a:ext uri="{FF2B5EF4-FFF2-40B4-BE49-F238E27FC236}">
              <a16:creationId xmlns:a16="http://schemas.microsoft.com/office/drawing/2014/main" id="{B2F3D8AC-52E0-4CA2-B71D-B682707A0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4300"/>
          <a:ext cx="2419350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2714625</xdr:colOff>
      <xdr:row>5</xdr:row>
      <xdr:rowOff>76200</xdr:rowOff>
    </xdr:from>
    <xdr:to>
      <xdr:col>4</xdr:col>
      <xdr:colOff>742950</xdr:colOff>
      <xdr:row>9</xdr:row>
      <xdr:rowOff>47625</xdr:rowOff>
    </xdr:to>
    <xdr:pic>
      <xdr:nvPicPr>
        <xdr:cNvPr id="92425" name="Picture 2">
          <a:extLst>
            <a:ext uri="{FF2B5EF4-FFF2-40B4-BE49-F238E27FC236}">
              <a16:creationId xmlns:a16="http://schemas.microsoft.com/office/drawing/2014/main" id="{DEB31387-A63E-41AD-B49E-C402426D7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1028700"/>
          <a:ext cx="33051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1790700</xdr:colOff>
      <xdr:row>0</xdr:row>
      <xdr:rowOff>57150</xdr:rowOff>
    </xdr:from>
    <xdr:to>
      <xdr:col>5</xdr:col>
      <xdr:colOff>590550</xdr:colOff>
      <xdr:row>3</xdr:row>
      <xdr:rowOff>180975</xdr:rowOff>
    </xdr:to>
    <xdr:grpSp>
      <xdr:nvGrpSpPr>
        <xdr:cNvPr id="92426" name="Group 12">
          <a:extLst>
            <a:ext uri="{FF2B5EF4-FFF2-40B4-BE49-F238E27FC236}">
              <a16:creationId xmlns:a16="http://schemas.microsoft.com/office/drawing/2014/main" id="{808B05F8-9C14-41CE-9F2B-C3945E829FBA}"/>
            </a:ext>
          </a:extLst>
        </xdr:cNvPr>
        <xdr:cNvGrpSpPr>
          <a:grpSpLocks noChangeAspect="1"/>
        </xdr:cNvGrpSpPr>
      </xdr:nvGrpSpPr>
      <xdr:grpSpPr bwMode="auto">
        <a:xfrm>
          <a:off x="2495550" y="57150"/>
          <a:ext cx="5048250" cy="695325"/>
          <a:chOff x="219" y="10"/>
          <a:chExt cx="532" cy="73"/>
        </a:xfrm>
      </xdr:grpSpPr>
      <xdr:sp macro="" textlink="">
        <xdr:nvSpPr>
          <xdr:cNvPr id="92427" name="AutoShape 11">
            <a:extLst>
              <a:ext uri="{FF2B5EF4-FFF2-40B4-BE49-F238E27FC236}">
                <a16:creationId xmlns:a16="http://schemas.microsoft.com/office/drawing/2014/main" id="{A692DED5-E199-4DFE-A154-34ECB66A409A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08" y="11"/>
            <a:ext cx="354" cy="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" name="Rectangle 13">
            <a:extLst>
              <a:ext uri="{FF2B5EF4-FFF2-40B4-BE49-F238E27FC236}">
                <a16:creationId xmlns:a16="http://schemas.microsoft.com/office/drawing/2014/main" id="{76DDCD82-0B55-41D7-BE34-E9E22C503DF8}"/>
              </a:ext>
            </a:extLst>
          </xdr:cNvPr>
          <xdr:cNvSpPr>
            <a:spLocks noChangeArrowheads="1"/>
          </xdr:cNvSpPr>
        </xdr:nvSpPr>
        <xdr:spPr bwMode="auto">
          <a:xfrm>
            <a:off x="360" y="12"/>
            <a:ext cx="193" cy="34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       May 2019         </a:t>
            </a:r>
          </a:p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 </a:t>
            </a:r>
          </a:p>
        </xdr:txBody>
      </xdr:sp>
      <xdr:sp macro="" textlink="">
        <xdr:nvSpPr>
          <xdr:cNvPr id="11" name="Rectangle 14">
            <a:extLst>
              <a:ext uri="{FF2B5EF4-FFF2-40B4-BE49-F238E27FC236}">
                <a16:creationId xmlns:a16="http://schemas.microsoft.com/office/drawing/2014/main" id="{9D7C8336-FCED-475F-A35A-4EB58EB357B4}"/>
              </a:ext>
            </a:extLst>
          </xdr:cNvPr>
          <xdr:cNvSpPr>
            <a:spLocks noChangeArrowheads="1"/>
          </xdr:cNvSpPr>
        </xdr:nvSpPr>
        <xdr:spPr bwMode="auto">
          <a:xfrm>
            <a:off x="318" y="46"/>
            <a:ext cx="372" cy="34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Accessories Promotion  List </a:t>
            </a:r>
          </a:p>
        </xdr:txBody>
      </xdr:sp>
      <xdr:sp macro="" textlink="">
        <xdr:nvSpPr>
          <xdr:cNvPr id="92430" name="Line 15">
            <a:extLst>
              <a:ext uri="{FF2B5EF4-FFF2-40B4-BE49-F238E27FC236}">
                <a16:creationId xmlns:a16="http://schemas.microsoft.com/office/drawing/2014/main" id="{A9DC8B2E-EA26-4464-BE82-613E28F748BD}"/>
              </a:ext>
            </a:extLst>
          </xdr:cNvPr>
          <xdr:cNvSpPr>
            <a:spLocks noChangeShapeType="1"/>
          </xdr:cNvSpPr>
        </xdr:nvSpPr>
        <xdr:spPr bwMode="auto">
          <a:xfrm>
            <a:off x="308" y="29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31" name="Rectangle 16">
            <a:extLst>
              <a:ext uri="{FF2B5EF4-FFF2-40B4-BE49-F238E27FC236}">
                <a16:creationId xmlns:a16="http://schemas.microsoft.com/office/drawing/2014/main" id="{502A9595-6321-4D43-9932-808EC7713762}"/>
              </a:ext>
            </a:extLst>
          </xdr:cNvPr>
          <xdr:cNvSpPr>
            <a:spLocks noChangeArrowheads="1"/>
          </xdr:cNvSpPr>
        </xdr:nvSpPr>
        <xdr:spPr bwMode="auto">
          <a:xfrm>
            <a:off x="308" y="2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32" name="Line 17">
            <a:extLst>
              <a:ext uri="{FF2B5EF4-FFF2-40B4-BE49-F238E27FC236}">
                <a16:creationId xmlns:a16="http://schemas.microsoft.com/office/drawing/2014/main" id="{78223C03-5D80-45D0-B6B6-77B977EF0C94}"/>
              </a:ext>
            </a:extLst>
          </xdr:cNvPr>
          <xdr:cNvSpPr>
            <a:spLocks noChangeShapeType="1"/>
          </xdr:cNvSpPr>
        </xdr:nvSpPr>
        <xdr:spPr bwMode="auto">
          <a:xfrm>
            <a:off x="308" y="46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33" name="Rectangle 18">
            <a:extLst>
              <a:ext uri="{FF2B5EF4-FFF2-40B4-BE49-F238E27FC236}">
                <a16:creationId xmlns:a16="http://schemas.microsoft.com/office/drawing/2014/main" id="{5BA34F33-17BA-4DB4-A6C7-7E8033826459}"/>
              </a:ext>
            </a:extLst>
          </xdr:cNvPr>
          <xdr:cNvSpPr>
            <a:spLocks noChangeArrowheads="1"/>
          </xdr:cNvSpPr>
        </xdr:nvSpPr>
        <xdr:spPr bwMode="auto">
          <a:xfrm>
            <a:off x="308" y="4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34" name="Line 19">
            <a:extLst>
              <a:ext uri="{FF2B5EF4-FFF2-40B4-BE49-F238E27FC236}">
                <a16:creationId xmlns:a16="http://schemas.microsoft.com/office/drawing/2014/main" id="{70689E52-9FD5-4291-962F-4DA15F94331D}"/>
              </a:ext>
            </a:extLst>
          </xdr:cNvPr>
          <xdr:cNvSpPr>
            <a:spLocks noChangeShapeType="1"/>
          </xdr:cNvSpPr>
        </xdr:nvSpPr>
        <xdr:spPr bwMode="auto">
          <a:xfrm>
            <a:off x="308" y="64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35" name="Rectangle 20">
            <a:extLst>
              <a:ext uri="{FF2B5EF4-FFF2-40B4-BE49-F238E27FC236}">
                <a16:creationId xmlns:a16="http://schemas.microsoft.com/office/drawing/2014/main" id="{F22426B0-45DC-4411-AAD4-70D2E4839AA7}"/>
              </a:ext>
            </a:extLst>
          </xdr:cNvPr>
          <xdr:cNvSpPr>
            <a:spLocks noChangeArrowheads="1"/>
          </xdr:cNvSpPr>
        </xdr:nvSpPr>
        <xdr:spPr bwMode="auto">
          <a:xfrm>
            <a:off x="308" y="6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36" name="Line 21">
            <a:extLst>
              <a:ext uri="{FF2B5EF4-FFF2-40B4-BE49-F238E27FC236}">
                <a16:creationId xmlns:a16="http://schemas.microsoft.com/office/drawing/2014/main" id="{B209F3F6-A57D-41B3-ACCD-9E393EA19B8E}"/>
              </a:ext>
            </a:extLst>
          </xdr:cNvPr>
          <xdr:cNvSpPr>
            <a:spLocks noChangeShapeType="1"/>
          </xdr:cNvSpPr>
        </xdr:nvSpPr>
        <xdr:spPr bwMode="auto">
          <a:xfrm>
            <a:off x="308" y="11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37" name="Rectangle 22">
            <a:extLst>
              <a:ext uri="{FF2B5EF4-FFF2-40B4-BE49-F238E27FC236}">
                <a16:creationId xmlns:a16="http://schemas.microsoft.com/office/drawing/2014/main" id="{4036693D-DC0B-40AB-B4A1-EF8207AB1A1E}"/>
              </a:ext>
            </a:extLst>
          </xdr:cNvPr>
          <xdr:cNvSpPr>
            <a:spLocks noChangeArrowheads="1"/>
          </xdr:cNvSpPr>
        </xdr:nvSpPr>
        <xdr:spPr bwMode="auto">
          <a:xfrm>
            <a:off x="308" y="11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38" name="Line 23">
            <a:extLst>
              <a:ext uri="{FF2B5EF4-FFF2-40B4-BE49-F238E27FC236}">
                <a16:creationId xmlns:a16="http://schemas.microsoft.com/office/drawing/2014/main" id="{6162462A-9B5D-4170-A2AF-61ED50DAB8FB}"/>
              </a:ext>
            </a:extLst>
          </xdr:cNvPr>
          <xdr:cNvSpPr>
            <a:spLocks noChangeShapeType="1"/>
          </xdr:cNvSpPr>
        </xdr:nvSpPr>
        <xdr:spPr bwMode="auto">
          <a:xfrm>
            <a:off x="396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39" name="Rectangle 24">
            <a:extLst>
              <a:ext uri="{FF2B5EF4-FFF2-40B4-BE49-F238E27FC236}">
                <a16:creationId xmlns:a16="http://schemas.microsoft.com/office/drawing/2014/main" id="{FA5BC80B-A10B-4005-98BE-36480A39C175}"/>
              </a:ext>
            </a:extLst>
          </xdr:cNvPr>
          <xdr:cNvSpPr>
            <a:spLocks noChangeArrowheads="1"/>
          </xdr:cNvSpPr>
        </xdr:nvSpPr>
        <xdr:spPr bwMode="auto">
          <a:xfrm>
            <a:off x="396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40" name="Line 25">
            <a:extLst>
              <a:ext uri="{FF2B5EF4-FFF2-40B4-BE49-F238E27FC236}">
                <a16:creationId xmlns:a16="http://schemas.microsoft.com/office/drawing/2014/main" id="{8E139660-308B-4146-BCF9-95301F3EDFC2}"/>
              </a:ext>
            </a:extLst>
          </xdr:cNvPr>
          <xdr:cNvSpPr>
            <a:spLocks noChangeShapeType="1"/>
          </xdr:cNvSpPr>
        </xdr:nvSpPr>
        <xdr:spPr bwMode="auto">
          <a:xfrm>
            <a:off x="485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41" name="Rectangle 26">
            <a:extLst>
              <a:ext uri="{FF2B5EF4-FFF2-40B4-BE49-F238E27FC236}">
                <a16:creationId xmlns:a16="http://schemas.microsoft.com/office/drawing/2014/main" id="{B1601DE3-DCA5-4385-AB4A-4E411E6DC664}"/>
              </a:ext>
            </a:extLst>
          </xdr:cNvPr>
          <xdr:cNvSpPr>
            <a:spLocks noChangeArrowheads="1"/>
          </xdr:cNvSpPr>
        </xdr:nvSpPr>
        <xdr:spPr bwMode="auto">
          <a:xfrm>
            <a:off x="485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42" name="Line 27">
            <a:extLst>
              <a:ext uri="{FF2B5EF4-FFF2-40B4-BE49-F238E27FC236}">
                <a16:creationId xmlns:a16="http://schemas.microsoft.com/office/drawing/2014/main" id="{FC175D34-D172-4376-84BC-11476991AEA7}"/>
              </a:ext>
            </a:extLst>
          </xdr:cNvPr>
          <xdr:cNvSpPr>
            <a:spLocks noChangeShapeType="1"/>
          </xdr:cNvSpPr>
        </xdr:nvSpPr>
        <xdr:spPr bwMode="auto">
          <a:xfrm>
            <a:off x="573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43" name="Rectangle 28">
            <a:extLst>
              <a:ext uri="{FF2B5EF4-FFF2-40B4-BE49-F238E27FC236}">
                <a16:creationId xmlns:a16="http://schemas.microsoft.com/office/drawing/2014/main" id="{B89A4D5B-A30D-4A01-902C-5B68AD25141F}"/>
              </a:ext>
            </a:extLst>
          </xdr:cNvPr>
          <xdr:cNvSpPr>
            <a:spLocks noChangeArrowheads="1"/>
          </xdr:cNvSpPr>
        </xdr:nvSpPr>
        <xdr:spPr bwMode="auto">
          <a:xfrm>
            <a:off x="573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44" name="Line 29">
            <a:extLst>
              <a:ext uri="{FF2B5EF4-FFF2-40B4-BE49-F238E27FC236}">
                <a16:creationId xmlns:a16="http://schemas.microsoft.com/office/drawing/2014/main" id="{CBA5CE31-61EA-4137-975D-78489B3C3CC8}"/>
              </a:ext>
            </a:extLst>
          </xdr:cNvPr>
          <xdr:cNvSpPr>
            <a:spLocks noChangeShapeType="1"/>
          </xdr:cNvSpPr>
        </xdr:nvSpPr>
        <xdr:spPr bwMode="auto">
          <a:xfrm>
            <a:off x="661" y="11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45" name="Rectangle 30">
            <a:extLst>
              <a:ext uri="{FF2B5EF4-FFF2-40B4-BE49-F238E27FC236}">
                <a16:creationId xmlns:a16="http://schemas.microsoft.com/office/drawing/2014/main" id="{02EAC989-FAF4-41F0-9BE1-7A4DF9D08B2F}"/>
              </a:ext>
            </a:extLst>
          </xdr:cNvPr>
          <xdr:cNvSpPr>
            <a:spLocks noChangeArrowheads="1"/>
          </xdr:cNvSpPr>
        </xdr:nvSpPr>
        <xdr:spPr bwMode="auto">
          <a:xfrm>
            <a:off x="661" y="11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46" name="Line 31">
            <a:extLst>
              <a:ext uri="{FF2B5EF4-FFF2-40B4-BE49-F238E27FC236}">
                <a16:creationId xmlns:a16="http://schemas.microsoft.com/office/drawing/2014/main" id="{B05536A8-8C53-4C6D-AF82-CD5641285554}"/>
              </a:ext>
            </a:extLst>
          </xdr:cNvPr>
          <xdr:cNvSpPr>
            <a:spLocks noChangeShapeType="1"/>
          </xdr:cNvSpPr>
        </xdr:nvSpPr>
        <xdr:spPr bwMode="auto">
          <a:xfrm>
            <a:off x="278" y="10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47" name="Rectangle 32">
            <a:extLst>
              <a:ext uri="{FF2B5EF4-FFF2-40B4-BE49-F238E27FC236}">
                <a16:creationId xmlns:a16="http://schemas.microsoft.com/office/drawing/2014/main" id="{F77C58AA-9A6E-4513-9047-56F73A8991B6}"/>
              </a:ext>
            </a:extLst>
          </xdr:cNvPr>
          <xdr:cNvSpPr>
            <a:spLocks noChangeArrowheads="1"/>
          </xdr:cNvSpPr>
        </xdr:nvSpPr>
        <xdr:spPr bwMode="auto">
          <a:xfrm>
            <a:off x="308" y="11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48" name="Line 33">
            <a:extLst>
              <a:ext uri="{FF2B5EF4-FFF2-40B4-BE49-F238E27FC236}">
                <a16:creationId xmlns:a16="http://schemas.microsoft.com/office/drawing/2014/main" id="{592E6031-1402-4C49-A909-B6DE48CE51CC}"/>
              </a:ext>
            </a:extLst>
          </xdr:cNvPr>
          <xdr:cNvSpPr>
            <a:spLocks noChangeShapeType="1"/>
          </xdr:cNvSpPr>
        </xdr:nvSpPr>
        <xdr:spPr bwMode="auto">
          <a:xfrm>
            <a:off x="662" y="29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49" name="Rectangle 34">
            <a:extLst>
              <a:ext uri="{FF2B5EF4-FFF2-40B4-BE49-F238E27FC236}">
                <a16:creationId xmlns:a16="http://schemas.microsoft.com/office/drawing/2014/main" id="{C80EE807-9EF6-4BA1-A7C2-9FDDC66436A6}"/>
              </a:ext>
            </a:extLst>
          </xdr:cNvPr>
          <xdr:cNvSpPr>
            <a:spLocks noChangeArrowheads="1"/>
          </xdr:cNvSpPr>
        </xdr:nvSpPr>
        <xdr:spPr bwMode="auto">
          <a:xfrm>
            <a:off x="662" y="2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50" name="Line 35">
            <a:extLst>
              <a:ext uri="{FF2B5EF4-FFF2-40B4-BE49-F238E27FC236}">
                <a16:creationId xmlns:a16="http://schemas.microsoft.com/office/drawing/2014/main" id="{FA00D553-B8F9-482E-826B-119E75A46CAD}"/>
              </a:ext>
            </a:extLst>
          </xdr:cNvPr>
          <xdr:cNvSpPr>
            <a:spLocks noChangeShapeType="1"/>
          </xdr:cNvSpPr>
        </xdr:nvSpPr>
        <xdr:spPr bwMode="auto">
          <a:xfrm>
            <a:off x="662" y="46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51" name="Rectangle 36">
            <a:extLst>
              <a:ext uri="{FF2B5EF4-FFF2-40B4-BE49-F238E27FC236}">
                <a16:creationId xmlns:a16="http://schemas.microsoft.com/office/drawing/2014/main" id="{AB6C041F-34A0-47F2-879E-6B394C99E74D}"/>
              </a:ext>
            </a:extLst>
          </xdr:cNvPr>
          <xdr:cNvSpPr>
            <a:spLocks noChangeArrowheads="1"/>
          </xdr:cNvSpPr>
        </xdr:nvSpPr>
        <xdr:spPr bwMode="auto">
          <a:xfrm>
            <a:off x="662" y="4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52" name="Line 37">
            <a:extLst>
              <a:ext uri="{FF2B5EF4-FFF2-40B4-BE49-F238E27FC236}">
                <a16:creationId xmlns:a16="http://schemas.microsoft.com/office/drawing/2014/main" id="{4E5C8FE9-A36B-42CE-85CB-4BA8B5EAB724}"/>
              </a:ext>
            </a:extLst>
          </xdr:cNvPr>
          <xdr:cNvSpPr>
            <a:spLocks noChangeShapeType="1"/>
          </xdr:cNvSpPr>
        </xdr:nvSpPr>
        <xdr:spPr bwMode="auto">
          <a:xfrm>
            <a:off x="662" y="64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53" name="Rectangle 38">
            <a:extLst>
              <a:ext uri="{FF2B5EF4-FFF2-40B4-BE49-F238E27FC236}">
                <a16:creationId xmlns:a16="http://schemas.microsoft.com/office/drawing/2014/main" id="{B97C343B-8EDF-4CB5-9A69-22E017561F1D}"/>
              </a:ext>
            </a:extLst>
          </xdr:cNvPr>
          <xdr:cNvSpPr>
            <a:spLocks noChangeArrowheads="1"/>
          </xdr:cNvSpPr>
        </xdr:nvSpPr>
        <xdr:spPr bwMode="auto">
          <a:xfrm>
            <a:off x="662" y="6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54" name="Line 39">
            <a:extLst>
              <a:ext uri="{FF2B5EF4-FFF2-40B4-BE49-F238E27FC236}">
                <a16:creationId xmlns:a16="http://schemas.microsoft.com/office/drawing/2014/main" id="{0A7378F7-9E36-41B6-ABAA-9E944C31A5CC}"/>
              </a:ext>
            </a:extLst>
          </xdr:cNvPr>
          <xdr:cNvSpPr>
            <a:spLocks noChangeShapeType="1"/>
          </xdr:cNvSpPr>
        </xdr:nvSpPr>
        <xdr:spPr bwMode="auto">
          <a:xfrm>
            <a:off x="308" y="81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2455" name="Rectangle 40">
            <a:extLst>
              <a:ext uri="{FF2B5EF4-FFF2-40B4-BE49-F238E27FC236}">
                <a16:creationId xmlns:a16="http://schemas.microsoft.com/office/drawing/2014/main" id="{39726B29-8895-434A-BED6-6826605BA985}"/>
              </a:ext>
            </a:extLst>
          </xdr:cNvPr>
          <xdr:cNvSpPr>
            <a:spLocks noChangeArrowheads="1"/>
          </xdr:cNvSpPr>
        </xdr:nvSpPr>
        <xdr:spPr bwMode="auto">
          <a:xfrm>
            <a:off x="308" y="81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2456" name="Rectangle 41">
            <a:extLst>
              <a:ext uri="{FF2B5EF4-FFF2-40B4-BE49-F238E27FC236}">
                <a16:creationId xmlns:a16="http://schemas.microsoft.com/office/drawing/2014/main" id="{AB7ABD32-FC97-481A-83D4-2B8B27330D9E}"/>
              </a:ext>
            </a:extLst>
          </xdr:cNvPr>
          <xdr:cNvSpPr>
            <a:spLocks noChangeArrowheads="1"/>
          </xdr:cNvSpPr>
        </xdr:nvSpPr>
        <xdr:spPr bwMode="auto">
          <a:xfrm>
            <a:off x="219" y="10"/>
            <a:ext cx="532" cy="3"/>
          </a:xfrm>
          <a:prstGeom prst="rect">
            <a:avLst/>
          </a:prstGeom>
          <a:solidFill>
            <a:srgbClr val="0000D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0</xdr:row>
      <xdr:rowOff>114300</xdr:rowOff>
    </xdr:from>
    <xdr:to>
      <xdr:col>2</xdr:col>
      <xdr:colOff>1943100</xdr:colOff>
      <xdr:row>9</xdr:row>
      <xdr:rowOff>123825</xdr:rowOff>
    </xdr:to>
    <xdr:pic>
      <xdr:nvPicPr>
        <xdr:cNvPr id="91414" name="Picture 1">
          <a:extLst>
            <a:ext uri="{FF2B5EF4-FFF2-40B4-BE49-F238E27FC236}">
              <a16:creationId xmlns:a16="http://schemas.microsoft.com/office/drawing/2014/main" id="{77F15FA1-37E7-4754-827E-B95F4D7BD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14300"/>
          <a:ext cx="2419350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2609850</xdr:colOff>
      <xdr:row>5</xdr:row>
      <xdr:rowOff>47625</xdr:rowOff>
    </xdr:from>
    <xdr:to>
      <xdr:col>4</xdr:col>
      <xdr:colOff>733425</xdr:colOff>
      <xdr:row>9</xdr:row>
      <xdr:rowOff>9525</xdr:rowOff>
    </xdr:to>
    <xdr:pic>
      <xdr:nvPicPr>
        <xdr:cNvPr id="91415" name="Picture 2">
          <a:extLst>
            <a:ext uri="{FF2B5EF4-FFF2-40B4-BE49-F238E27FC236}">
              <a16:creationId xmlns:a16="http://schemas.microsoft.com/office/drawing/2014/main" id="{F2E36451-ABB3-4D4F-A3EB-09A75405B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000125"/>
          <a:ext cx="33051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1704975</xdr:colOff>
      <xdr:row>0</xdr:row>
      <xdr:rowOff>38100</xdr:rowOff>
    </xdr:from>
    <xdr:to>
      <xdr:col>6</xdr:col>
      <xdr:colOff>28575</xdr:colOff>
      <xdr:row>4</xdr:row>
      <xdr:rowOff>28575</xdr:rowOff>
    </xdr:to>
    <xdr:grpSp>
      <xdr:nvGrpSpPr>
        <xdr:cNvPr id="91416" name="Group 12">
          <a:extLst>
            <a:ext uri="{FF2B5EF4-FFF2-40B4-BE49-F238E27FC236}">
              <a16:creationId xmlns:a16="http://schemas.microsoft.com/office/drawing/2014/main" id="{B00F49B3-36E7-41C6-8CAA-516E80EFF5BD}"/>
            </a:ext>
          </a:extLst>
        </xdr:cNvPr>
        <xdr:cNvGrpSpPr>
          <a:grpSpLocks noChangeAspect="1"/>
        </xdr:cNvGrpSpPr>
      </xdr:nvGrpSpPr>
      <xdr:grpSpPr bwMode="auto">
        <a:xfrm>
          <a:off x="2409825" y="38100"/>
          <a:ext cx="4552950" cy="752475"/>
          <a:chOff x="197" y="4"/>
          <a:chExt cx="483" cy="79"/>
        </a:xfrm>
      </xdr:grpSpPr>
      <xdr:sp macro="" textlink="">
        <xdr:nvSpPr>
          <xdr:cNvPr id="91417" name="AutoShape 11">
            <a:extLst>
              <a:ext uri="{FF2B5EF4-FFF2-40B4-BE49-F238E27FC236}">
                <a16:creationId xmlns:a16="http://schemas.microsoft.com/office/drawing/2014/main" id="{AE90B81F-939B-4917-B29B-C65F81096BD3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308" y="11"/>
            <a:ext cx="354" cy="7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6" name="Rectangle 13">
            <a:extLst>
              <a:ext uri="{FF2B5EF4-FFF2-40B4-BE49-F238E27FC236}">
                <a16:creationId xmlns:a16="http://schemas.microsoft.com/office/drawing/2014/main" id="{FB015D62-58AB-4376-901B-9132ACCFA3BE}"/>
              </a:ext>
            </a:extLst>
          </xdr:cNvPr>
          <xdr:cNvSpPr>
            <a:spLocks noChangeArrowheads="1"/>
          </xdr:cNvSpPr>
        </xdr:nvSpPr>
        <xdr:spPr bwMode="auto">
          <a:xfrm>
            <a:off x="348" y="13"/>
            <a:ext cx="179" cy="34"/>
          </a:xfrm>
          <a:prstGeom prst="rect">
            <a:avLst/>
          </a:prstGeom>
          <a:noFill/>
          <a:ln>
            <a:noFill/>
          </a:ln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      May 2019       </a:t>
            </a:r>
          </a:p>
        </xdr:txBody>
      </xdr:sp>
      <xdr:sp macro="" textlink="">
        <xdr:nvSpPr>
          <xdr:cNvPr id="7" name="Rectangle 14">
            <a:extLst>
              <a:ext uri="{FF2B5EF4-FFF2-40B4-BE49-F238E27FC236}">
                <a16:creationId xmlns:a16="http://schemas.microsoft.com/office/drawing/2014/main" id="{98F2AD91-CCE7-444C-BC5D-410FAEBF7279}"/>
              </a:ext>
            </a:extLst>
          </xdr:cNvPr>
          <xdr:cNvSpPr>
            <a:spLocks noChangeArrowheads="1"/>
          </xdr:cNvSpPr>
        </xdr:nvSpPr>
        <xdr:spPr bwMode="auto">
          <a:xfrm>
            <a:off x="296" y="50"/>
            <a:ext cx="384" cy="33"/>
          </a:xfrm>
          <a:prstGeom prst="rect">
            <a:avLst/>
          </a:prstGeom>
          <a:noFill/>
          <a:ln>
            <a:noFill/>
          </a:ln>
        </xdr:spPr>
        <xdr:txBody>
          <a:bodyPr wrap="square" lIns="0" tIns="0" rIns="0" bIns="0" anchor="t">
            <a:spAutoFit/>
          </a:bodyPr>
          <a:lstStyle/>
          <a:p>
            <a:pPr algn="l" rtl="0">
              <a:defRPr sz="1000"/>
            </a:pPr>
            <a:r>
              <a:rPr lang="en-AU" sz="2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rPr>
              <a:t>Accessories Promotion  List</a:t>
            </a:r>
          </a:p>
        </xdr:txBody>
      </xdr:sp>
      <xdr:sp macro="" textlink="">
        <xdr:nvSpPr>
          <xdr:cNvPr id="91420" name="Line 15">
            <a:extLst>
              <a:ext uri="{FF2B5EF4-FFF2-40B4-BE49-F238E27FC236}">
                <a16:creationId xmlns:a16="http://schemas.microsoft.com/office/drawing/2014/main" id="{B73CA9C1-44C2-429C-9365-295E2139B79F}"/>
              </a:ext>
            </a:extLst>
          </xdr:cNvPr>
          <xdr:cNvSpPr>
            <a:spLocks noChangeShapeType="1"/>
          </xdr:cNvSpPr>
        </xdr:nvSpPr>
        <xdr:spPr bwMode="auto">
          <a:xfrm>
            <a:off x="308" y="29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21" name="Rectangle 16">
            <a:extLst>
              <a:ext uri="{FF2B5EF4-FFF2-40B4-BE49-F238E27FC236}">
                <a16:creationId xmlns:a16="http://schemas.microsoft.com/office/drawing/2014/main" id="{A9859D57-F56D-4675-9B2E-8DBC9E18137B}"/>
              </a:ext>
            </a:extLst>
          </xdr:cNvPr>
          <xdr:cNvSpPr>
            <a:spLocks noChangeArrowheads="1"/>
          </xdr:cNvSpPr>
        </xdr:nvSpPr>
        <xdr:spPr bwMode="auto">
          <a:xfrm>
            <a:off x="308" y="2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22" name="Line 17">
            <a:extLst>
              <a:ext uri="{FF2B5EF4-FFF2-40B4-BE49-F238E27FC236}">
                <a16:creationId xmlns:a16="http://schemas.microsoft.com/office/drawing/2014/main" id="{9A2FCBF9-B210-452C-8D3D-BE75818F5046}"/>
              </a:ext>
            </a:extLst>
          </xdr:cNvPr>
          <xdr:cNvSpPr>
            <a:spLocks noChangeShapeType="1"/>
          </xdr:cNvSpPr>
        </xdr:nvSpPr>
        <xdr:spPr bwMode="auto">
          <a:xfrm>
            <a:off x="308" y="46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23" name="Rectangle 18">
            <a:extLst>
              <a:ext uri="{FF2B5EF4-FFF2-40B4-BE49-F238E27FC236}">
                <a16:creationId xmlns:a16="http://schemas.microsoft.com/office/drawing/2014/main" id="{9C87DDE2-BBD5-412B-BD1E-B485C83F90BC}"/>
              </a:ext>
            </a:extLst>
          </xdr:cNvPr>
          <xdr:cNvSpPr>
            <a:spLocks noChangeArrowheads="1"/>
          </xdr:cNvSpPr>
        </xdr:nvSpPr>
        <xdr:spPr bwMode="auto">
          <a:xfrm>
            <a:off x="308" y="4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24" name="Line 19">
            <a:extLst>
              <a:ext uri="{FF2B5EF4-FFF2-40B4-BE49-F238E27FC236}">
                <a16:creationId xmlns:a16="http://schemas.microsoft.com/office/drawing/2014/main" id="{04B68AE1-A045-4482-BDFC-CD5F97F31580}"/>
              </a:ext>
            </a:extLst>
          </xdr:cNvPr>
          <xdr:cNvSpPr>
            <a:spLocks noChangeShapeType="1"/>
          </xdr:cNvSpPr>
        </xdr:nvSpPr>
        <xdr:spPr bwMode="auto">
          <a:xfrm>
            <a:off x="308" y="64"/>
            <a:ext cx="1" cy="0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25" name="Rectangle 20">
            <a:extLst>
              <a:ext uri="{FF2B5EF4-FFF2-40B4-BE49-F238E27FC236}">
                <a16:creationId xmlns:a16="http://schemas.microsoft.com/office/drawing/2014/main" id="{B27C21E4-2D07-434B-A0B3-751D86EDE6F1}"/>
              </a:ext>
            </a:extLst>
          </xdr:cNvPr>
          <xdr:cNvSpPr>
            <a:spLocks noChangeArrowheads="1"/>
          </xdr:cNvSpPr>
        </xdr:nvSpPr>
        <xdr:spPr bwMode="auto">
          <a:xfrm>
            <a:off x="308" y="6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26" name="Line 21">
            <a:extLst>
              <a:ext uri="{FF2B5EF4-FFF2-40B4-BE49-F238E27FC236}">
                <a16:creationId xmlns:a16="http://schemas.microsoft.com/office/drawing/2014/main" id="{1E07D2AF-DB42-44AB-B5E3-85DA0187E802}"/>
              </a:ext>
            </a:extLst>
          </xdr:cNvPr>
          <xdr:cNvSpPr>
            <a:spLocks noChangeShapeType="1"/>
          </xdr:cNvSpPr>
        </xdr:nvSpPr>
        <xdr:spPr bwMode="auto">
          <a:xfrm>
            <a:off x="308" y="11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27" name="Rectangle 22">
            <a:extLst>
              <a:ext uri="{FF2B5EF4-FFF2-40B4-BE49-F238E27FC236}">
                <a16:creationId xmlns:a16="http://schemas.microsoft.com/office/drawing/2014/main" id="{FEBE665A-8266-43A9-A161-9A6FF2C76853}"/>
              </a:ext>
            </a:extLst>
          </xdr:cNvPr>
          <xdr:cNvSpPr>
            <a:spLocks noChangeArrowheads="1"/>
          </xdr:cNvSpPr>
        </xdr:nvSpPr>
        <xdr:spPr bwMode="auto">
          <a:xfrm>
            <a:off x="308" y="11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28" name="Line 23">
            <a:extLst>
              <a:ext uri="{FF2B5EF4-FFF2-40B4-BE49-F238E27FC236}">
                <a16:creationId xmlns:a16="http://schemas.microsoft.com/office/drawing/2014/main" id="{1E5A6B5A-CF85-44B0-91EE-424235A09119}"/>
              </a:ext>
            </a:extLst>
          </xdr:cNvPr>
          <xdr:cNvSpPr>
            <a:spLocks noChangeShapeType="1"/>
          </xdr:cNvSpPr>
        </xdr:nvSpPr>
        <xdr:spPr bwMode="auto">
          <a:xfrm>
            <a:off x="396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29" name="Rectangle 24">
            <a:extLst>
              <a:ext uri="{FF2B5EF4-FFF2-40B4-BE49-F238E27FC236}">
                <a16:creationId xmlns:a16="http://schemas.microsoft.com/office/drawing/2014/main" id="{360ED35F-213A-442F-9653-848CD8ED5EEE}"/>
              </a:ext>
            </a:extLst>
          </xdr:cNvPr>
          <xdr:cNvSpPr>
            <a:spLocks noChangeArrowheads="1"/>
          </xdr:cNvSpPr>
        </xdr:nvSpPr>
        <xdr:spPr bwMode="auto">
          <a:xfrm>
            <a:off x="396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30" name="Line 25">
            <a:extLst>
              <a:ext uri="{FF2B5EF4-FFF2-40B4-BE49-F238E27FC236}">
                <a16:creationId xmlns:a16="http://schemas.microsoft.com/office/drawing/2014/main" id="{989A86B2-ED33-4677-9790-E66CC1702172}"/>
              </a:ext>
            </a:extLst>
          </xdr:cNvPr>
          <xdr:cNvSpPr>
            <a:spLocks noChangeShapeType="1"/>
          </xdr:cNvSpPr>
        </xdr:nvSpPr>
        <xdr:spPr bwMode="auto">
          <a:xfrm>
            <a:off x="485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1" name="Rectangle 26">
            <a:extLst>
              <a:ext uri="{FF2B5EF4-FFF2-40B4-BE49-F238E27FC236}">
                <a16:creationId xmlns:a16="http://schemas.microsoft.com/office/drawing/2014/main" id="{3C2B14F6-AE4B-4440-8A1E-E75F996248A0}"/>
              </a:ext>
            </a:extLst>
          </xdr:cNvPr>
          <xdr:cNvSpPr>
            <a:spLocks noChangeArrowheads="1"/>
          </xdr:cNvSpPr>
        </xdr:nvSpPr>
        <xdr:spPr bwMode="auto">
          <a:xfrm>
            <a:off x="485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32" name="Line 27">
            <a:extLst>
              <a:ext uri="{FF2B5EF4-FFF2-40B4-BE49-F238E27FC236}">
                <a16:creationId xmlns:a16="http://schemas.microsoft.com/office/drawing/2014/main" id="{AEF936C4-F862-4D07-BD56-205CD4F77BAA}"/>
              </a:ext>
            </a:extLst>
          </xdr:cNvPr>
          <xdr:cNvSpPr>
            <a:spLocks noChangeShapeType="1"/>
          </xdr:cNvSpPr>
        </xdr:nvSpPr>
        <xdr:spPr bwMode="auto">
          <a:xfrm>
            <a:off x="573" y="11"/>
            <a:ext cx="0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3" name="Rectangle 28">
            <a:extLst>
              <a:ext uri="{FF2B5EF4-FFF2-40B4-BE49-F238E27FC236}">
                <a16:creationId xmlns:a16="http://schemas.microsoft.com/office/drawing/2014/main" id="{4F67E337-8F60-45F3-8DC5-34E3E025434B}"/>
              </a:ext>
            </a:extLst>
          </xdr:cNvPr>
          <xdr:cNvSpPr>
            <a:spLocks noChangeArrowheads="1"/>
          </xdr:cNvSpPr>
        </xdr:nvSpPr>
        <xdr:spPr bwMode="auto">
          <a:xfrm>
            <a:off x="573" y="11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34" name="Line 29">
            <a:extLst>
              <a:ext uri="{FF2B5EF4-FFF2-40B4-BE49-F238E27FC236}">
                <a16:creationId xmlns:a16="http://schemas.microsoft.com/office/drawing/2014/main" id="{EF2A9055-4F48-4C28-9A97-889BB2464E35}"/>
              </a:ext>
            </a:extLst>
          </xdr:cNvPr>
          <xdr:cNvSpPr>
            <a:spLocks noChangeShapeType="1"/>
          </xdr:cNvSpPr>
        </xdr:nvSpPr>
        <xdr:spPr bwMode="auto">
          <a:xfrm>
            <a:off x="661" y="11"/>
            <a:ext cx="1" cy="7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5" name="Rectangle 30">
            <a:extLst>
              <a:ext uri="{FF2B5EF4-FFF2-40B4-BE49-F238E27FC236}">
                <a16:creationId xmlns:a16="http://schemas.microsoft.com/office/drawing/2014/main" id="{598FB464-3B15-47AC-A81C-2886F2EA2332}"/>
              </a:ext>
            </a:extLst>
          </xdr:cNvPr>
          <xdr:cNvSpPr>
            <a:spLocks noChangeArrowheads="1"/>
          </xdr:cNvSpPr>
        </xdr:nvSpPr>
        <xdr:spPr bwMode="auto">
          <a:xfrm>
            <a:off x="661" y="11"/>
            <a:ext cx="1" cy="72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36" name="Line 31">
            <a:extLst>
              <a:ext uri="{FF2B5EF4-FFF2-40B4-BE49-F238E27FC236}">
                <a16:creationId xmlns:a16="http://schemas.microsoft.com/office/drawing/2014/main" id="{3C9A9DC6-BF79-4255-86D0-2FEF39C2E927}"/>
              </a:ext>
            </a:extLst>
          </xdr:cNvPr>
          <xdr:cNvSpPr>
            <a:spLocks noChangeShapeType="1"/>
          </xdr:cNvSpPr>
        </xdr:nvSpPr>
        <xdr:spPr bwMode="auto">
          <a:xfrm>
            <a:off x="197" y="4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7" name="Rectangle 32">
            <a:extLst>
              <a:ext uri="{FF2B5EF4-FFF2-40B4-BE49-F238E27FC236}">
                <a16:creationId xmlns:a16="http://schemas.microsoft.com/office/drawing/2014/main" id="{8B81318E-A80E-446C-8FF0-47F4A171CC09}"/>
              </a:ext>
            </a:extLst>
          </xdr:cNvPr>
          <xdr:cNvSpPr>
            <a:spLocks noChangeArrowheads="1"/>
          </xdr:cNvSpPr>
        </xdr:nvSpPr>
        <xdr:spPr bwMode="auto">
          <a:xfrm>
            <a:off x="308" y="11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38" name="Line 33">
            <a:extLst>
              <a:ext uri="{FF2B5EF4-FFF2-40B4-BE49-F238E27FC236}">
                <a16:creationId xmlns:a16="http://schemas.microsoft.com/office/drawing/2014/main" id="{A5249B48-73C9-4F01-A869-68104EC566EE}"/>
              </a:ext>
            </a:extLst>
          </xdr:cNvPr>
          <xdr:cNvSpPr>
            <a:spLocks noChangeShapeType="1"/>
          </xdr:cNvSpPr>
        </xdr:nvSpPr>
        <xdr:spPr bwMode="auto">
          <a:xfrm>
            <a:off x="662" y="29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39" name="Rectangle 34">
            <a:extLst>
              <a:ext uri="{FF2B5EF4-FFF2-40B4-BE49-F238E27FC236}">
                <a16:creationId xmlns:a16="http://schemas.microsoft.com/office/drawing/2014/main" id="{73705E5C-ABA6-4BB1-808D-947265F90F5D}"/>
              </a:ext>
            </a:extLst>
          </xdr:cNvPr>
          <xdr:cNvSpPr>
            <a:spLocks noChangeArrowheads="1"/>
          </xdr:cNvSpPr>
        </xdr:nvSpPr>
        <xdr:spPr bwMode="auto">
          <a:xfrm>
            <a:off x="662" y="29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40" name="Line 35">
            <a:extLst>
              <a:ext uri="{FF2B5EF4-FFF2-40B4-BE49-F238E27FC236}">
                <a16:creationId xmlns:a16="http://schemas.microsoft.com/office/drawing/2014/main" id="{E92015EA-F78A-45CF-8623-18F34A720B73}"/>
              </a:ext>
            </a:extLst>
          </xdr:cNvPr>
          <xdr:cNvSpPr>
            <a:spLocks noChangeShapeType="1"/>
          </xdr:cNvSpPr>
        </xdr:nvSpPr>
        <xdr:spPr bwMode="auto">
          <a:xfrm>
            <a:off x="662" y="46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41" name="Rectangle 36">
            <a:extLst>
              <a:ext uri="{FF2B5EF4-FFF2-40B4-BE49-F238E27FC236}">
                <a16:creationId xmlns:a16="http://schemas.microsoft.com/office/drawing/2014/main" id="{5E414980-15B4-4035-A826-88FFF8D96EDF}"/>
              </a:ext>
            </a:extLst>
          </xdr:cNvPr>
          <xdr:cNvSpPr>
            <a:spLocks noChangeArrowheads="1"/>
          </xdr:cNvSpPr>
        </xdr:nvSpPr>
        <xdr:spPr bwMode="auto">
          <a:xfrm>
            <a:off x="662" y="46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42" name="Line 37">
            <a:extLst>
              <a:ext uri="{FF2B5EF4-FFF2-40B4-BE49-F238E27FC236}">
                <a16:creationId xmlns:a16="http://schemas.microsoft.com/office/drawing/2014/main" id="{76DF26F5-21E4-4593-9B53-83EE0D3CA29B}"/>
              </a:ext>
            </a:extLst>
          </xdr:cNvPr>
          <xdr:cNvSpPr>
            <a:spLocks noChangeShapeType="1"/>
          </xdr:cNvSpPr>
        </xdr:nvSpPr>
        <xdr:spPr bwMode="auto">
          <a:xfrm>
            <a:off x="662" y="64"/>
            <a:ext cx="1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43" name="Rectangle 38">
            <a:extLst>
              <a:ext uri="{FF2B5EF4-FFF2-40B4-BE49-F238E27FC236}">
                <a16:creationId xmlns:a16="http://schemas.microsoft.com/office/drawing/2014/main" id="{92A0B53F-42E3-4726-B122-909A0664F574}"/>
              </a:ext>
            </a:extLst>
          </xdr:cNvPr>
          <xdr:cNvSpPr>
            <a:spLocks noChangeArrowheads="1"/>
          </xdr:cNvSpPr>
        </xdr:nvSpPr>
        <xdr:spPr bwMode="auto">
          <a:xfrm>
            <a:off x="662" y="64"/>
            <a:ext cx="1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44" name="Line 39">
            <a:extLst>
              <a:ext uri="{FF2B5EF4-FFF2-40B4-BE49-F238E27FC236}">
                <a16:creationId xmlns:a16="http://schemas.microsoft.com/office/drawing/2014/main" id="{D0AA530B-FE60-4603-9CD8-E55A84A4484B}"/>
              </a:ext>
            </a:extLst>
          </xdr:cNvPr>
          <xdr:cNvSpPr>
            <a:spLocks noChangeShapeType="1"/>
          </xdr:cNvSpPr>
        </xdr:nvSpPr>
        <xdr:spPr bwMode="auto">
          <a:xfrm>
            <a:off x="308" y="81"/>
            <a:ext cx="354" cy="1"/>
          </a:xfrm>
          <a:prstGeom prst="line">
            <a:avLst/>
          </a:prstGeom>
          <a:noFill/>
          <a:ln w="0">
            <a:solidFill>
              <a:srgbClr val="D4D4D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1445" name="Rectangle 40">
            <a:extLst>
              <a:ext uri="{FF2B5EF4-FFF2-40B4-BE49-F238E27FC236}">
                <a16:creationId xmlns:a16="http://schemas.microsoft.com/office/drawing/2014/main" id="{A6277377-307C-49F6-93A5-56EBC56EAC12}"/>
              </a:ext>
            </a:extLst>
          </xdr:cNvPr>
          <xdr:cNvSpPr>
            <a:spLocks noChangeArrowheads="1"/>
          </xdr:cNvSpPr>
        </xdr:nvSpPr>
        <xdr:spPr bwMode="auto">
          <a:xfrm>
            <a:off x="308" y="81"/>
            <a:ext cx="355" cy="1"/>
          </a:xfrm>
          <a:prstGeom prst="rect">
            <a:avLst/>
          </a:prstGeom>
          <a:solidFill>
            <a:srgbClr val="D4D4D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91446" name="Rectangle 41">
            <a:extLst>
              <a:ext uri="{FF2B5EF4-FFF2-40B4-BE49-F238E27FC236}">
                <a16:creationId xmlns:a16="http://schemas.microsoft.com/office/drawing/2014/main" id="{EE0F096F-6711-4CB0-BFA1-15C6E152A85A}"/>
              </a:ext>
            </a:extLst>
          </xdr:cNvPr>
          <xdr:cNvSpPr>
            <a:spLocks noChangeArrowheads="1"/>
          </xdr:cNvSpPr>
        </xdr:nvSpPr>
        <xdr:spPr bwMode="auto">
          <a:xfrm>
            <a:off x="200" y="9"/>
            <a:ext cx="532" cy="3"/>
          </a:xfrm>
          <a:prstGeom prst="rect">
            <a:avLst/>
          </a:prstGeom>
          <a:solidFill>
            <a:srgbClr val="0000D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6"/>
  <sheetViews>
    <sheetView topLeftCell="B19" zoomScale="130" zoomScaleNormal="130" workbookViewId="0">
      <selection activeCell="C31" sqref="C31"/>
    </sheetView>
  </sheetViews>
  <sheetFormatPr defaultColWidth="9.140625" defaultRowHeight="15" x14ac:dyDescent="0.25"/>
  <cols>
    <col min="1" max="1" width="4" hidden="1" customWidth="1"/>
    <col min="2" max="2" width="10.5703125" bestFit="1" customWidth="1"/>
    <col min="3" max="3" width="66.42578125" bestFit="1" customWidth="1"/>
    <col min="4" max="4" width="15" bestFit="1" customWidth="1"/>
    <col min="5" max="5" width="13.28515625" style="7" bestFit="1" customWidth="1"/>
    <col min="6" max="6" width="10.140625" style="7" bestFit="1" customWidth="1"/>
    <col min="7" max="7" width="10.85546875" style="7" bestFit="1" customWidth="1"/>
    <col min="8" max="8" width="14.5703125" style="7" customWidth="1"/>
    <col min="9" max="9" width="12.28515625" style="7" customWidth="1"/>
  </cols>
  <sheetData>
    <row r="1" spans="2:12" x14ac:dyDescent="0.25">
      <c r="B1" s="19"/>
      <c r="C1" s="19"/>
      <c r="D1" s="32"/>
      <c r="E1" s="19"/>
      <c r="F1" s="19"/>
      <c r="G1" s="19"/>
      <c r="H1" s="19"/>
      <c r="I1" s="69" t="s">
        <v>409</v>
      </c>
      <c r="J1" s="13"/>
      <c r="K1" s="13"/>
      <c r="L1" s="13"/>
    </row>
    <row r="2" spans="2:12" x14ac:dyDescent="0.25">
      <c r="B2" s="19"/>
      <c r="C2" s="19"/>
      <c r="D2" s="32"/>
      <c r="E2" s="19"/>
      <c r="F2" s="19"/>
      <c r="G2" s="19"/>
      <c r="H2" s="19"/>
      <c r="I2" s="69" t="s">
        <v>410</v>
      </c>
      <c r="J2" s="13"/>
      <c r="K2" s="13"/>
      <c r="L2" s="13"/>
    </row>
    <row r="3" spans="2:12" x14ac:dyDescent="0.25">
      <c r="B3" s="19"/>
      <c r="C3" s="19"/>
      <c r="D3" s="32"/>
      <c r="E3" s="19"/>
      <c r="F3" s="19"/>
      <c r="G3" s="19"/>
      <c r="H3" s="19"/>
      <c r="I3" s="69" t="s">
        <v>411</v>
      </c>
      <c r="J3" s="13"/>
      <c r="K3" s="13"/>
      <c r="L3" s="13"/>
    </row>
    <row r="4" spans="2:12" x14ac:dyDescent="0.25">
      <c r="B4" s="19"/>
      <c r="C4" s="19"/>
      <c r="D4" s="32"/>
      <c r="E4" s="19"/>
      <c r="F4" s="19"/>
      <c r="G4" s="19"/>
      <c r="H4" s="19"/>
      <c r="I4" s="69" t="s">
        <v>412</v>
      </c>
      <c r="J4" s="13"/>
      <c r="K4" s="13"/>
      <c r="L4" s="13"/>
    </row>
    <row r="5" spans="2:12" x14ac:dyDescent="0.25">
      <c r="B5" s="19"/>
      <c r="C5" s="19"/>
      <c r="D5" s="32"/>
      <c r="E5" s="19"/>
      <c r="F5" s="19"/>
      <c r="G5" s="19"/>
      <c r="H5" s="19"/>
      <c r="I5" s="69" t="s">
        <v>413</v>
      </c>
      <c r="J5" s="13"/>
      <c r="K5" s="13"/>
      <c r="L5" s="13"/>
    </row>
    <row r="6" spans="2:12" x14ac:dyDescent="0.25">
      <c r="B6" s="19"/>
      <c r="C6" s="19"/>
      <c r="D6" s="32"/>
      <c r="E6" s="19"/>
      <c r="F6" s="19"/>
      <c r="G6" s="19"/>
      <c r="H6" s="19"/>
      <c r="I6" s="69" t="s">
        <v>414</v>
      </c>
      <c r="J6" s="16"/>
      <c r="K6" s="16"/>
      <c r="L6" s="13"/>
    </row>
    <row r="7" spans="2:12" x14ac:dyDescent="0.25">
      <c r="B7" s="19"/>
      <c r="C7" s="19"/>
      <c r="D7" s="32"/>
      <c r="E7" s="19"/>
      <c r="F7" s="19"/>
      <c r="G7" s="19"/>
      <c r="H7" s="19"/>
      <c r="I7" s="69" t="s">
        <v>415</v>
      </c>
      <c r="J7" s="16"/>
      <c r="K7" s="16"/>
      <c r="L7" s="13"/>
    </row>
    <row r="8" spans="2:12" x14ac:dyDescent="0.25">
      <c r="B8" s="19"/>
      <c r="C8" s="19"/>
      <c r="D8" s="32"/>
      <c r="E8" s="19"/>
      <c r="F8" s="19"/>
      <c r="G8" s="19"/>
      <c r="H8" s="19"/>
      <c r="I8" s="69" t="s">
        <v>416</v>
      </c>
      <c r="J8" s="16"/>
      <c r="K8" s="16"/>
      <c r="L8" s="13"/>
    </row>
    <row r="9" spans="2:12" ht="15" customHeight="1" x14ac:dyDescent="0.25">
      <c r="B9" s="19"/>
      <c r="C9" s="19"/>
      <c r="D9" s="32"/>
      <c r="E9" s="19"/>
      <c r="F9" s="19"/>
      <c r="G9" s="19"/>
      <c r="H9" s="19"/>
      <c r="I9" s="69" t="s">
        <v>417</v>
      </c>
      <c r="J9" s="16"/>
      <c r="K9" s="16"/>
      <c r="L9" s="13"/>
    </row>
    <row r="10" spans="2:12" ht="15" customHeight="1" x14ac:dyDescent="0.25">
      <c r="B10" s="19"/>
      <c r="C10" s="19"/>
      <c r="D10" s="32"/>
      <c r="E10" s="19"/>
      <c r="F10" s="19"/>
      <c r="G10" s="19"/>
      <c r="H10" s="19"/>
      <c r="I10" s="69"/>
      <c r="J10" s="16"/>
      <c r="K10" s="16"/>
      <c r="L10" s="13"/>
    </row>
    <row r="11" spans="2:12" ht="15" customHeight="1" x14ac:dyDescent="0.25">
      <c r="B11" s="19"/>
      <c r="C11" s="19"/>
      <c r="D11" s="32"/>
      <c r="E11" s="19"/>
      <c r="F11" s="19"/>
      <c r="G11" s="19"/>
      <c r="H11" s="19"/>
      <c r="I11" s="69"/>
      <c r="J11" s="16"/>
      <c r="K11" s="16"/>
      <c r="L11" s="13"/>
    </row>
    <row r="12" spans="2:12" ht="18.75" x14ac:dyDescent="0.3">
      <c r="B12" s="19"/>
      <c r="C12" s="226" t="s">
        <v>714</v>
      </c>
      <c r="D12" s="227"/>
      <c r="E12" s="227"/>
      <c r="F12" s="227"/>
      <c r="G12" s="227"/>
      <c r="H12" s="228"/>
    </row>
    <row r="13" spans="2:12" ht="18.75" x14ac:dyDescent="0.3">
      <c r="B13" s="19"/>
      <c r="C13" s="168"/>
      <c r="D13" s="122"/>
      <c r="E13" s="122"/>
      <c r="F13" s="122"/>
      <c r="G13" s="122"/>
      <c r="H13" s="123"/>
    </row>
    <row r="14" spans="2:12" ht="15.75" x14ac:dyDescent="0.3">
      <c r="B14" s="19"/>
      <c r="C14" s="229" t="s">
        <v>530</v>
      </c>
      <c r="D14" s="230"/>
      <c r="E14" s="230"/>
      <c r="F14" s="230"/>
      <c r="G14" s="230"/>
      <c r="H14" s="231"/>
    </row>
    <row r="15" spans="2:12" ht="18.75" x14ac:dyDescent="0.3">
      <c r="B15" s="19"/>
      <c r="C15" s="116"/>
      <c r="D15" s="117"/>
      <c r="E15" s="119"/>
      <c r="F15" s="119"/>
      <c r="G15" s="119"/>
      <c r="H15" s="120"/>
    </row>
    <row r="16" spans="2:12" ht="18.75" x14ac:dyDescent="0.3">
      <c r="B16" s="31"/>
      <c r="C16" s="232" t="s">
        <v>600</v>
      </c>
      <c r="D16" s="233"/>
      <c r="E16" s="233"/>
      <c r="F16" s="233"/>
      <c r="G16" s="233"/>
      <c r="H16" s="234"/>
      <c r="I16" s="90"/>
    </row>
    <row r="17" spans="2:9" ht="18.75" x14ac:dyDescent="0.3">
      <c r="B17" s="31"/>
      <c r="C17" s="121"/>
      <c r="D17" s="122"/>
      <c r="E17" s="122"/>
      <c r="F17" s="122"/>
      <c r="G17" s="122"/>
      <c r="H17" s="123"/>
      <c r="I17" s="90"/>
    </row>
    <row r="18" spans="2:9" ht="18.75" x14ac:dyDescent="0.3">
      <c r="B18" s="31"/>
      <c r="C18" s="232" t="s">
        <v>601</v>
      </c>
      <c r="D18" s="233"/>
      <c r="E18" s="233"/>
      <c r="F18" s="233"/>
      <c r="G18" s="233"/>
      <c r="H18" s="234"/>
      <c r="I18" s="90"/>
    </row>
    <row r="19" spans="2:9" ht="18.75" x14ac:dyDescent="0.3">
      <c r="B19" s="31"/>
      <c r="C19" s="121"/>
      <c r="D19" s="122"/>
      <c r="E19" s="122"/>
      <c r="F19" s="122"/>
      <c r="G19" s="122"/>
      <c r="H19" s="123"/>
      <c r="I19" s="90"/>
    </row>
    <row r="20" spans="2:9" ht="18.75" x14ac:dyDescent="0.3">
      <c r="B20" s="31"/>
      <c r="C20" s="232" t="s">
        <v>602</v>
      </c>
      <c r="D20" s="233"/>
      <c r="E20" s="233"/>
      <c r="F20" s="233"/>
      <c r="G20" s="233"/>
      <c r="H20" s="234"/>
      <c r="I20" s="90"/>
    </row>
    <row r="21" spans="2:9" ht="18.75" x14ac:dyDescent="0.3">
      <c r="B21" s="31"/>
      <c r="C21" s="121"/>
      <c r="D21" s="122"/>
      <c r="E21" s="122"/>
      <c r="F21" s="122"/>
      <c r="G21" s="122"/>
      <c r="H21" s="123"/>
      <c r="I21" s="90"/>
    </row>
    <row r="22" spans="2:9" ht="18.75" x14ac:dyDescent="0.3">
      <c r="B22" s="31"/>
      <c r="C22" s="223" t="s">
        <v>684</v>
      </c>
      <c r="D22" s="224"/>
      <c r="E22" s="224"/>
      <c r="F22" s="224"/>
      <c r="G22" s="224"/>
      <c r="H22" s="225"/>
      <c r="I22" s="90"/>
    </row>
    <row r="23" spans="2:9" s="2" customFormat="1" x14ac:dyDescent="0.25">
      <c r="C23" s="101"/>
      <c r="D23" s="31"/>
      <c r="E23" s="8"/>
      <c r="F23" s="8"/>
      <c r="G23" s="8"/>
      <c r="H23" s="8"/>
      <c r="I23" s="6"/>
    </row>
    <row r="24" spans="2:9" s="2" customFormat="1" x14ac:dyDescent="0.25">
      <c r="B24" s="31"/>
      <c r="C24" s="31"/>
      <c r="D24" s="31"/>
      <c r="E24" s="8"/>
      <c r="F24" s="8"/>
      <c r="G24" s="8"/>
      <c r="H24" s="8"/>
      <c r="I24" s="8"/>
    </row>
    <row r="25" spans="2:9" s="129" customFormat="1" ht="63" x14ac:dyDescent="0.25">
      <c r="B25" s="171" t="s">
        <v>1</v>
      </c>
      <c r="C25" s="171" t="s">
        <v>2</v>
      </c>
      <c r="D25" s="171" t="s">
        <v>5</v>
      </c>
      <c r="E25" s="172" t="s">
        <v>403</v>
      </c>
      <c r="F25" s="172" t="s">
        <v>431</v>
      </c>
      <c r="G25" s="172" t="s">
        <v>429</v>
      </c>
      <c r="H25" s="172" t="s">
        <v>611</v>
      </c>
      <c r="I25" s="172" t="s">
        <v>599</v>
      </c>
    </row>
    <row r="26" spans="2:9" s="129" customFormat="1" ht="17.45" customHeight="1" x14ac:dyDescent="0.25">
      <c r="B26" s="189" t="s">
        <v>402</v>
      </c>
      <c r="C26" s="189" t="s">
        <v>589</v>
      </c>
      <c r="D26" s="189" t="s">
        <v>111</v>
      </c>
      <c r="E26" s="180">
        <v>179.4</v>
      </c>
      <c r="F26" s="180">
        <f t="shared" ref="F26:F53" si="0">E26-G26</f>
        <v>28.400000000000006</v>
      </c>
      <c r="G26" s="180">
        <v>151</v>
      </c>
      <c r="H26" s="181">
        <v>120</v>
      </c>
      <c r="I26" s="182">
        <f t="shared" ref="I26:I53" si="1">1-H26/E26</f>
        <v>0.33110367892976589</v>
      </c>
    </row>
    <row r="27" spans="2:9" s="129" customFormat="1" ht="17.45" customHeight="1" x14ac:dyDescent="0.25">
      <c r="B27" s="189" t="s">
        <v>401</v>
      </c>
      <c r="C27" s="189" t="s">
        <v>590</v>
      </c>
      <c r="D27" s="189" t="s">
        <v>111</v>
      </c>
      <c r="E27" s="180">
        <f>E28*3</f>
        <v>105</v>
      </c>
      <c r="F27" s="180">
        <f t="shared" si="0"/>
        <v>15</v>
      </c>
      <c r="G27" s="180">
        <v>90</v>
      </c>
      <c r="H27" s="181">
        <f>H28*3</f>
        <v>78</v>
      </c>
      <c r="I27" s="182">
        <f t="shared" si="1"/>
        <v>0.25714285714285712</v>
      </c>
    </row>
    <row r="28" spans="2:9" s="129" customFormat="1" ht="17.45" customHeight="1" x14ac:dyDescent="0.25">
      <c r="B28" s="189" t="s">
        <v>400</v>
      </c>
      <c r="C28" s="189" t="s">
        <v>486</v>
      </c>
      <c r="D28" s="189" t="s">
        <v>111</v>
      </c>
      <c r="E28" s="180">
        <v>35</v>
      </c>
      <c r="F28" s="180">
        <f t="shared" si="0"/>
        <v>5</v>
      </c>
      <c r="G28" s="180">
        <v>30</v>
      </c>
      <c r="H28" s="181">
        <v>26</v>
      </c>
      <c r="I28" s="182">
        <f t="shared" si="1"/>
        <v>0.25714285714285712</v>
      </c>
    </row>
    <row r="29" spans="2:9" s="129" customFormat="1" ht="17.45" customHeight="1" x14ac:dyDescent="0.25">
      <c r="B29" s="189" t="s">
        <v>153</v>
      </c>
      <c r="C29" s="189" t="s">
        <v>459</v>
      </c>
      <c r="D29" s="189" t="s">
        <v>111</v>
      </c>
      <c r="E29" s="180">
        <v>35</v>
      </c>
      <c r="F29" s="180">
        <f t="shared" si="0"/>
        <v>5</v>
      </c>
      <c r="G29" s="180">
        <v>30</v>
      </c>
      <c r="H29" s="181">
        <v>26</v>
      </c>
      <c r="I29" s="182">
        <f t="shared" si="1"/>
        <v>0.25714285714285712</v>
      </c>
    </row>
    <row r="30" spans="2:9" s="129" customFormat="1" ht="17.45" customHeight="1" x14ac:dyDescent="0.25">
      <c r="B30" s="189" t="s">
        <v>154</v>
      </c>
      <c r="C30" s="189" t="s">
        <v>460</v>
      </c>
      <c r="D30" s="189" t="s">
        <v>111</v>
      </c>
      <c r="E30" s="180">
        <v>35</v>
      </c>
      <c r="F30" s="180">
        <f t="shared" si="0"/>
        <v>5</v>
      </c>
      <c r="G30" s="180">
        <v>30</v>
      </c>
      <c r="H30" s="181">
        <v>26</v>
      </c>
      <c r="I30" s="182">
        <f t="shared" si="1"/>
        <v>0.25714285714285712</v>
      </c>
    </row>
    <row r="31" spans="2:9" s="129" customFormat="1" ht="17.45" customHeight="1" x14ac:dyDescent="0.25">
      <c r="B31" s="189" t="s">
        <v>155</v>
      </c>
      <c r="C31" s="189" t="s">
        <v>461</v>
      </c>
      <c r="D31" s="189" t="s">
        <v>111</v>
      </c>
      <c r="E31" s="180">
        <v>35</v>
      </c>
      <c r="F31" s="180">
        <f t="shared" si="0"/>
        <v>5</v>
      </c>
      <c r="G31" s="180">
        <v>30</v>
      </c>
      <c r="H31" s="181">
        <v>26</v>
      </c>
      <c r="I31" s="182">
        <f t="shared" si="1"/>
        <v>0.25714285714285712</v>
      </c>
    </row>
    <row r="32" spans="2:9" s="129" customFormat="1" ht="17.45" customHeight="1" x14ac:dyDescent="0.25">
      <c r="B32" s="189" t="s">
        <v>157</v>
      </c>
      <c r="C32" s="189" t="s">
        <v>661</v>
      </c>
      <c r="D32" s="189" t="s">
        <v>111</v>
      </c>
      <c r="E32" s="180">
        <v>35</v>
      </c>
      <c r="F32" s="180">
        <f t="shared" si="0"/>
        <v>5</v>
      </c>
      <c r="G32" s="180">
        <v>30</v>
      </c>
      <c r="H32" s="181">
        <v>26</v>
      </c>
      <c r="I32" s="182">
        <f t="shared" si="1"/>
        <v>0.25714285714285712</v>
      </c>
    </row>
    <row r="33" spans="2:9" s="129" customFormat="1" ht="17.45" customHeight="1" x14ac:dyDescent="0.25">
      <c r="B33" s="189" t="s">
        <v>158</v>
      </c>
      <c r="C33" s="189" t="s">
        <v>463</v>
      </c>
      <c r="D33" s="189" t="s">
        <v>111</v>
      </c>
      <c r="E33" s="180">
        <v>35</v>
      </c>
      <c r="F33" s="180">
        <f t="shared" si="0"/>
        <v>5</v>
      </c>
      <c r="G33" s="180">
        <v>30</v>
      </c>
      <c r="H33" s="181">
        <v>26</v>
      </c>
      <c r="I33" s="182">
        <f t="shared" si="1"/>
        <v>0.25714285714285712</v>
      </c>
    </row>
    <row r="34" spans="2:9" s="129" customFormat="1" ht="17.45" customHeight="1" x14ac:dyDescent="0.25">
      <c r="B34" s="189" t="s">
        <v>160</v>
      </c>
      <c r="C34" s="189" t="s">
        <v>465</v>
      </c>
      <c r="D34" s="189" t="s">
        <v>111</v>
      </c>
      <c r="E34" s="180">
        <v>35</v>
      </c>
      <c r="F34" s="180">
        <f t="shared" si="0"/>
        <v>5</v>
      </c>
      <c r="G34" s="180">
        <v>30</v>
      </c>
      <c r="H34" s="181">
        <v>26</v>
      </c>
      <c r="I34" s="182">
        <f t="shared" si="1"/>
        <v>0.25714285714285712</v>
      </c>
    </row>
    <row r="35" spans="2:9" s="129" customFormat="1" ht="17.45" customHeight="1" x14ac:dyDescent="0.25">
      <c r="B35" s="189" t="s">
        <v>162</v>
      </c>
      <c r="C35" s="189" t="s">
        <v>467</v>
      </c>
      <c r="D35" s="189" t="s">
        <v>111</v>
      </c>
      <c r="E35" s="180">
        <v>35</v>
      </c>
      <c r="F35" s="180">
        <f t="shared" si="0"/>
        <v>5</v>
      </c>
      <c r="G35" s="180">
        <v>30</v>
      </c>
      <c r="H35" s="181">
        <v>26</v>
      </c>
      <c r="I35" s="182">
        <f t="shared" si="1"/>
        <v>0.25714285714285712</v>
      </c>
    </row>
    <row r="36" spans="2:9" s="129" customFormat="1" ht="17.45" customHeight="1" x14ac:dyDescent="0.25">
      <c r="B36" s="189" t="s">
        <v>163</v>
      </c>
      <c r="C36" s="189" t="s">
        <v>468</v>
      </c>
      <c r="D36" s="189" t="s">
        <v>111</v>
      </c>
      <c r="E36" s="180">
        <v>35</v>
      </c>
      <c r="F36" s="180">
        <f t="shared" si="0"/>
        <v>5</v>
      </c>
      <c r="G36" s="180">
        <v>30</v>
      </c>
      <c r="H36" s="181">
        <v>26</v>
      </c>
      <c r="I36" s="182">
        <f t="shared" si="1"/>
        <v>0.25714285714285712</v>
      </c>
    </row>
    <row r="37" spans="2:9" s="129" customFormat="1" ht="17.45" customHeight="1" x14ac:dyDescent="0.25">
      <c r="B37" s="189" t="s">
        <v>164</v>
      </c>
      <c r="C37" s="189" t="s">
        <v>664</v>
      </c>
      <c r="D37" s="189" t="s">
        <v>111</v>
      </c>
      <c r="E37" s="180">
        <v>35</v>
      </c>
      <c r="F37" s="180">
        <f t="shared" si="0"/>
        <v>5</v>
      </c>
      <c r="G37" s="180">
        <v>30</v>
      </c>
      <c r="H37" s="181">
        <v>26</v>
      </c>
      <c r="I37" s="182">
        <f t="shared" si="1"/>
        <v>0.25714285714285712</v>
      </c>
    </row>
    <row r="38" spans="2:9" s="129" customFormat="1" ht="17.45" customHeight="1" x14ac:dyDescent="0.25">
      <c r="B38" s="189" t="s">
        <v>387</v>
      </c>
      <c r="C38" s="189" t="s">
        <v>663</v>
      </c>
      <c r="D38" s="189" t="s">
        <v>111</v>
      </c>
      <c r="E38" s="180">
        <v>35</v>
      </c>
      <c r="F38" s="180">
        <f t="shared" si="0"/>
        <v>5</v>
      </c>
      <c r="G38" s="180">
        <v>30</v>
      </c>
      <c r="H38" s="181">
        <v>26</v>
      </c>
      <c r="I38" s="182">
        <f t="shared" si="1"/>
        <v>0.25714285714285712</v>
      </c>
    </row>
    <row r="39" spans="2:9" s="129" customFormat="1" ht="17.45" customHeight="1" x14ac:dyDescent="0.25">
      <c r="B39" s="189" t="s">
        <v>386</v>
      </c>
      <c r="C39" s="189" t="s">
        <v>666</v>
      </c>
      <c r="D39" s="189" t="s">
        <v>111</v>
      </c>
      <c r="E39" s="180">
        <v>35</v>
      </c>
      <c r="F39" s="180">
        <f t="shared" si="0"/>
        <v>5</v>
      </c>
      <c r="G39" s="180">
        <v>30</v>
      </c>
      <c r="H39" s="181">
        <v>26</v>
      </c>
      <c r="I39" s="182">
        <f t="shared" si="1"/>
        <v>0.25714285714285712</v>
      </c>
    </row>
    <row r="40" spans="2:9" s="129" customFormat="1" ht="17.45" customHeight="1" x14ac:dyDescent="0.25">
      <c r="B40" s="189" t="s">
        <v>165</v>
      </c>
      <c r="C40" s="189" t="s">
        <v>469</v>
      </c>
      <c r="D40" s="189" t="s">
        <v>111</v>
      </c>
      <c r="E40" s="180">
        <v>35</v>
      </c>
      <c r="F40" s="180">
        <f t="shared" si="0"/>
        <v>5</v>
      </c>
      <c r="G40" s="180">
        <v>30</v>
      </c>
      <c r="H40" s="181">
        <v>26</v>
      </c>
      <c r="I40" s="182">
        <f t="shared" si="1"/>
        <v>0.25714285714285712</v>
      </c>
    </row>
    <row r="41" spans="2:9" s="129" customFormat="1" ht="17.45" customHeight="1" x14ac:dyDescent="0.25">
      <c r="B41" s="189" t="s">
        <v>166</v>
      </c>
      <c r="C41" s="189" t="s">
        <v>470</v>
      </c>
      <c r="D41" s="189" t="s">
        <v>111</v>
      </c>
      <c r="E41" s="180">
        <v>35</v>
      </c>
      <c r="F41" s="180">
        <f t="shared" si="0"/>
        <v>5</v>
      </c>
      <c r="G41" s="180">
        <v>30</v>
      </c>
      <c r="H41" s="181">
        <v>26</v>
      </c>
      <c r="I41" s="182">
        <f t="shared" si="1"/>
        <v>0.25714285714285712</v>
      </c>
    </row>
    <row r="42" spans="2:9" s="129" customFormat="1" ht="17.45" customHeight="1" x14ac:dyDescent="0.25">
      <c r="B42" s="189" t="s">
        <v>167</v>
      </c>
      <c r="C42" s="189" t="s">
        <v>471</v>
      </c>
      <c r="D42" s="189" t="s">
        <v>111</v>
      </c>
      <c r="E42" s="180">
        <v>35</v>
      </c>
      <c r="F42" s="180">
        <f t="shared" si="0"/>
        <v>5</v>
      </c>
      <c r="G42" s="180">
        <v>30</v>
      </c>
      <c r="H42" s="181">
        <v>26</v>
      </c>
      <c r="I42" s="182">
        <f t="shared" si="1"/>
        <v>0.25714285714285712</v>
      </c>
    </row>
    <row r="43" spans="2:9" s="129" customFormat="1" ht="17.45" customHeight="1" x14ac:dyDescent="0.25">
      <c r="B43" s="189" t="s">
        <v>179</v>
      </c>
      <c r="C43" s="189" t="s">
        <v>662</v>
      </c>
      <c r="D43" s="189" t="s">
        <v>111</v>
      </c>
      <c r="E43" s="180">
        <v>35</v>
      </c>
      <c r="F43" s="180">
        <f t="shared" si="0"/>
        <v>5</v>
      </c>
      <c r="G43" s="180">
        <v>30</v>
      </c>
      <c r="H43" s="181">
        <v>26</v>
      </c>
      <c r="I43" s="182">
        <f t="shared" si="1"/>
        <v>0.25714285714285712</v>
      </c>
    </row>
    <row r="44" spans="2:9" s="129" customFormat="1" ht="17.45" customHeight="1" x14ac:dyDescent="0.25">
      <c r="B44" s="189" t="s">
        <v>180</v>
      </c>
      <c r="C44" s="189" t="s">
        <v>587</v>
      </c>
      <c r="D44" s="189" t="s">
        <v>111</v>
      </c>
      <c r="E44" s="180">
        <v>35</v>
      </c>
      <c r="F44" s="180">
        <f t="shared" si="0"/>
        <v>5</v>
      </c>
      <c r="G44" s="180">
        <v>30</v>
      </c>
      <c r="H44" s="181">
        <v>26</v>
      </c>
      <c r="I44" s="182">
        <f t="shared" si="1"/>
        <v>0.25714285714285712</v>
      </c>
    </row>
    <row r="45" spans="2:9" s="129" customFormat="1" ht="17.45" customHeight="1" x14ac:dyDescent="0.25">
      <c r="B45" s="189" t="s">
        <v>168</v>
      </c>
      <c r="C45" s="189" t="s">
        <v>474</v>
      </c>
      <c r="D45" s="189" t="s">
        <v>111</v>
      </c>
      <c r="E45" s="180">
        <v>31</v>
      </c>
      <c r="F45" s="180">
        <f t="shared" si="0"/>
        <v>5</v>
      </c>
      <c r="G45" s="180">
        <v>26</v>
      </c>
      <c r="H45" s="181">
        <v>23</v>
      </c>
      <c r="I45" s="182">
        <f t="shared" si="1"/>
        <v>0.25806451612903225</v>
      </c>
    </row>
    <row r="46" spans="2:9" s="129" customFormat="1" ht="17.45" customHeight="1" x14ac:dyDescent="0.25">
      <c r="B46" s="189" t="s">
        <v>169</v>
      </c>
      <c r="C46" s="189" t="s">
        <v>475</v>
      </c>
      <c r="D46" s="189" t="s">
        <v>111</v>
      </c>
      <c r="E46" s="180">
        <v>31</v>
      </c>
      <c r="F46" s="180">
        <f t="shared" si="0"/>
        <v>5</v>
      </c>
      <c r="G46" s="180">
        <v>26</v>
      </c>
      <c r="H46" s="181">
        <v>23</v>
      </c>
      <c r="I46" s="182">
        <f t="shared" si="1"/>
        <v>0.25806451612903225</v>
      </c>
    </row>
    <row r="47" spans="2:9" s="129" customFormat="1" ht="17.45" customHeight="1" x14ac:dyDescent="0.25">
      <c r="B47" s="189" t="s">
        <v>171</v>
      </c>
      <c r="C47" s="189" t="s">
        <v>477</v>
      </c>
      <c r="D47" s="189" t="s">
        <v>111</v>
      </c>
      <c r="E47" s="180">
        <v>31</v>
      </c>
      <c r="F47" s="180">
        <f t="shared" si="0"/>
        <v>5</v>
      </c>
      <c r="G47" s="180">
        <v>26</v>
      </c>
      <c r="H47" s="181">
        <v>23</v>
      </c>
      <c r="I47" s="182">
        <f t="shared" si="1"/>
        <v>0.25806451612903225</v>
      </c>
    </row>
    <row r="48" spans="2:9" s="129" customFormat="1" ht="17.45" customHeight="1" x14ac:dyDescent="0.25">
      <c r="B48" s="189" t="s">
        <v>172</v>
      </c>
      <c r="C48" s="189" t="s">
        <v>478</v>
      </c>
      <c r="D48" s="189" t="s">
        <v>111</v>
      </c>
      <c r="E48" s="180">
        <v>31</v>
      </c>
      <c r="F48" s="180">
        <f t="shared" si="0"/>
        <v>5</v>
      </c>
      <c r="G48" s="180">
        <v>26</v>
      </c>
      <c r="H48" s="181">
        <v>23</v>
      </c>
      <c r="I48" s="182">
        <f t="shared" si="1"/>
        <v>0.25806451612903225</v>
      </c>
    </row>
    <row r="49" spans="1:9" s="129" customFormat="1" ht="17.45" customHeight="1" x14ac:dyDescent="0.25">
      <c r="B49" s="189" t="s">
        <v>173</v>
      </c>
      <c r="C49" s="189" t="s">
        <v>479</v>
      </c>
      <c r="D49" s="189" t="s">
        <v>111</v>
      </c>
      <c r="E49" s="180">
        <v>31</v>
      </c>
      <c r="F49" s="180">
        <f t="shared" si="0"/>
        <v>5</v>
      </c>
      <c r="G49" s="180">
        <v>26</v>
      </c>
      <c r="H49" s="181">
        <v>23</v>
      </c>
      <c r="I49" s="182">
        <f t="shared" si="1"/>
        <v>0.25806451612903225</v>
      </c>
    </row>
    <row r="50" spans="1:9" s="129" customFormat="1" ht="17.45" customHeight="1" x14ac:dyDescent="0.25">
      <c r="B50" s="189" t="s">
        <v>174</v>
      </c>
      <c r="C50" s="189" t="s">
        <v>480</v>
      </c>
      <c r="D50" s="189" t="s">
        <v>111</v>
      </c>
      <c r="E50" s="180">
        <v>31</v>
      </c>
      <c r="F50" s="180">
        <f t="shared" si="0"/>
        <v>5</v>
      </c>
      <c r="G50" s="180">
        <v>26</v>
      </c>
      <c r="H50" s="181">
        <v>23</v>
      </c>
      <c r="I50" s="182">
        <f t="shared" si="1"/>
        <v>0.25806451612903225</v>
      </c>
    </row>
    <row r="51" spans="1:9" s="129" customFormat="1" ht="17.45" customHeight="1" x14ac:dyDescent="0.25">
      <c r="B51" s="191" t="s">
        <v>175</v>
      </c>
      <c r="C51" s="191" t="s">
        <v>481</v>
      </c>
      <c r="D51" s="191" t="s">
        <v>111</v>
      </c>
      <c r="E51" s="187">
        <v>31</v>
      </c>
      <c r="F51" s="187">
        <f t="shared" si="0"/>
        <v>5</v>
      </c>
      <c r="G51" s="187">
        <v>26</v>
      </c>
      <c r="H51" s="192">
        <v>23</v>
      </c>
      <c r="I51" s="188">
        <f t="shared" si="1"/>
        <v>0.25806451612903225</v>
      </c>
    </row>
    <row r="52" spans="1:9" s="129" customFormat="1" ht="17.45" customHeight="1" x14ac:dyDescent="0.25">
      <c r="B52" s="189" t="s">
        <v>176</v>
      </c>
      <c r="C52" s="189" t="s">
        <v>482</v>
      </c>
      <c r="D52" s="189" t="s">
        <v>111</v>
      </c>
      <c r="E52" s="180">
        <v>31</v>
      </c>
      <c r="F52" s="180">
        <f t="shared" si="0"/>
        <v>5</v>
      </c>
      <c r="G52" s="180">
        <v>26</v>
      </c>
      <c r="H52" s="181">
        <v>23</v>
      </c>
      <c r="I52" s="182">
        <f t="shared" si="1"/>
        <v>0.25806451612903225</v>
      </c>
    </row>
    <row r="53" spans="1:9" s="129" customFormat="1" ht="17.45" customHeight="1" x14ac:dyDescent="0.25">
      <c r="B53" s="189" t="s">
        <v>178</v>
      </c>
      <c r="C53" s="189" t="s">
        <v>665</v>
      </c>
      <c r="D53" s="189" t="s">
        <v>111</v>
      </c>
      <c r="E53" s="180">
        <v>31</v>
      </c>
      <c r="F53" s="180">
        <f t="shared" si="0"/>
        <v>5</v>
      </c>
      <c r="G53" s="180">
        <v>26</v>
      </c>
      <c r="H53" s="181">
        <v>23</v>
      </c>
      <c r="I53" s="182">
        <f t="shared" si="1"/>
        <v>0.25806451612903225</v>
      </c>
    </row>
    <row r="54" spans="1:9" s="129" customFormat="1" ht="15.75" x14ac:dyDescent="0.25">
      <c r="B54" s="169"/>
      <c r="C54" s="169"/>
      <c r="D54" s="130"/>
      <c r="E54" s="131"/>
      <c r="F54" s="131"/>
      <c r="G54" s="131"/>
      <c r="H54" s="131"/>
      <c r="I54" s="131"/>
    </row>
    <row r="55" spans="1:9" s="129" customFormat="1" ht="15.75" x14ac:dyDescent="0.25">
      <c r="B55" s="169"/>
      <c r="C55" s="169"/>
      <c r="D55" s="130"/>
      <c r="E55" s="131"/>
      <c r="F55" s="131"/>
      <c r="G55" s="131"/>
      <c r="H55" s="131"/>
      <c r="I55" s="131"/>
    </row>
    <row r="56" spans="1:9" s="170" customFormat="1" ht="63" hidden="1" x14ac:dyDescent="0.25">
      <c r="A56" s="170" t="s">
        <v>0</v>
      </c>
      <c r="B56" s="171" t="s">
        <v>1</v>
      </c>
      <c r="C56" s="171" t="s">
        <v>2</v>
      </c>
      <c r="D56" s="171" t="s">
        <v>5</v>
      </c>
      <c r="E56" s="172" t="s">
        <v>403</v>
      </c>
      <c r="F56" s="172" t="s">
        <v>431</v>
      </c>
      <c r="G56" s="172"/>
      <c r="H56" s="172" t="s">
        <v>429</v>
      </c>
      <c r="I56" s="172" t="s">
        <v>457</v>
      </c>
    </row>
    <row r="57" spans="1:9" s="129" customFormat="1" ht="15.75" hidden="1" x14ac:dyDescent="0.25">
      <c r="A57" s="129" t="s">
        <v>109</v>
      </c>
      <c r="B57" s="173" t="s">
        <v>110</v>
      </c>
      <c r="C57" s="173" t="s">
        <v>407</v>
      </c>
      <c r="D57" s="173" t="s">
        <v>111</v>
      </c>
      <c r="E57" s="174">
        <v>62.96</v>
      </c>
      <c r="F57" s="174">
        <f>E57-H57</f>
        <v>14.96</v>
      </c>
      <c r="G57" s="174"/>
      <c r="H57" s="174">
        <v>48</v>
      </c>
      <c r="I57" s="174">
        <v>37.5</v>
      </c>
    </row>
    <row r="58" spans="1:9" s="129" customFormat="1" ht="15.75" hidden="1" x14ac:dyDescent="0.25">
      <c r="A58" s="129" t="s">
        <v>116</v>
      </c>
      <c r="B58" s="173" t="s">
        <v>117</v>
      </c>
      <c r="C58" s="173" t="s">
        <v>408</v>
      </c>
      <c r="D58" s="173" t="s">
        <v>111</v>
      </c>
      <c r="E58" s="174">
        <v>47.09</v>
      </c>
      <c r="F58" s="174">
        <f>E58-H58</f>
        <v>2.0900000000000034</v>
      </c>
      <c r="G58" s="174"/>
      <c r="H58" s="174">
        <v>45</v>
      </c>
      <c r="I58" s="174">
        <v>36.299999999999997</v>
      </c>
    </row>
    <row r="59" spans="1:9" s="129" customFormat="1" ht="15.75" hidden="1" x14ac:dyDescent="0.25">
      <c r="B59" s="130"/>
      <c r="C59" s="130"/>
      <c r="D59" s="130"/>
      <c r="E59" s="131"/>
      <c r="F59" s="131"/>
      <c r="G59" s="131"/>
      <c r="H59" s="131"/>
      <c r="I59" s="131"/>
    </row>
    <row r="60" spans="1:9" s="170" customFormat="1" ht="45" customHeight="1" x14ac:dyDescent="0.25">
      <c r="A60" s="170" t="s">
        <v>0</v>
      </c>
      <c r="B60" s="171" t="s">
        <v>1</v>
      </c>
      <c r="C60" s="171" t="s">
        <v>2</v>
      </c>
      <c r="D60" s="171" t="s">
        <v>5</v>
      </c>
      <c r="E60" s="172" t="s">
        <v>403</v>
      </c>
      <c r="F60" s="172" t="s">
        <v>431</v>
      </c>
      <c r="G60" s="172" t="s">
        <v>429</v>
      </c>
      <c r="H60" s="172" t="s">
        <v>610</v>
      </c>
      <c r="I60" s="172" t="s">
        <v>599</v>
      </c>
    </row>
    <row r="61" spans="1:9" s="129" customFormat="1" ht="17.45" customHeight="1" x14ac:dyDescent="0.25">
      <c r="B61" s="183" t="s">
        <v>110</v>
      </c>
      <c r="C61" s="183" t="s">
        <v>407</v>
      </c>
      <c r="D61" s="183" t="s">
        <v>111</v>
      </c>
      <c r="E61" s="184">
        <v>66</v>
      </c>
      <c r="F61" s="184">
        <f>E61-G61</f>
        <v>18</v>
      </c>
      <c r="G61" s="184">
        <v>48</v>
      </c>
      <c r="H61" s="185">
        <v>39.5</v>
      </c>
      <c r="I61" s="190">
        <f>1-H61/E61</f>
        <v>0.40151515151515149</v>
      </c>
    </row>
    <row r="62" spans="1:9" s="129" customFormat="1" ht="17.45" customHeight="1" x14ac:dyDescent="0.25">
      <c r="B62" s="183" t="s">
        <v>117</v>
      </c>
      <c r="C62" s="183" t="s">
        <v>408</v>
      </c>
      <c r="D62" s="183" t="s">
        <v>111</v>
      </c>
      <c r="E62" s="184">
        <v>47.09</v>
      </c>
      <c r="F62" s="184">
        <f>E62-G62</f>
        <v>2.0900000000000034</v>
      </c>
      <c r="G62" s="184">
        <v>45</v>
      </c>
      <c r="H62" s="185">
        <v>32</v>
      </c>
      <c r="I62" s="190">
        <f>1-H62/E62</f>
        <v>0.32045020174134642</v>
      </c>
    </row>
    <row r="63" spans="1:9" s="129" customFormat="1" ht="17.45" customHeight="1" x14ac:dyDescent="0.25">
      <c r="B63" s="183" t="s">
        <v>398</v>
      </c>
      <c r="C63" s="183" t="s">
        <v>672</v>
      </c>
      <c r="D63" s="183" t="s">
        <v>187</v>
      </c>
      <c r="E63" s="184">
        <v>75</v>
      </c>
      <c r="F63" s="184">
        <f>E63-G63</f>
        <v>13</v>
      </c>
      <c r="G63" s="184">
        <v>62</v>
      </c>
      <c r="H63" s="185">
        <v>54</v>
      </c>
      <c r="I63" s="190">
        <f>1-H63/E63</f>
        <v>0.28000000000000003</v>
      </c>
    </row>
    <row r="64" spans="1:9" s="129" customFormat="1" ht="15.75" x14ac:dyDescent="0.25">
      <c r="B64" s="130"/>
      <c r="C64" s="130"/>
      <c r="D64" s="130"/>
      <c r="E64" s="131"/>
      <c r="F64" s="131"/>
      <c r="G64" s="131"/>
      <c r="H64" s="131"/>
      <c r="I64" s="131"/>
    </row>
    <row r="65" spans="1:9" s="129" customFormat="1" ht="16.5" customHeight="1" x14ac:dyDescent="0.25">
      <c r="B65" s="130"/>
      <c r="C65" s="130"/>
      <c r="D65" s="130"/>
      <c r="E65" s="131"/>
      <c r="F65" s="131"/>
      <c r="G65" s="131"/>
      <c r="H65" s="131"/>
      <c r="I65" s="131"/>
    </row>
    <row r="66" spans="1:9" s="170" customFormat="1" ht="46.15" customHeight="1" x14ac:dyDescent="0.25">
      <c r="A66" s="170" t="s">
        <v>0</v>
      </c>
      <c r="B66" s="171" t="s">
        <v>1</v>
      </c>
      <c r="C66" s="171" t="s">
        <v>2</v>
      </c>
      <c r="D66" s="171" t="s">
        <v>5</v>
      </c>
      <c r="E66" s="172" t="s">
        <v>403</v>
      </c>
      <c r="F66" s="172" t="s">
        <v>431</v>
      </c>
      <c r="G66" s="172" t="s">
        <v>429</v>
      </c>
      <c r="H66" s="172" t="s">
        <v>598</v>
      </c>
      <c r="I66" s="175"/>
    </row>
    <row r="67" spans="1:9" s="129" customFormat="1" ht="17.45" customHeight="1" x14ac:dyDescent="0.25">
      <c r="A67" s="186"/>
      <c r="B67" s="183" t="s">
        <v>382</v>
      </c>
      <c r="C67" s="183" t="s">
        <v>454</v>
      </c>
      <c r="D67" s="183" t="s">
        <v>207</v>
      </c>
      <c r="E67" s="184">
        <v>45</v>
      </c>
      <c r="F67" s="184">
        <f t="shared" ref="F67:F89" si="2">E67-G67</f>
        <v>17.5</v>
      </c>
      <c r="G67" s="185">
        <v>27.5</v>
      </c>
      <c r="H67" s="190">
        <f t="shared" ref="H67:H89" si="3">1-G67/E67</f>
        <v>0.38888888888888884</v>
      </c>
      <c r="I67" s="131"/>
    </row>
    <row r="68" spans="1:9" s="129" customFormat="1" ht="17.45" customHeight="1" x14ac:dyDescent="0.25">
      <c r="A68" s="186"/>
      <c r="B68" s="183" t="s">
        <v>384</v>
      </c>
      <c r="C68" s="183" t="s">
        <v>383</v>
      </c>
      <c r="D68" s="183" t="s">
        <v>207</v>
      </c>
      <c r="E68" s="184">
        <v>45</v>
      </c>
      <c r="F68" s="184">
        <f t="shared" si="2"/>
        <v>17.5</v>
      </c>
      <c r="G68" s="185">
        <v>27.5</v>
      </c>
      <c r="H68" s="190">
        <f t="shared" si="3"/>
        <v>0.38888888888888884</v>
      </c>
      <c r="I68" s="131"/>
    </row>
    <row r="69" spans="1:9" s="129" customFormat="1" ht="17.45" customHeight="1" x14ac:dyDescent="0.25">
      <c r="A69" s="186"/>
      <c r="B69" s="183" t="s">
        <v>220</v>
      </c>
      <c r="C69" s="183" t="s">
        <v>553</v>
      </c>
      <c r="D69" s="183" t="s">
        <v>207</v>
      </c>
      <c r="E69" s="184">
        <v>26</v>
      </c>
      <c r="F69" s="184">
        <f t="shared" si="2"/>
        <v>7.5</v>
      </c>
      <c r="G69" s="185">
        <f>18.5</f>
        <v>18.5</v>
      </c>
      <c r="H69" s="190">
        <f t="shared" si="3"/>
        <v>0.28846153846153844</v>
      </c>
      <c r="I69" s="131"/>
    </row>
    <row r="70" spans="1:9" s="129" customFormat="1" ht="17.45" customHeight="1" x14ac:dyDescent="0.25">
      <c r="A70" s="186"/>
      <c r="B70" s="183" t="s">
        <v>232</v>
      </c>
      <c r="C70" s="183" t="s">
        <v>554</v>
      </c>
      <c r="D70" s="183" t="s">
        <v>207</v>
      </c>
      <c r="E70" s="184">
        <v>49.5</v>
      </c>
      <c r="F70" s="184">
        <f t="shared" si="2"/>
        <v>15</v>
      </c>
      <c r="G70" s="185">
        <v>34.5</v>
      </c>
      <c r="H70" s="190">
        <f t="shared" si="3"/>
        <v>0.30303030303030298</v>
      </c>
      <c r="I70" s="131"/>
    </row>
    <row r="71" spans="1:9" s="129" customFormat="1" ht="17.45" customHeight="1" x14ac:dyDescent="0.25">
      <c r="A71" s="186"/>
      <c r="B71" s="183" t="s">
        <v>235</v>
      </c>
      <c r="C71" s="183" t="s">
        <v>555</v>
      </c>
      <c r="D71" s="183" t="s">
        <v>207</v>
      </c>
      <c r="E71" s="184">
        <v>49.5</v>
      </c>
      <c r="F71" s="184">
        <f t="shared" si="2"/>
        <v>15</v>
      </c>
      <c r="G71" s="185">
        <v>34.5</v>
      </c>
      <c r="H71" s="190">
        <f t="shared" si="3"/>
        <v>0.30303030303030298</v>
      </c>
      <c r="I71" s="131"/>
    </row>
    <row r="72" spans="1:9" s="129" customFormat="1" ht="17.45" customHeight="1" x14ac:dyDescent="0.25">
      <c r="A72" s="186"/>
      <c r="B72" s="183" t="s">
        <v>380</v>
      </c>
      <c r="C72" s="183" t="s">
        <v>249</v>
      </c>
      <c r="D72" s="183" t="s">
        <v>207</v>
      </c>
      <c r="E72" s="184">
        <v>36</v>
      </c>
      <c r="F72" s="184">
        <f t="shared" si="2"/>
        <v>11.899999999999999</v>
      </c>
      <c r="G72" s="185">
        <v>24.1</v>
      </c>
      <c r="H72" s="190">
        <f t="shared" si="3"/>
        <v>0.33055555555555549</v>
      </c>
      <c r="I72" s="131"/>
    </row>
    <row r="73" spans="1:9" s="129" customFormat="1" ht="17.45" customHeight="1" x14ac:dyDescent="0.25">
      <c r="A73" s="186"/>
      <c r="B73" s="183" t="s">
        <v>381</v>
      </c>
      <c r="C73" s="183" t="s">
        <v>660</v>
      </c>
      <c r="D73" s="183" t="s">
        <v>207</v>
      </c>
      <c r="E73" s="184">
        <v>43</v>
      </c>
      <c r="F73" s="184">
        <f t="shared" si="2"/>
        <v>16.5</v>
      </c>
      <c r="G73" s="185">
        <v>26.5</v>
      </c>
      <c r="H73" s="190">
        <f t="shared" si="3"/>
        <v>0.38372093023255816</v>
      </c>
      <c r="I73" s="131"/>
    </row>
    <row r="74" spans="1:9" s="129" customFormat="1" ht="17.45" customHeight="1" x14ac:dyDescent="0.25">
      <c r="A74" s="186"/>
      <c r="B74" s="183" t="s">
        <v>378</v>
      </c>
      <c r="C74" s="183" t="s">
        <v>258</v>
      </c>
      <c r="D74" s="183" t="s">
        <v>207</v>
      </c>
      <c r="E74" s="184">
        <v>45</v>
      </c>
      <c r="F74" s="184">
        <f t="shared" si="2"/>
        <v>15.100000000000001</v>
      </c>
      <c r="G74" s="185">
        <v>29.9</v>
      </c>
      <c r="H74" s="190">
        <f t="shared" si="3"/>
        <v>0.33555555555555561</v>
      </c>
      <c r="I74" s="131"/>
    </row>
    <row r="75" spans="1:9" s="129" customFormat="1" ht="17.45" customHeight="1" x14ac:dyDescent="0.25">
      <c r="A75" s="186"/>
      <c r="B75" s="183" t="s">
        <v>265</v>
      </c>
      <c r="C75" s="183" t="s">
        <v>557</v>
      </c>
      <c r="D75" s="183" t="s">
        <v>207</v>
      </c>
      <c r="E75" s="184">
        <v>36</v>
      </c>
      <c r="F75" s="184">
        <f t="shared" si="2"/>
        <v>11.899999999999999</v>
      </c>
      <c r="G75" s="185">
        <v>24.1</v>
      </c>
      <c r="H75" s="190">
        <f t="shared" si="3"/>
        <v>0.33055555555555549</v>
      </c>
      <c r="I75" s="131"/>
    </row>
    <row r="76" spans="1:9" s="129" customFormat="1" ht="17.45" customHeight="1" x14ac:dyDescent="0.25">
      <c r="A76" s="186"/>
      <c r="B76" s="183" t="s">
        <v>269</v>
      </c>
      <c r="C76" s="183" t="s">
        <v>558</v>
      </c>
      <c r="D76" s="183" t="s">
        <v>207</v>
      </c>
      <c r="E76" s="184">
        <v>69</v>
      </c>
      <c r="F76" s="184">
        <f t="shared" si="2"/>
        <v>23.700000000000003</v>
      </c>
      <c r="G76" s="185">
        <v>45.3</v>
      </c>
      <c r="H76" s="190">
        <f t="shared" si="3"/>
        <v>0.34347826086956523</v>
      </c>
      <c r="I76" s="131"/>
    </row>
    <row r="77" spans="1:9" s="129" customFormat="1" ht="17.45" customHeight="1" x14ac:dyDescent="0.25">
      <c r="A77" s="186"/>
      <c r="B77" s="183" t="s">
        <v>273</v>
      </c>
      <c r="C77" s="183" t="s">
        <v>559</v>
      </c>
      <c r="D77" s="183" t="s">
        <v>207</v>
      </c>
      <c r="E77" s="184">
        <v>22.5</v>
      </c>
      <c r="F77" s="184">
        <f t="shared" si="2"/>
        <v>7.3000000000000007</v>
      </c>
      <c r="G77" s="185">
        <v>15.2</v>
      </c>
      <c r="H77" s="190">
        <f t="shared" si="3"/>
        <v>0.32444444444444442</v>
      </c>
      <c r="I77" s="131"/>
    </row>
    <row r="78" spans="1:9" s="129" customFormat="1" ht="17.45" customHeight="1" x14ac:dyDescent="0.25">
      <c r="A78" s="186"/>
      <c r="B78" s="183" t="s">
        <v>276</v>
      </c>
      <c r="C78" s="183" t="s">
        <v>560</v>
      </c>
      <c r="D78" s="183" t="s">
        <v>207</v>
      </c>
      <c r="E78" s="184">
        <v>57.5</v>
      </c>
      <c r="F78" s="184">
        <f t="shared" si="2"/>
        <v>18.799999999999997</v>
      </c>
      <c r="G78" s="185">
        <v>38.700000000000003</v>
      </c>
      <c r="H78" s="190">
        <f t="shared" si="3"/>
        <v>0.32695652173913037</v>
      </c>
      <c r="I78" s="131"/>
    </row>
    <row r="79" spans="1:9" s="129" customFormat="1" ht="17.45" customHeight="1" x14ac:dyDescent="0.25">
      <c r="A79" s="186"/>
      <c r="B79" s="183" t="s">
        <v>288</v>
      </c>
      <c r="C79" s="183" t="s">
        <v>561</v>
      </c>
      <c r="D79" s="183" t="s">
        <v>207</v>
      </c>
      <c r="E79" s="184">
        <v>36</v>
      </c>
      <c r="F79" s="184">
        <f t="shared" si="2"/>
        <v>11.899999999999999</v>
      </c>
      <c r="G79" s="185">
        <v>24.1</v>
      </c>
      <c r="H79" s="190">
        <f t="shared" si="3"/>
        <v>0.33055555555555549</v>
      </c>
      <c r="I79" s="131"/>
    </row>
    <row r="80" spans="1:9" s="129" customFormat="1" ht="17.45" customHeight="1" x14ac:dyDescent="0.25">
      <c r="A80" s="186"/>
      <c r="B80" s="183" t="s">
        <v>376</v>
      </c>
      <c r="C80" s="183" t="s">
        <v>291</v>
      </c>
      <c r="D80" s="183" t="s">
        <v>207</v>
      </c>
      <c r="E80" s="184">
        <v>45</v>
      </c>
      <c r="F80" s="184">
        <f t="shared" si="2"/>
        <v>15.100000000000001</v>
      </c>
      <c r="G80" s="185">
        <v>29.9</v>
      </c>
      <c r="H80" s="190">
        <f t="shared" si="3"/>
        <v>0.33555555555555561</v>
      </c>
      <c r="I80" s="131"/>
    </row>
    <row r="81" spans="1:9" s="129" customFormat="1" ht="17.45" customHeight="1" x14ac:dyDescent="0.25">
      <c r="A81" s="186"/>
      <c r="B81" s="183" t="s">
        <v>293</v>
      </c>
      <c r="C81" s="183" t="s">
        <v>562</v>
      </c>
      <c r="D81" s="183" t="s">
        <v>207</v>
      </c>
      <c r="E81" s="184">
        <v>36</v>
      </c>
      <c r="F81" s="184">
        <f t="shared" si="2"/>
        <v>11.899999999999999</v>
      </c>
      <c r="G81" s="185">
        <v>24.1</v>
      </c>
      <c r="H81" s="190">
        <f t="shared" si="3"/>
        <v>0.33055555555555549</v>
      </c>
      <c r="I81" s="131"/>
    </row>
    <row r="82" spans="1:9" s="129" customFormat="1" ht="17.45" customHeight="1" x14ac:dyDescent="0.25">
      <c r="A82" s="186"/>
      <c r="B82" s="183" t="s">
        <v>296</v>
      </c>
      <c r="C82" s="183" t="s">
        <v>297</v>
      </c>
      <c r="D82" s="183" t="s">
        <v>207</v>
      </c>
      <c r="E82" s="184">
        <v>36</v>
      </c>
      <c r="F82" s="184">
        <f t="shared" si="2"/>
        <v>11.899999999999999</v>
      </c>
      <c r="G82" s="185">
        <v>24.1</v>
      </c>
      <c r="H82" s="190">
        <f t="shared" si="3"/>
        <v>0.33055555555555549</v>
      </c>
      <c r="I82" s="131"/>
    </row>
    <row r="83" spans="1:9" s="129" customFormat="1" ht="17.45" customHeight="1" x14ac:dyDescent="0.25">
      <c r="A83" s="186"/>
      <c r="B83" s="183" t="s">
        <v>318</v>
      </c>
      <c r="C83" s="183" t="s">
        <v>563</v>
      </c>
      <c r="D83" s="183" t="s">
        <v>207</v>
      </c>
      <c r="E83" s="184">
        <v>24.25</v>
      </c>
      <c r="F83" s="184">
        <f t="shared" si="2"/>
        <v>8.1499999999999986</v>
      </c>
      <c r="G83" s="185">
        <v>16.100000000000001</v>
      </c>
      <c r="H83" s="190">
        <f t="shared" si="3"/>
        <v>0.33608247422680404</v>
      </c>
      <c r="I83" s="131"/>
    </row>
    <row r="84" spans="1:9" s="129" customFormat="1" ht="17.45" customHeight="1" x14ac:dyDescent="0.25">
      <c r="A84" s="186"/>
      <c r="B84" s="183" t="s">
        <v>320</v>
      </c>
      <c r="C84" s="183" t="s">
        <v>456</v>
      </c>
      <c r="D84" s="183" t="s">
        <v>207</v>
      </c>
      <c r="E84" s="184">
        <v>22.25</v>
      </c>
      <c r="F84" s="184">
        <f t="shared" si="2"/>
        <v>6.35</v>
      </c>
      <c r="G84" s="185">
        <v>15.9</v>
      </c>
      <c r="H84" s="190">
        <f t="shared" si="3"/>
        <v>0.28539325842696628</v>
      </c>
      <c r="I84" s="131"/>
    </row>
    <row r="85" spans="1:9" s="129" customFormat="1" ht="17.45" customHeight="1" x14ac:dyDescent="0.25">
      <c r="A85" s="186"/>
      <c r="B85" s="183" t="s">
        <v>322</v>
      </c>
      <c r="C85" s="183" t="s">
        <v>455</v>
      </c>
      <c r="D85" s="183" t="s">
        <v>207</v>
      </c>
      <c r="E85" s="184">
        <v>44.5</v>
      </c>
      <c r="F85" s="184">
        <f t="shared" si="2"/>
        <v>12.7</v>
      </c>
      <c r="G85" s="185">
        <v>31.8</v>
      </c>
      <c r="H85" s="190">
        <f t="shared" si="3"/>
        <v>0.28539325842696628</v>
      </c>
      <c r="I85" s="131"/>
    </row>
    <row r="86" spans="1:9" s="129" customFormat="1" ht="17.45" customHeight="1" x14ac:dyDescent="0.25">
      <c r="A86" s="186"/>
      <c r="B86" s="183" t="s">
        <v>324</v>
      </c>
      <c r="C86" s="183" t="s">
        <v>564</v>
      </c>
      <c r="D86" s="183" t="s">
        <v>207</v>
      </c>
      <c r="E86" s="184">
        <v>40</v>
      </c>
      <c r="F86" s="184">
        <f t="shared" si="2"/>
        <v>12.7</v>
      </c>
      <c r="G86" s="185">
        <v>27.3</v>
      </c>
      <c r="H86" s="190">
        <f t="shared" si="3"/>
        <v>0.3175</v>
      </c>
      <c r="I86" s="131"/>
    </row>
    <row r="87" spans="1:9" s="129" customFormat="1" ht="17.45" customHeight="1" x14ac:dyDescent="0.25">
      <c r="A87" s="186"/>
      <c r="B87" s="183" t="s">
        <v>332</v>
      </c>
      <c r="C87" s="183" t="s">
        <v>496</v>
      </c>
      <c r="D87" s="183" t="s">
        <v>207</v>
      </c>
      <c r="E87" s="184">
        <v>40</v>
      </c>
      <c r="F87" s="184">
        <f t="shared" si="2"/>
        <v>12.7</v>
      </c>
      <c r="G87" s="185">
        <v>27.3</v>
      </c>
      <c r="H87" s="190">
        <f t="shared" si="3"/>
        <v>0.3175</v>
      </c>
      <c r="I87" s="131"/>
    </row>
    <row r="88" spans="1:9" s="129" customFormat="1" ht="17.45" customHeight="1" x14ac:dyDescent="0.25">
      <c r="A88" s="186"/>
      <c r="B88" s="183" t="s">
        <v>336</v>
      </c>
      <c r="C88" s="183" t="s">
        <v>566</v>
      </c>
      <c r="D88" s="183" t="s">
        <v>207</v>
      </c>
      <c r="E88" s="184">
        <v>40</v>
      </c>
      <c r="F88" s="184">
        <f t="shared" si="2"/>
        <v>12.7</v>
      </c>
      <c r="G88" s="185">
        <v>27.3</v>
      </c>
      <c r="H88" s="190">
        <f t="shared" si="3"/>
        <v>0.3175</v>
      </c>
      <c r="I88" s="131"/>
    </row>
    <row r="89" spans="1:9" s="129" customFormat="1" ht="17.45" customHeight="1" x14ac:dyDescent="0.25">
      <c r="A89" s="186"/>
      <c r="B89" s="183" t="s">
        <v>338</v>
      </c>
      <c r="C89" s="183" t="s">
        <v>567</v>
      </c>
      <c r="D89" s="183" t="s">
        <v>207</v>
      </c>
      <c r="E89" s="184">
        <v>40</v>
      </c>
      <c r="F89" s="184">
        <f t="shared" si="2"/>
        <v>12.7</v>
      </c>
      <c r="G89" s="185">
        <v>27.3</v>
      </c>
      <c r="H89" s="190">
        <f t="shared" si="3"/>
        <v>0.3175</v>
      </c>
      <c r="I89" s="131"/>
    </row>
    <row r="90" spans="1:9" s="2" customFormat="1" x14ac:dyDescent="0.25">
      <c r="B90" s="31"/>
      <c r="C90" s="31"/>
      <c r="D90" s="31"/>
      <c r="E90" s="8"/>
      <c r="F90" s="8"/>
      <c r="G90" s="8"/>
      <c r="H90" s="8"/>
      <c r="I90" s="8"/>
    </row>
    <row r="91" spans="1:9" s="2" customFormat="1" x14ac:dyDescent="0.25">
      <c r="B91" s="31"/>
      <c r="C91" s="31"/>
      <c r="D91" s="31"/>
      <c r="E91" s="8"/>
      <c r="F91" s="8"/>
      <c r="G91" s="8"/>
      <c r="H91" s="8"/>
      <c r="I91" s="8"/>
    </row>
    <row r="92" spans="1:9" s="4" customFormat="1" ht="45" hidden="1" x14ac:dyDescent="0.25">
      <c r="A92" s="4" t="s">
        <v>0</v>
      </c>
      <c r="B92" s="29" t="s">
        <v>1</v>
      </c>
      <c r="C92" s="29" t="s">
        <v>2</v>
      </c>
      <c r="D92" s="29" t="s">
        <v>5</v>
      </c>
      <c r="E92" s="11" t="s">
        <v>403</v>
      </c>
      <c r="F92" s="11" t="s">
        <v>431</v>
      </c>
      <c r="G92" s="11"/>
      <c r="H92" s="11" t="s">
        <v>429</v>
      </c>
      <c r="I92" s="14"/>
    </row>
    <row r="93" spans="1:9" s="2" customFormat="1" hidden="1" x14ac:dyDescent="0.25">
      <c r="B93" s="30" t="s">
        <v>382</v>
      </c>
      <c r="C93" s="30" t="s">
        <v>432</v>
      </c>
      <c r="D93" s="30" t="s">
        <v>207</v>
      </c>
      <c r="E93" s="10">
        <v>45</v>
      </c>
      <c r="F93" s="10">
        <f t="shared" ref="F93:F127" si="4">E93-H93</f>
        <v>17</v>
      </c>
      <c r="G93" s="10"/>
      <c r="H93" s="10">
        <v>28</v>
      </c>
      <c r="I93" s="8"/>
    </row>
    <row r="94" spans="1:9" s="2" customFormat="1" hidden="1" x14ac:dyDescent="0.25">
      <c r="B94" s="30" t="s">
        <v>384</v>
      </c>
      <c r="C94" s="30" t="s">
        <v>433</v>
      </c>
      <c r="D94" s="30" t="s">
        <v>207</v>
      </c>
      <c r="E94" s="10">
        <v>45</v>
      </c>
      <c r="F94" s="10">
        <f t="shared" si="4"/>
        <v>17</v>
      </c>
      <c r="G94" s="10"/>
      <c r="H94" s="10">
        <v>28</v>
      </c>
      <c r="I94" s="8"/>
    </row>
    <row r="95" spans="1:9" s="2" customFormat="1" hidden="1" x14ac:dyDescent="0.25">
      <c r="A95" s="2" t="s">
        <v>206</v>
      </c>
      <c r="B95" s="30" t="s">
        <v>220</v>
      </c>
      <c r="C95" s="30" t="s">
        <v>221</v>
      </c>
      <c r="D95" s="30" t="s">
        <v>207</v>
      </c>
      <c r="E95" s="10">
        <v>25</v>
      </c>
      <c r="F95" s="10">
        <f t="shared" si="4"/>
        <v>9</v>
      </c>
      <c r="G95" s="10"/>
      <c r="H95" s="10">
        <v>16</v>
      </c>
      <c r="I95" s="8"/>
    </row>
    <row r="96" spans="1:9" s="2" customFormat="1" hidden="1" x14ac:dyDescent="0.25">
      <c r="A96" s="2" t="s">
        <v>222</v>
      </c>
      <c r="B96" s="30" t="s">
        <v>226</v>
      </c>
      <c r="C96" s="30" t="s">
        <v>227</v>
      </c>
      <c r="D96" s="30" t="s">
        <v>207</v>
      </c>
      <c r="E96" s="10">
        <v>32.950000000000003</v>
      </c>
      <c r="F96" s="10">
        <f t="shared" si="4"/>
        <v>11.530000000000001</v>
      </c>
      <c r="G96" s="10"/>
      <c r="H96" s="10">
        <v>21.42</v>
      </c>
      <c r="I96" s="8"/>
    </row>
    <row r="97" spans="1:9" s="2" customFormat="1" hidden="1" x14ac:dyDescent="0.25">
      <c r="A97" s="2" t="s">
        <v>223</v>
      </c>
      <c r="B97" s="30" t="s">
        <v>232</v>
      </c>
      <c r="C97" s="30" t="s">
        <v>233</v>
      </c>
      <c r="D97" s="30" t="s">
        <v>207</v>
      </c>
      <c r="E97" s="10">
        <v>49.5</v>
      </c>
      <c r="F97" s="10">
        <f t="shared" si="4"/>
        <v>17.32</v>
      </c>
      <c r="G97" s="10"/>
      <c r="H97" s="10">
        <v>32.18</v>
      </c>
      <c r="I97" s="8"/>
    </row>
    <row r="98" spans="1:9" s="2" customFormat="1" hidden="1" x14ac:dyDescent="0.25">
      <c r="A98" s="2" t="s">
        <v>225</v>
      </c>
      <c r="B98" s="30" t="s">
        <v>235</v>
      </c>
      <c r="C98" s="30" t="s">
        <v>236</v>
      </c>
      <c r="D98" s="30" t="s">
        <v>207</v>
      </c>
      <c r="E98" s="10">
        <v>49.5</v>
      </c>
      <c r="F98" s="10">
        <f t="shared" si="4"/>
        <v>17.32</v>
      </c>
      <c r="G98" s="10"/>
      <c r="H98" s="10">
        <v>32.18</v>
      </c>
      <c r="I98" s="8"/>
    </row>
    <row r="99" spans="1:9" s="2" customFormat="1" hidden="1" x14ac:dyDescent="0.25">
      <c r="A99" s="2" t="s">
        <v>228</v>
      </c>
      <c r="B99" s="30" t="s">
        <v>238</v>
      </c>
      <c r="C99" s="30" t="s">
        <v>239</v>
      </c>
      <c r="D99" s="30" t="s">
        <v>207</v>
      </c>
      <c r="E99" s="10">
        <v>32.950000000000003</v>
      </c>
      <c r="F99" s="10">
        <f t="shared" si="4"/>
        <v>11.530000000000001</v>
      </c>
      <c r="G99" s="10"/>
      <c r="H99" s="10">
        <v>21.42</v>
      </c>
      <c r="I99" s="8"/>
    </row>
    <row r="100" spans="1:9" s="2" customFormat="1" hidden="1" x14ac:dyDescent="0.25">
      <c r="A100" s="2" t="s">
        <v>230</v>
      </c>
      <c r="B100" s="30" t="s">
        <v>380</v>
      </c>
      <c r="C100" s="30" t="s">
        <v>249</v>
      </c>
      <c r="D100" s="30" t="s">
        <v>207</v>
      </c>
      <c r="E100" s="10">
        <v>36</v>
      </c>
      <c r="F100" s="10">
        <f t="shared" si="4"/>
        <v>12.600000000000001</v>
      </c>
      <c r="G100" s="10"/>
      <c r="H100" s="10">
        <v>23.4</v>
      </c>
      <c r="I100" s="8"/>
    </row>
    <row r="101" spans="1:9" s="2" customFormat="1" hidden="1" x14ac:dyDescent="0.25">
      <c r="A101" s="2" t="s">
        <v>231</v>
      </c>
      <c r="B101" s="30" t="s">
        <v>379</v>
      </c>
      <c r="C101" s="30" t="s">
        <v>251</v>
      </c>
      <c r="D101" s="30" t="s">
        <v>207</v>
      </c>
      <c r="E101" s="10">
        <v>45</v>
      </c>
      <c r="F101" s="10">
        <f t="shared" si="4"/>
        <v>15.75</v>
      </c>
      <c r="G101" s="10"/>
      <c r="H101" s="10">
        <v>29.25</v>
      </c>
      <c r="I101" s="8"/>
    </row>
    <row r="102" spans="1:9" s="2" customFormat="1" hidden="1" x14ac:dyDescent="0.25">
      <c r="A102" s="2" t="s">
        <v>234</v>
      </c>
      <c r="B102" s="30" t="s">
        <v>255</v>
      </c>
      <c r="C102" s="30" t="s">
        <v>256</v>
      </c>
      <c r="D102" s="30" t="s">
        <v>207</v>
      </c>
      <c r="E102" s="10">
        <v>45</v>
      </c>
      <c r="F102" s="10">
        <f t="shared" si="4"/>
        <v>15.75</v>
      </c>
      <c r="G102" s="10"/>
      <c r="H102" s="10">
        <v>29.25</v>
      </c>
      <c r="I102" s="8"/>
    </row>
    <row r="103" spans="1:9" s="2" customFormat="1" hidden="1" x14ac:dyDescent="0.25">
      <c r="A103" s="2" t="s">
        <v>237</v>
      </c>
      <c r="B103" s="30" t="s">
        <v>378</v>
      </c>
      <c r="C103" s="30" t="s">
        <v>258</v>
      </c>
      <c r="D103" s="30" t="s">
        <v>207</v>
      </c>
      <c r="E103" s="10">
        <v>45</v>
      </c>
      <c r="F103" s="10">
        <f t="shared" si="4"/>
        <v>15.75</v>
      </c>
      <c r="G103" s="10"/>
      <c r="H103" s="10">
        <v>29.25</v>
      </c>
      <c r="I103" s="8"/>
    </row>
    <row r="104" spans="1:9" s="2" customFormat="1" hidden="1" x14ac:dyDescent="0.25">
      <c r="A104" s="2" t="s">
        <v>240</v>
      </c>
      <c r="B104" s="30" t="s">
        <v>377</v>
      </c>
      <c r="C104" s="30" t="s">
        <v>264</v>
      </c>
      <c r="D104" s="30" t="s">
        <v>207</v>
      </c>
      <c r="E104" s="10">
        <v>36</v>
      </c>
      <c r="F104" s="10">
        <f t="shared" si="4"/>
        <v>12.600000000000001</v>
      </c>
      <c r="G104" s="10"/>
      <c r="H104" s="10">
        <v>23.4</v>
      </c>
      <c r="I104" s="8"/>
    </row>
    <row r="105" spans="1:9" s="2" customFormat="1" hidden="1" x14ac:dyDescent="0.25">
      <c r="B105" s="30" t="s">
        <v>265</v>
      </c>
      <c r="C105" s="30" t="s">
        <v>266</v>
      </c>
      <c r="D105" s="30" t="s">
        <v>207</v>
      </c>
      <c r="E105" s="10">
        <v>36</v>
      </c>
      <c r="F105" s="10">
        <f t="shared" si="4"/>
        <v>12.600000000000001</v>
      </c>
      <c r="G105" s="10"/>
      <c r="H105" s="10">
        <v>23.4</v>
      </c>
      <c r="I105" s="8"/>
    </row>
    <row r="106" spans="1:9" s="2" customFormat="1" hidden="1" x14ac:dyDescent="0.25">
      <c r="A106" s="2" t="s">
        <v>248</v>
      </c>
      <c r="B106" s="30" t="s">
        <v>267</v>
      </c>
      <c r="C106" s="30" t="s">
        <v>268</v>
      </c>
      <c r="D106" s="30" t="s">
        <v>207</v>
      </c>
      <c r="E106" s="10">
        <v>64.400000000000006</v>
      </c>
      <c r="F106" s="10">
        <f t="shared" si="4"/>
        <v>19.550000000000004</v>
      </c>
      <c r="G106" s="10"/>
      <c r="H106" s="10">
        <v>44.85</v>
      </c>
      <c r="I106" s="8"/>
    </row>
    <row r="107" spans="1:9" s="2" customFormat="1" hidden="1" x14ac:dyDescent="0.25">
      <c r="B107" s="30" t="s">
        <v>269</v>
      </c>
      <c r="C107" s="30" t="s">
        <v>270</v>
      </c>
      <c r="D107" s="30" t="s">
        <v>207</v>
      </c>
      <c r="E107" s="10">
        <v>69</v>
      </c>
      <c r="F107" s="10">
        <f t="shared" si="4"/>
        <v>24.15</v>
      </c>
      <c r="G107" s="10"/>
      <c r="H107" s="10">
        <v>44.85</v>
      </c>
      <c r="I107" s="8"/>
    </row>
    <row r="108" spans="1:9" s="2" customFormat="1" hidden="1" x14ac:dyDescent="0.25">
      <c r="A108" s="2" t="s">
        <v>250</v>
      </c>
      <c r="B108" s="30" t="s">
        <v>273</v>
      </c>
      <c r="C108" s="30" t="s">
        <v>274</v>
      </c>
      <c r="D108" s="30" t="s">
        <v>207</v>
      </c>
      <c r="E108" s="10">
        <v>22.5</v>
      </c>
      <c r="F108" s="10">
        <f t="shared" si="4"/>
        <v>7.8699999999999992</v>
      </c>
      <c r="G108" s="10"/>
      <c r="H108" s="10">
        <v>14.63</v>
      </c>
      <c r="I108" s="8"/>
    </row>
    <row r="109" spans="1:9" s="2" customFormat="1" hidden="1" x14ac:dyDescent="0.25">
      <c r="A109" s="2" t="s">
        <v>253</v>
      </c>
      <c r="B109" s="30" t="s">
        <v>276</v>
      </c>
      <c r="C109" s="30" t="s">
        <v>277</v>
      </c>
      <c r="D109" s="30" t="s">
        <v>207</v>
      </c>
      <c r="E109" s="10">
        <v>57.5</v>
      </c>
      <c r="F109" s="10">
        <f t="shared" si="4"/>
        <v>20.119999999999997</v>
      </c>
      <c r="G109" s="10"/>
      <c r="H109" s="10">
        <v>37.380000000000003</v>
      </c>
      <c r="I109" s="8"/>
    </row>
    <row r="110" spans="1:9" s="2" customFormat="1" hidden="1" x14ac:dyDescent="0.25">
      <c r="A110" s="2" t="s">
        <v>254</v>
      </c>
      <c r="B110" s="30" t="s">
        <v>279</v>
      </c>
      <c r="C110" s="30" t="s">
        <v>280</v>
      </c>
      <c r="D110" s="30" t="s">
        <v>207</v>
      </c>
      <c r="E110" s="10">
        <v>30</v>
      </c>
      <c r="F110" s="10">
        <f t="shared" si="4"/>
        <v>10.5</v>
      </c>
      <c r="G110" s="10"/>
      <c r="H110" s="10">
        <v>19.5</v>
      </c>
      <c r="I110" s="8"/>
    </row>
    <row r="111" spans="1:9" s="2" customFormat="1" hidden="1" x14ac:dyDescent="0.25">
      <c r="B111" s="30" t="s">
        <v>282</v>
      </c>
      <c r="C111" s="30" t="s">
        <v>283</v>
      </c>
      <c r="D111" s="30" t="s">
        <v>207</v>
      </c>
      <c r="E111" s="10">
        <v>30</v>
      </c>
      <c r="F111" s="10">
        <f t="shared" si="4"/>
        <v>10.5</v>
      </c>
      <c r="G111" s="10"/>
      <c r="H111" s="10">
        <v>19.5</v>
      </c>
      <c r="I111" s="8"/>
    </row>
    <row r="112" spans="1:9" s="2" customFormat="1" hidden="1" x14ac:dyDescent="0.25">
      <c r="A112" s="2" t="s">
        <v>257</v>
      </c>
      <c r="B112" s="30" t="s">
        <v>285</v>
      </c>
      <c r="C112" s="30" t="s">
        <v>286</v>
      </c>
      <c r="D112" s="30" t="s">
        <v>207</v>
      </c>
      <c r="E112" s="10">
        <v>22</v>
      </c>
      <c r="F112" s="10">
        <f t="shared" si="4"/>
        <v>7.6999999999999993</v>
      </c>
      <c r="G112" s="10"/>
      <c r="H112" s="10">
        <v>14.3</v>
      </c>
      <c r="I112" s="8"/>
    </row>
    <row r="113" spans="1:9" s="2" customFormat="1" hidden="1" x14ac:dyDescent="0.25">
      <c r="A113" s="2" t="s">
        <v>259</v>
      </c>
      <c r="B113" s="30" t="s">
        <v>288</v>
      </c>
      <c r="C113" s="30" t="s">
        <v>289</v>
      </c>
      <c r="D113" s="30" t="s">
        <v>207</v>
      </c>
      <c r="E113" s="10">
        <v>36</v>
      </c>
      <c r="F113" s="10">
        <f t="shared" si="4"/>
        <v>12.600000000000001</v>
      </c>
      <c r="G113" s="10"/>
      <c r="H113" s="10">
        <v>23.4</v>
      </c>
      <c r="I113" s="8"/>
    </row>
    <row r="114" spans="1:9" s="2" customFormat="1" hidden="1" x14ac:dyDescent="0.25">
      <c r="A114" s="2" t="s">
        <v>260</v>
      </c>
      <c r="B114" s="30" t="s">
        <v>376</v>
      </c>
      <c r="C114" s="30" t="s">
        <v>291</v>
      </c>
      <c r="D114" s="30" t="s">
        <v>207</v>
      </c>
      <c r="E114" s="10">
        <v>45</v>
      </c>
      <c r="F114" s="10">
        <f t="shared" si="4"/>
        <v>15.75</v>
      </c>
      <c r="G114" s="10"/>
      <c r="H114" s="10">
        <v>29.25</v>
      </c>
      <c r="I114" s="8"/>
    </row>
    <row r="115" spans="1:9" s="2" customFormat="1" hidden="1" x14ac:dyDescent="0.25">
      <c r="B115" s="30" t="s">
        <v>293</v>
      </c>
      <c r="C115" s="30" t="s">
        <v>294</v>
      </c>
      <c r="D115" s="30" t="s">
        <v>207</v>
      </c>
      <c r="E115" s="10">
        <v>36</v>
      </c>
      <c r="F115" s="10">
        <f t="shared" si="4"/>
        <v>12.600000000000001</v>
      </c>
      <c r="G115" s="10"/>
      <c r="H115" s="10">
        <v>23.4</v>
      </c>
      <c r="I115" s="8"/>
    </row>
    <row r="116" spans="1:9" s="2" customFormat="1" hidden="1" x14ac:dyDescent="0.25">
      <c r="A116" s="2" t="s">
        <v>263</v>
      </c>
      <c r="B116" s="30" t="s">
        <v>296</v>
      </c>
      <c r="C116" s="30" t="s">
        <v>297</v>
      </c>
      <c r="D116" s="30" t="s">
        <v>207</v>
      </c>
      <c r="E116" s="10">
        <v>36</v>
      </c>
      <c r="F116" s="10">
        <f t="shared" si="4"/>
        <v>12.600000000000001</v>
      </c>
      <c r="G116" s="10"/>
      <c r="H116" s="10">
        <v>23.4</v>
      </c>
      <c r="I116" s="8"/>
    </row>
    <row r="117" spans="1:9" s="2" customFormat="1" hidden="1" x14ac:dyDescent="0.25">
      <c r="A117" s="2" t="s">
        <v>278</v>
      </c>
      <c r="B117" s="30" t="s">
        <v>318</v>
      </c>
      <c r="C117" s="30" t="s">
        <v>319</v>
      </c>
      <c r="D117" s="30" t="s">
        <v>207</v>
      </c>
      <c r="E117" s="10">
        <v>23.75</v>
      </c>
      <c r="F117" s="10">
        <f t="shared" si="4"/>
        <v>8.5500000000000007</v>
      </c>
      <c r="G117" s="10"/>
      <c r="H117" s="10">
        <v>15.2</v>
      </c>
      <c r="I117" s="8"/>
    </row>
    <row r="118" spans="1:9" s="2" customFormat="1" hidden="1" x14ac:dyDescent="0.25">
      <c r="A118" s="2" t="s">
        <v>281</v>
      </c>
      <c r="B118" s="30" t="s">
        <v>320</v>
      </c>
      <c r="C118" s="30" t="s">
        <v>321</v>
      </c>
      <c r="D118" s="30" t="s">
        <v>207</v>
      </c>
      <c r="E118" s="10">
        <v>22.25</v>
      </c>
      <c r="F118" s="10">
        <f t="shared" si="4"/>
        <v>7.9499999999999993</v>
      </c>
      <c r="G118" s="10"/>
      <c r="H118" s="10">
        <v>14.3</v>
      </c>
      <c r="I118" s="8"/>
    </row>
    <row r="119" spans="1:9" s="2" customFormat="1" hidden="1" x14ac:dyDescent="0.25">
      <c r="A119" s="2" t="s">
        <v>284</v>
      </c>
      <c r="B119" s="30" t="s">
        <v>322</v>
      </c>
      <c r="C119" s="30" t="s">
        <v>323</v>
      </c>
      <c r="D119" s="30" t="s">
        <v>207</v>
      </c>
      <c r="E119" s="10">
        <v>44.5</v>
      </c>
      <c r="F119" s="10">
        <f t="shared" si="4"/>
        <v>15.600000000000001</v>
      </c>
      <c r="G119" s="10"/>
      <c r="H119" s="10">
        <v>28.9</v>
      </c>
      <c r="I119" s="8"/>
    </row>
    <row r="120" spans="1:9" s="2" customFormat="1" hidden="1" x14ac:dyDescent="0.25">
      <c r="A120" s="2" t="s">
        <v>287</v>
      </c>
      <c r="B120" s="30" t="s">
        <v>324</v>
      </c>
      <c r="C120" s="30" t="s">
        <v>325</v>
      </c>
      <c r="D120" s="30" t="s">
        <v>207</v>
      </c>
      <c r="E120" s="10">
        <v>39</v>
      </c>
      <c r="F120" s="10">
        <f t="shared" si="4"/>
        <v>15.5</v>
      </c>
      <c r="G120" s="10"/>
      <c r="H120" s="10">
        <v>23.5</v>
      </c>
      <c r="I120" s="8"/>
    </row>
    <row r="121" spans="1:9" s="2" customFormat="1" hidden="1" x14ac:dyDescent="0.25">
      <c r="B121" s="30" t="s">
        <v>326</v>
      </c>
      <c r="C121" s="30" t="s">
        <v>327</v>
      </c>
      <c r="D121" s="30" t="s">
        <v>207</v>
      </c>
      <c r="E121" s="10">
        <v>22.25</v>
      </c>
      <c r="F121" s="10">
        <f t="shared" si="4"/>
        <v>8.75</v>
      </c>
      <c r="G121" s="10"/>
      <c r="H121" s="10">
        <v>13.5</v>
      </c>
      <c r="I121" s="8"/>
    </row>
    <row r="122" spans="1:9" s="2" customFormat="1" hidden="1" x14ac:dyDescent="0.25">
      <c r="A122" s="2" t="s">
        <v>290</v>
      </c>
      <c r="B122" s="30" t="s">
        <v>328</v>
      </c>
      <c r="C122" s="30" t="s">
        <v>329</v>
      </c>
      <c r="D122" s="30" t="s">
        <v>207</v>
      </c>
      <c r="E122" s="10">
        <v>39</v>
      </c>
      <c r="F122" s="10">
        <f t="shared" si="4"/>
        <v>15.5</v>
      </c>
      <c r="G122" s="10"/>
      <c r="H122" s="10">
        <v>23.5</v>
      </c>
      <c r="I122" s="8"/>
    </row>
    <row r="123" spans="1:9" s="2" customFormat="1" hidden="1" x14ac:dyDescent="0.25">
      <c r="A123" s="2" t="s">
        <v>292</v>
      </c>
      <c r="B123" s="30" t="s">
        <v>330</v>
      </c>
      <c r="C123" s="30" t="s">
        <v>331</v>
      </c>
      <c r="D123" s="30" t="s">
        <v>207</v>
      </c>
      <c r="E123" s="10">
        <v>39</v>
      </c>
      <c r="F123" s="10">
        <f t="shared" si="4"/>
        <v>15.5</v>
      </c>
      <c r="G123" s="10"/>
      <c r="H123" s="10">
        <v>23.5</v>
      </c>
      <c r="I123" s="8"/>
    </row>
    <row r="124" spans="1:9" s="2" customFormat="1" hidden="1" x14ac:dyDescent="0.25">
      <c r="A124" s="2" t="s">
        <v>295</v>
      </c>
      <c r="B124" s="30" t="s">
        <v>332</v>
      </c>
      <c r="C124" s="30" t="s">
        <v>333</v>
      </c>
      <c r="D124" s="30" t="s">
        <v>207</v>
      </c>
      <c r="E124" s="10">
        <v>39</v>
      </c>
      <c r="F124" s="10">
        <f t="shared" si="4"/>
        <v>16</v>
      </c>
      <c r="G124" s="10"/>
      <c r="H124" s="10">
        <v>23</v>
      </c>
      <c r="I124" s="8"/>
    </row>
    <row r="125" spans="1:9" s="2" customFormat="1" hidden="1" x14ac:dyDescent="0.25">
      <c r="A125" s="2" t="s">
        <v>299</v>
      </c>
      <c r="B125" s="30" t="s">
        <v>336</v>
      </c>
      <c r="C125" s="30" t="s">
        <v>337</v>
      </c>
      <c r="D125" s="30" t="s">
        <v>207</v>
      </c>
      <c r="E125" s="10">
        <v>39</v>
      </c>
      <c r="F125" s="10">
        <f t="shared" si="4"/>
        <v>15.5</v>
      </c>
      <c r="G125" s="10"/>
      <c r="H125" s="10">
        <v>23.5</v>
      </c>
      <c r="I125" s="8"/>
    </row>
    <row r="126" spans="1:9" s="2" customFormat="1" hidden="1" x14ac:dyDescent="0.25">
      <c r="A126" s="2" t="s">
        <v>300</v>
      </c>
      <c r="B126" s="30" t="s">
        <v>338</v>
      </c>
      <c r="C126" s="30" t="s">
        <v>339</v>
      </c>
      <c r="D126" s="30" t="s">
        <v>207</v>
      </c>
      <c r="E126" s="10">
        <v>39</v>
      </c>
      <c r="F126" s="10">
        <f t="shared" si="4"/>
        <v>15.5</v>
      </c>
      <c r="G126" s="10"/>
      <c r="H126" s="10">
        <v>23.5</v>
      </c>
      <c r="I126" s="8"/>
    </row>
    <row r="127" spans="1:9" s="2" customFormat="1" hidden="1" x14ac:dyDescent="0.25">
      <c r="A127" s="2" t="s">
        <v>302</v>
      </c>
      <c r="B127" s="30" t="s">
        <v>340</v>
      </c>
      <c r="C127" s="30" t="s">
        <v>341</v>
      </c>
      <c r="D127" s="30" t="s">
        <v>207</v>
      </c>
      <c r="E127" s="10">
        <v>23.75</v>
      </c>
      <c r="F127" s="10">
        <f t="shared" si="4"/>
        <v>8.5500000000000007</v>
      </c>
      <c r="G127" s="10"/>
      <c r="H127" s="10">
        <v>15.2</v>
      </c>
      <c r="I127" s="8"/>
    </row>
    <row r="128" spans="1:9" s="129" customFormat="1" ht="15.75" x14ac:dyDescent="0.25">
      <c r="B128" s="130" t="s">
        <v>691</v>
      </c>
      <c r="C128" s="130"/>
      <c r="E128" s="132"/>
      <c r="F128" s="132"/>
      <c r="G128" s="132"/>
      <c r="H128" s="132"/>
      <c r="I128" s="132"/>
    </row>
    <row r="129" spans="1:14" s="129" customFormat="1" ht="15.75" x14ac:dyDescent="0.25">
      <c r="B129" s="130"/>
      <c r="C129" s="130"/>
      <c r="E129" s="132"/>
      <c r="F129" s="132"/>
      <c r="G129" s="219" t="s">
        <v>615</v>
      </c>
      <c r="H129" s="220"/>
      <c r="I129" s="221"/>
    </row>
    <row r="130" spans="1:14" s="129" customFormat="1" ht="15.75" x14ac:dyDescent="0.25">
      <c r="B130" s="133" t="s">
        <v>418</v>
      </c>
      <c r="C130" s="133"/>
      <c r="D130" s="133" t="s">
        <v>419</v>
      </c>
      <c r="E130" s="132"/>
      <c r="F130" s="132"/>
      <c r="G130" s="149" t="s">
        <v>616</v>
      </c>
      <c r="H130" s="150"/>
      <c r="I130" s="145"/>
    </row>
    <row r="131" spans="1:14" s="129" customFormat="1" ht="15.75" x14ac:dyDescent="0.25">
      <c r="B131" s="133"/>
      <c r="C131" s="133"/>
      <c r="D131" s="133" t="s">
        <v>614</v>
      </c>
      <c r="E131" s="132"/>
      <c r="F131" s="132"/>
      <c r="G131" s="137"/>
      <c r="H131" s="151" t="s">
        <v>617</v>
      </c>
      <c r="I131" s="145"/>
    </row>
    <row r="132" spans="1:14" s="133" customFormat="1" ht="15" hidden="1" customHeight="1" x14ac:dyDescent="0.25">
      <c r="A132" s="133" t="s">
        <v>298</v>
      </c>
      <c r="B132" s="133" t="s">
        <v>420</v>
      </c>
      <c r="E132" s="140"/>
      <c r="F132" s="140"/>
      <c r="G132" s="137"/>
      <c r="H132" s="150"/>
      <c r="I132" s="145"/>
    </row>
    <row r="133" spans="1:14" s="133" customFormat="1" ht="15" hidden="1" customHeight="1" x14ac:dyDescent="0.25">
      <c r="A133" s="133" t="s">
        <v>334</v>
      </c>
      <c r="B133" s="222" t="s">
        <v>421</v>
      </c>
      <c r="C133" s="222"/>
      <c r="D133" s="222"/>
      <c r="E133" s="140"/>
      <c r="F133" s="140"/>
      <c r="G133" s="137"/>
      <c r="H133" s="150"/>
      <c r="I133" s="145"/>
    </row>
    <row r="134" spans="1:14" s="133" customFormat="1" ht="15" hidden="1" customHeight="1" x14ac:dyDescent="0.25">
      <c r="A134" s="133" t="s">
        <v>335</v>
      </c>
      <c r="E134" s="140"/>
      <c r="F134" s="140"/>
      <c r="G134" s="137"/>
      <c r="H134" s="151" t="s">
        <v>617</v>
      </c>
      <c r="I134" s="145"/>
    </row>
    <row r="135" spans="1:14" s="133" customFormat="1" ht="15" customHeight="1" x14ac:dyDescent="0.25">
      <c r="B135" s="222" t="s">
        <v>420</v>
      </c>
      <c r="C135" s="222"/>
      <c r="D135" s="222"/>
      <c r="E135" s="140"/>
      <c r="F135" s="140"/>
      <c r="G135" s="137"/>
      <c r="H135" s="151"/>
      <c r="I135" s="145"/>
      <c r="K135" s="148"/>
      <c r="L135" s="131"/>
      <c r="M135" s="130"/>
      <c r="N135" s="130"/>
    </row>
    <row r="136" spans="1:14" s="133" customFormat="1" ht="15" customHeight="1" x14ac:dyDescent="0.25">
      <c r="E136" s="140"/>
      <c r="F136" s="140"/>
      <c r="G136" s="149" t="s">
        <v>620</v>
      </c>
      <c r="H136" s="150"/>
      <c r="I136" s="145"/>
      <c r="K136" s="131"/>
      <c r="L136" s="131"/>
      <c r="M136" s="130"/>
      <c r="N136" s="130"/>
    </row>
    <row r="137" spans="1:14" s="133" customFormat="1" ht="29.25" customHeight="1" x14ac:dyDescent="0.25">
      <c r="B137" s="222" t="s">
        <v>421</v>
      </c>
      <c r="C137" s="222"/>
      <c r="D137" s="222"/>
      <c r="E137" s="140"/>
      <c r="F137" s="140"/>
      <c r="G137" s="149" t="s">
        <v>618</v>
      </c>
      <c r="H137" s="152" t="s">
        <v>619</v>
      </c>
      <c r="I137" s="145"/>
      <c r="K137" s="131"/>
      <c r="L137" s="131"/>
      <c r="M137" s="130"/>
      <c r="N137" s="130"/>
    </row>
    <row r="138" spans="1:14" s="133" customFormat="1" ht="15.75" x14ac:dyDescent="0.25">
      <c r="B138" s="142"/>
      <c r="C138" s="142"/>
      <c r="D138" s="142"/>
      <c r="E138" s="140"/>
      <c r="F138" s="140"/>
      <c r="G138" s="149" t="s">
        <v>621</v>
      </c>
      <c r="H138" s="153"/>
      <c r="I138" s="145"/>
      <c r="K138" s="131"/>
      <c r="L138" s="131"/>
      <c r="M138" s="130"/>
      <c r="N138" s="130"/>
    </row>
    <row r="139" spans="1:14" s="133" customFormat="1" ht="32.25" customHeight="1" thickBot="1" x14ac:dyDescent="0.3">
      <c r="B139" s="236" t="s">
        <v>503</v>
      </c>
      <c r="C139" s="236"/>
      <c r="D139" s="236"/>
      <c r="E139" s="237"/>
      <c r="F139" s="237"/>
      <c r="G139" s="154"/>
      <c r="H139" s="155"/>
      <c r="I139" s="147"/>
      <c r="K139" s="131"/>
      <c r="L139" s="131"/>
      <c r="M139" s="130"/>
      <c r="N139" s="130"/>
    </row>
    <row r="140" spans="1:14" s="133" customFormat="1" ht="15.75" x14ac:dyDescent="0.25">
      <c r="B140" s="142"/>
      <c r="C140" s="142"/>
      <c r="D140" s="142"/>
      <c r="E140" s="140"/>
      <c r="F140" s="140"/>
      <c r="G140" s="140"/>
      <c r="H140" s="148"/>
      <c r="I140" s="131"/>
      <c r="K140" s="131"/>
      <c r="L140" s="131"/>
      <c r="M140" s="130"/>
      <c r="N140" s="130"/>
    </row>
    <row r="141" spans="1:14" s="133" customFormat="1" ht="15.75" x14ac:dyDescent="0.25">
      <c r="B141" s="133" t="s">
        <v>428</v>
      </c>
      <c r="E141" s="140"/>
      <c r="F141" s="140"/>
      <c r="G141" s="140"/>
      <c r="H141" s="140"/>
      <c r="I141" s="140"/>
      <c r="K141" s="131"/>
      <c r="L141" s="131"/>
      <c r="M141" s="130"/>
      <c r="N141" s="130"/>
    </row>
    <row r="142" spans="1:14" ht="15.75" x14ac:dyDescent="0.25">
      <c r="B142" s="19"/>
      <c r="C142" s="19"/>
      <c r="D142" s="19"/>
      <c r="K142" s="148"/>
      <c r="L142" s="131"/>
      <c r="M142" s="3"/>
      <c r="N142" s="3"/>
    </row>
    <row r="143" spans="1:14" ht="18.75" hidden="1" x14ac:dyDescent="0.3">
      <c r="B143" s="19"/>
      <c r="C143" s="226" t="s">
        <v>530</v>
      </c>
      <c r="D143" s="227"/>
      <c r="E143" s="227"/>
      <c r="F143" s="227"/>
      <c r="G143" s="227"/>
      <c r="H143" s="228"/>
      <c r="K143" s="141" t="s">
        <v>425</v>
      </c>
      <c r="L143" s="145"/>
    </row>
    <row r="144" spans="1:14" ht="19.5" hidden="1" thickBot="1" x14ac:dyDescent="0.35">
      <c r="B144" s="19"/>
      <c r="C144" s="116"/>
      <c r="D144" s="117"/>
      <c r="E144" s="119"/>
      <c r="F144" s="119"/>
      <c r="G144" s="119"/>
      <c r="H144" s="120"/>
      <c r="K144" s="146" t="s">
        <v>426</v>
      </c>
      <c r="L144" s="147"/>
    </row>
    <row r="145" spans="1:12" ht="18.75" hidden="1" x14ac:dyDescent="0.3">
      <c r="B145" s="31"/>
      <c r="C145" s="232" t="s">
        <v>600</v>
      </c>
      <c r="D145" s="233"/>
      <c r="E145" s="233"/>
      <c r="F145" s="233"/>
      <c r="G145" s="233"/>
      <c r="H145" s="234"/>
      <c r="I145" s="90"/>
    </row>
    <row r="146" spans="1:12" s="7" customFormat="1" ht="18.75" hidden="1" x14ac:dyDescent="0.3">
      <c r="A146"/>
      <c r="B146" s="31"/>
      <c r="C146" s="121"/>
      <c r="D146" s="122"/>
      <c r="E146" s="122"/>
      <c r="F146" s="122"/>
      <c r="G146" s="122"/>
      <c r="H146" s="123"/>
      <c r="I146" s="90"/>
      <c r="J146"/>
      <c r="K146"/>
      <c r="L146"/>
    </row>
    <row r="147" spans="1:12" s="7" customFormat="1" ht="18.75" hidden="1" x14ac:dyDescent="0.3">
      <c r="A147"/>
      <c r="B147" s="31"/>
      <c r="C147" s="232" t="s">
        <v>601</v>
      </c>
      <c r="D147" s="233"/>
      <c r="E147" s="233"/>
      <c r="F147" s="233"/>
      <c r="G147" s="233"/>
      <c r="H147" s="234"/>
      <c r="I147" s="90"/>
      <c r="J147"/>
      <c r="K147"/>
      <c r="L147"/>
    </row>
    <row r="148" spans="1:12" s="7" customFormat="1" ht="18.75" hidden="1" x14ac:dyDescent="0.3">
      <c r="A148"/>
      <c r="B148" s="31"/>
      <c r="C148" s="121"/>
      <c r="D148" s="122"/>
      <c r="E148" s="122"/>
      <c r="F148" s="122"/>
      <c r="G148" s="122"/>
      <c r="H148" s="123"/>
      <c r="I148" s="90"/>
      <c r="J148"/>
      <c r="K148"/>
      <c r="L148"/>
    </row>
    <row r="149" spans="1:12" s="7" customFormat="1" ht="18.75" hidden="1" x14ac:dyDescent="0.3">
      <c r="A149"/>
      <c r="B149" s="31"/>
      <c r="C149" s="232" t="s">
        <v>602</v>
      </c>
      <c r="D149" s="233"/>
      <c r="E149" s="233"/>
      <c r="F149" s="233"/>
      <c r="G149" s="233"/>
      <c r="H149" s="234"/>
      <c r="I149" s="90"/>
      <c r="J149"/>
      <c r="K149"/>
      <c r="L149"/>
    </row>
    <row r="150" spans="1:12" s="7" customFormat="1" ht="18.75" hidden="1" x14ac:dyDescent="0.3">
      <c r="A150"/>
      <c r="B150" s="31"/>
      <c r="C150" s="121"/>
      <c r="D150" s="122"/>
      <c r="E150" s="122"/>
      <c r="F150" s="122"/>
      <c r="G150" s="122"/>
      <c r="H150" s="123"/>
      <c r="I150" s="90"/>
      <c r="J150"/>
      <c r="K150"/>
      <c r="L150"/>
    </row>
    <row r="151" spans="1:12" s="7" customFormat="1" ht="15.75" hidden="1" x14ac:dyDescent="0.3">
      <c r="A151"/>
      <c r="B151" s="31"/>
      <c r="C151" s="232" t="s">
        <v>609</v>
      </c>
      <c r="D151" s="230"/>
      <c r="E151" s="230"/>
      <c r="F151" s="230"/>
      <c r="G151" s="230"/>
      <c r="H151" s="231"/>
      <c r="I151" s="90"/>
      <c r="J151"/>
      <c r="K151"/>
      <c r="L151"/>
    </row>
    <row r="152" spans="1:12" s="7" customFormat="1" ht="18.75" hidden="1" x14ac:dyDescent="0.3">
      <c r="A152"/>
      <c r="B152" s="31"/>
      <c r="C152" s="232"/>
      <c r="D152" s="235"/>
      <c r="E152" s="235"/>
      <c r="F152" s="235"/>
      <c r="G152" s="235"/>
      <c r="H152" s="234"/>
      <c r="I152" s="90"/>
      <c r="J152"/>
      <c r="K152"/>
      <c r="L152"/>
    </row>
    <row r="153" spans="1:12" s="7" customFormat="1" ht="18.75" hidden="1" x14ac:dyDescent="0.3">
      <c r="A153"/>
      <c r="B153" s="31"/>
      <c r="C153" s="223" t="s">
        <v>608</v>
      </c>
      <c r="D153" s="224"/>
      <c r="E153" s="224"/>
      <c r="F153" s="224"/>
      <c r="G153" s="224"/>
      <c r="H153" s="225"/>
      <c r="I153" s="90"/>
      <c r="J153"/>
      <c r="K153"/>
      <c r="L153"/>
    </row>
    <row r="154" spans="1:12" hidden="1" x14ac:dyDescent="0.25"/>
    <row r="155" spans="1:12" hidden="1" x14ac:dyDescent="0.25"/>
    <row r="156" spans="1:12" hidden="1" x14ac:dyDescent="0.25"/>
  </sheetData>
  <mergeCells count="18">
    <mergeCell ref="B137:D137"/>
    <mergeCell ref="C153:H153"/>
    <mergeCell ref="C143:H143"/>
    <mergeCell ref="C145:H145"/>
    <mergeCell ref="C147:H147"/>
    <mergeCell ref="C149:H149"/>
    <mergeCell ref="C151:H151"/>
    <mergeCell ref="C152:H152"/>
    <mergeCell ref="B139:F139"/>
    <mergeCell ref="G129:I129"/>
    <mergeCell ref="B133:D133"/>
    <mergeCell ref="B135:D135"/>
    <mergeCell ref="C22:H22"/>
    <mergeCell ref="C12:H12"/>
    <mergeCell ref="C14:H14"/>
    <mergeCell ref="C16:H16"/>
    <mergeCell ref="C18:H18"/>
    <mergeCell ref="C20:H20"/>
  </mergeCells>
  <phoneticPr fontId="29" type="noConversion"/>
  <pageMargins left="0.11811023622047245" right="0.11811023622047245" top="0.35433070866141736" bottom="0.15748031496062992" header="0.31496062992125984" footer="0.31496062992125984"/>
  <pageSetup paperSize="9" scale="65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Y278"/>
  <sheetViews>
    <sheetView topLeftCell="B8" zoomScale="142" zoomScaleNormal="142" workbookViewId="0">
      <selection activeCell="C15" sqref="C15:AR15"/>
    </sheetView>
  </sheetViews>
  <sheetFormatPr defaultColWidth="9.140625" defaultRowHeight="15" x14ac:dyDescent="0.25"/>
  <cols>
    <col min="1" max="1" width="4" hidden="1" customWidth="1"/>
    <col min="2" max="2" width="10.5703125" bestFit="1" customWidth="1"/>
    <col min="3" max="3" width="66.42578125" bestFit="1" customWidth="1"/>
    <col min="4" max="4" width="15" bestFit="1" customWidth="1"/>
    <col min="5" max="5" width="7.85546875" hidden="1" customWidth="1"/>
    <col min="6" max="6" width="8.85546875" hidden="1" customWidth="1"/>
    <col min="7" max="7" width="26.28515625" hidden="1" customWidth="1"/>
    <col min="8" max="8" width="14.28515625" hidden="1" customWidth="1"/>
    <col min="9" max="9" width="23.7109375" hidden="1" customWidth="1"/>
    <col min="10" max="10" width="14" hidden="1" customWidth="1"/>
    <col min="11" max="11" width="27.7109375" hidden="1" customWidth="1"/>
    <col min="12" max="12" width="18" hidden="1" customWidth="1"/>
    <col min="13" max="13" width="25" hidden="1" customWidth="1"/>
    <col min="14" max="14" width="15.28515625" hidden="1" customWidth="1"/>
    <col min="15" max="15" width="28" hidden="1" customWidth="1"/>
    <col min="16" max="16" width="18.28515625" hidden="1" customWidth="1"/>
    <col min="17" max="17" width="27.140625" hidden="1" customWidth="1"/>
    <col min="18" max="18" width="17.42578125" hidden="1" customWidth="1"/>
    <col min="19" max="26" width="11.28515625" hidden="1" customWidth="1"/>
    <col min="27" max="39" width="0" hidden="1" customWidth="1"/>
    <col min="40" max="40" width="13.28515625" style="7" bestFit="1" customWidth="1"/>
    <col min="41" max="41" width="11.42578125" style="7" hidden="1" customWidth="1"/>
    <col min="42" max="42" width="0" style="7" hidden="1" customWidth="1"/>
    <col min="43" max="43" width="10.140625" style="7" bestFit="1" customWidth="1"/>
    <col min="44" max="44" width="14.5703125" style="7" customWidth="1"/>
    <col min="45" max="45" width="17.7109375" style="7" customWidth="1"/>
    <col min="46" max="46" width="14.7109375" style="7" hidden="1" customWidth="1"/>
    <col min="47" max="47" width="14" style="7" hidden="1" customWidth="1"/>
  </cols>
  <sheetData>
    <row r="1" spans="2:51" x14ac:dyDescent="0.25">
      <c r="B1" s="19"/>
      <c r="C1" s="19"/>
      <c r="D1" s="32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68"/>
      <c r="AG1" s="19"/>
      <c r="AH1" s="19"/>
      <c r="AI1" s="69" t="s">
        <v>409</v>
      </c>
      <c r="AJ1" s="19"/>
      <c r="AK1" s="19"/>
      <c r="AL1" s="19"/>
      <c r="AM1" s="19"/>
      <c r="AN1" s="19"/>
      <c r="AO1" s="19"/>
      <c r="AP1" s="19"/>
      <c r="AQ1" s="19"/>
      <c r="AR1" s="19"/>
      <c r="AS1" s="69" t="s">
        <v>409</v>
      </c>
      <c r="AT1" s="13"/>
      <c r="AU1" s="13"/>
      <c r="AV1" s="13"/>
      <c r="AW1" s="13"/>
      <c r="AX1" s="13"/>
      <c r="AY1" s="13"/>
    </row>
    <row r="2" spans="2:51" x14ac:dyDescent="0.25">
      <c r="B2" s="19"/>
      <c r="C2" s="19"/>
      <c r="D2" s="32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69" t="s">
        <v>410</v>
      </c>
      <c r="AJ2" s="19"/>
      <c r="AK2" s="19"/>
      <c r="AL2" s="19"/>
      <c r="AM2" s="19"/>
      <c r="AN2" s="19"/>
      <c r="AO2" s="19"/>
      <c r="AP2" s="19"/>
      <c r="AQ2" s="19"/>
      <c r="AR2" s="19"/>
      <c r="AS2" s="69" t="s">
        <v>410</v>
      </c>
      <c r="AT2" s="13"/>
      <c r="AU2" s="13"/>
      <c r="AV2" s="13"/>
      <c r="AW2" s="13"/>
      <c r="AX2" s="13"/>
      <c r="AY2" s="13"/>
    </row>
    <row r="3" spans="2:51" x14ac:dyDescent="0.25">
      <c r="B3" s="19"/>
      <c r="C3" s="19"/>
      <c r="D3" s="32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69" t="s">
        <v>411</v>
      </c>
      <c r="AJ3" s="19"/>
      <c r="AK3" s="19"/>
      <c r="AL3" s="19"/>
      <c r="AM3" s="19"/>
      <c r="AN3" s="19"/>
      <c r="AO3" s="19"/>
      <c r="AP3" s="19"/>
      <c r="AQ3" s="19"/>
      <c r="AR3" s="19"/>
      <c r="AS3" s="69" t="s">
        <v>411</v>
      </c>
      <c r="AT3" s="13"/>
      <c r="AU3" s="13"/>
      <c r="AV3" s="13"/>
      <c r="AW3" s="13"/>
      <c r="AX3" s="13"/>
      <c r="AY3" s="13"/>
    </row>
    <row r="4" spans="2:51" x14ac:dyDescent="0.25">
      <c r="B4" s="19"/>
      <c r="C4" s="19"/>
      <c r="D4" s="32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69" t="s">
        <v>412</v>
      </c>
      <c r="AJ4" s="19"/>
      <c r="AK4" s="19"/>
      <c r="AL4" s="19"/>
      <c r="AM4" s="19"/>
      <c r="AN4" s="19"/>
      <c r="AO4" s="19"/>
      <c r="AP4" s="19"/>
      <c r="AQ4" s="19"/>
      <c r="AR4" s="19"/>
      <c r="AS4" s="69" t="s">
        <v>412</v>
      </c>
      <c r="AT4" s="13"/>
      <c r="AU4" s="13"/>
      <c r="AV4" s="13"/>
      <c r="AW4" s="13"/>
      <c r="AX4" s="13"/>
      <c r="AY4" s="13"/>
    </row>
    <row r="5" spans="2:51" x14ac:dyDescent="0.25">
      <c r="B5" s="19"/>
      <c r="C5" s="19"/>
      <c r="D5" s="32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69" t="s">
        <v>413</v>
      </c>
      <c r="AJ5" s="19"/>
      <c r="AK5" s="19"/>
      <c r="AL5" s="19"/>
      <c r="AM5" s="19"/>
      <c r="AN5" s="19"/>
      <c r="AO5" s="19"/>
      <c r="AP5" s="19"/>
      <c r="AQ5" s="19"/>
      <c r="AR5" s="19"/>
      <c r="AS5" s="69" t="s">
        <v>413</v>
      </c>
      <c r="AT5" s="13"/>
      <c r="AU5" s="13"/>
      <c r="AV5" s="13"/>
      <c r="AW5" s="13"/>
      <c r="AX5" s="13"/>
      <c r="AY5" s="13"/>
    </row>
    <row r="6" spans="2:51" x14ac:dyDescent="0.25">
      <c r="B6" s="19"/>
      <c r="C6" s="19"/>
      <c r="D6" s="32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69" t="s">
        <v>414</v>
      </c>
      <c r="AJ6" s="19"/>
      <c r="AK6" s="19"/>
      <c r="AL6" s="19"/>
      <c r="AM6" s="19"/>
      <c r="AN6" s="19"/>
      <c r="AO6" s="19"/>
      <c r="AP6" s="19"/>
      <c r="AQ6" s="19"/>
      <c r="AR6" s="19"/>
      <c r="AS6" s="69" t="s">
        <v>414</v>
      </c>
      <c r="AT6" s="13"/>
      <c r="AU6" s="16"/>
      <c r="AV6" s="16"/>
      <c r="AW6" s="16"/>
      <c r="AX6" s="16"/>
      <c r="AY6" s="13"/>
    </row>
    <row r="7" spans="2:51" x14ac:dyDescent="0.25">
      <c r="B7" s="19"/>
      <c r="C7" s="19"/>
      <c r="D7" s="32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69" t="s">
        <v>415</v>
      </c>
      <c r="AJ7" s="19"/>
      <c r="AK7" s="19"/>
      <c r="AL7" s="19"/>
      <c r="AM7" s="19"/>
      <c r="AN7" s="19"/>
      <c r="AO7" s="19"/>
      <c r="AP7" s="19"/>
      <c r="AQ7" s="19"/>
      <c r="AR7" s="19"/>
      <c r="AS7" s="69" t="s">
        <v>415</v>
      </c>
      <c r="AT7" s="13"/>
      <c r="AU7" s="16"/>
      <c r="AV7" s="16"/>
      <c r="AW7" s="16"/>
      <c r="AX7" s="16"/>
      <c r="AY7" s="13"/>
    </row>
    <row r="8" spans="2:51" x14ac:dyDescent="0.25">
      <c r="B8" s="19"/>
      <c r="C8" s="19"/>
      <c r="D8" s="3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69" t="s">
        <v>416</v>
      </c>
      <c r="AJ8" s="19"/>
      <c r="AK8" s="19"/>
      <c r="AL8" s="19"/>
      <c r="AM8" s="19"/>
      <c r="AN8" s="19"/>
      <c r="AO8" s="19"/>
      <c r="AP8" s="19"/>
      <c r="AQ8" s="19"/>
      <c r="AR8" s="19"/>
      <c r="AS8" s="69" t="s">
        <v>416</v>
      </c>
      <c r="AT8" s="13"/>
      <c r="AU8" s="16"/>
      <c r="AV8" s="16"/>
      <c r="AW8" s="16"/>
      <c r="AX8" s="16"/>
      <c r="AY8" s="13"/>
    </row>
    <row r="9" spans="2:51" ht="15" customHeight="1" x14ac:dyDescent="0.25">
      <c r="B9" s="19"/>
      <c r="C9" s="19"/>
      <c r="D9" s="32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69" t="s">
        <v>417</v>
      </c>
      <c r="AJ9" s="19"/>
      <c r="AK9" s="19"/>
      <c r="AL9" s="19"/>
      <c r="AM9" s="19"/>
      <c r="AN9" s="19"/>
      <c r="AO9" s="19"/>
      <c r="AP9" s="19"/>
      <c r="AQ9" s="19"/>
      <c r="AR9" s="19"/>
      <c r="AS9" s="69" t="s">
        <v>417</v>
      </c>
      <c r="AT9" s="13"/>
      <c r="AU9" s="16"/>
      <c r="AV9" s="16"/>
      <c r="AW9" s="16"/>
      <c r="AX9" s="16"/>
      <c r="AY9" s="13"/>
    </row>
    <row r="10" spans="2:51" ht="15" customHeight="1" x14ac:dyDescent="0.25">
      <c r="B10" s="19"/>
      <c r="C10" s="19"/>
      <c r="D10" s="32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69"/>
      <c r="AJ10" s="19"/>
      <c r="AK10" s="19"/>
      <c r="AL10" s="19"/>
      <c r="AM10" s="19"/>
      <c r="AN10" s="19"/>
      <c r="AO10" s="19"/>
      <c r="AP10" s="19"/>
      <c r="AQ10" s="19"/>
      <c r="AR10" s="19"/>
      <c r="AS10" s="69"/>
      <c r="AT10" s="13"/>
      <c r="AU10" s="16"/>
      <c r="AV10" s="16"/>
      <c r="AW10" s="16"/>
      <c r="AX10" s="16"/>
      <c r="AY10" s="13"/>
    </row>
    <row r="11" spans="2:51" ht="15" customHeight="1" x14ac:dyDescent="0.25">
      <c r="B11" s="19"/>
      <c r="C11" s="19"/>
      <c r="D11" s="3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69"/>
      <c r="AJ11" s="19"/>
      <c r="AK11" s="19"/>
      <c r="AL11" s="19"/>
      <c r="AM11" s="19"/>
      <c r="AN11" s="19"/>
      <c r="AO11" s="19"/>
      <c r="AP11" s="19"/>
      <c r="AQ11" s="19"/>
      <c r="AR11" s="19"/>
      <c r="AS11" s="69"/>
      <c r="AT11" s="13"/>
      <c r="AU11" s="16"/>
      <c r="AV11" s="16"/>
      <c r="AW11" s="16"/>
      <c r="AX11" s="16"/>
      <c r="AY11" s="13"/>
    </row>
    <row r="12" spans="2:51" ht="15" customHeight="1" x14ac:dyDescent="0.25">
      <c r="B12" s="19"/>
      <c r="C12" s="19"/>
      <c r="D12" s="32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69"/>
      <c r="AJ12" s="19"/>
      <c r="AK12" s="19"/>
      <c r="AL12" s="19"/>
      <c r="AM12" s="19"/>
      <c r="AN12" s="19"/>
      <c r="AO12" s="19"/>
      <c r="AP12" s="19"/>
      <c r="AQ12" s="19"/>
      <c r="AR12" s="19"/>
      <c r="AS12" s="69"/>
      <c r="AT12" s="13"/>
      <c r="AU12" s="16"/>
      <c r="AV12" s="16"/>
      <c r="AW12" s="16"/>
      <c r="AX12" s="16"/>
      <c r="AY12" s="13"/>
    </row>
    <row r="13" spans="2:51" ht="18.75" x14ac:dyDescent="0.3">
      <c r="B13" s="19"/>
      <c r="C13" s="226" t="s">
        <v>530</v>
      </c>
      <c r="D13" s="227"/>
      <c r="E13" s="227"/>
      <c r="F13" s="227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227"/>
      <c r="AI13" s="227"/>
      <c r="AJ13" s="227"/>
      <c r="AK13" s="227"/>
      <c r="AL13" s="227"/>
      <c r="AM13" s="227"/>
      <c r="AN13" s="227"/>
      <c r="AO13" s="227"/>
      <c r="AP13" s="227"/>
      <c r="AQ13" s="227"/>
      <c r="AR13" s="228"/>
    </row>
    <row r="14" spans="2:51" ht="18.75" x14ac:dyDescent="0.3">
      <c r="B14" s="19"/>
      <c r="C14" s="116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8"/>
      <c r="AB14" s="118"/>
      <c r="AC14" s="118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9"/>
      <c r="AO14" s="119"/>
      <c r="AP14" s="119"/>
      <c r="AQ14" s="119"/>
      <c r="AR14" s="120"/>
    </row>
    <row r="15" spans="2:51" ht="18.75" x14ac:dyDescent="0.3">
      <c r="B15" s="31"/>
      <c r="C15" s="232" t="s">
        <v>600</v>
      </c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233"/>
      <c r="AQ15" s="233"/>
      <c r="AR15" s="234"/>
      <c r="AS15" s="90"/>
    </row>
    <row r="16" spans="2:51" ht="18.75" x14ac:dyDescent="0.3">
      <c r="B16" s="31"/>
      <c r="C16" s="121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3"/>
      <c r="AS16" s="90"/>
    </row>
    <row r="17" spans="1:51" ht="18.75" x14ac:dyDescent="0.3">
      <c r="B17" s="31"/>
      <c r="C17" s="232" t="s">
        <v>601</v>
      </c>
      <c r="D17" s="233"/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233"/>
      <c r="AQ17" s="233"/>
      <c r="AR17" s="234"/>
      <c r="AS17" s="90"/>
    </row>
    <row r="18" spans="1:51" ht="18.75" x14ac:dyDescent="0.3">
      <c r="B18" s="31"/>
      <c r="C18" s="121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3"/>
      <c r="AS18" s="90"/>
    </row>
    <row r="19" spans="1:51" ht="18.75" x14ac:dyDescent="0.3">
      <c r="B19" s="31"/>
      <c r="C19" s="232" t="s">
        <v>602</v>
      </c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233"/>
      <c r="AQ19" s="233"/>
      <c r="AR19" s="234"/>
      <c r="AS19" s="90"/>
    </row>
    <row r="20" spans="1:51" ht="18.75" x14ac:dyDescent="0.3">
      <c r="B20" s="31"/>
      <c r="C20" s="121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3"/>
      <c r="AS20" s="90"/>
    </row>
    <row r="21" spans="1:51" ht="18.75" x14ac:dyDescent="0.3">
      <c r="B21" s="31"/>
      <c r="C21" s="223" t="s">
        <v>603</v>
      </c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5"/>
      <c r="AS21" s="90"/>
    </row>
    <row r="22" spans="1:51" s="2" customFormat="1" x14ac:dyDescent="0.25">
      <c r="C22" s="101"/>
      <c r="D22" s="3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8"/>
      <c r="AO22" s="8"/>
      <c r="AP22" s="8"/>
      <c r="AQ22" s="8"/>
      <c r="AR22" s="8"/>
      <c r="AS22" s="6"/>
      <c r="AT22" s="6"/>
      <c r="AU22" s="6"/>
    </row>
    <row r="23" spans="1:51" s="4" customFormat="1" ht="15" customHeight="1" x14ac:dyDescent="0.25">
      <c r="A23" s="4" t="s">
        <v>0</v>
      </c>
      <c r="B23" s="19"/>
      <c r="C23" s="19"/>
      <c r="D23" s="32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3"/>
      <c r="AU23" s="13"/>
      <c r="AV23" s="13"/>
      <c r="AW23" s="13"/>
      <c r="AX23" s="13"/>
      <c r="AY23" s="15"/>
    </row>
    <row r="24" spans="1:51" s="4" customFormat="1" ht="45" x14ac:dyDescent="0.25">
      <c r="A24" s="4" t="s">
        <v>0</v>
      </c>
      <c r="B24" s="29" t="s">
        <v>1</v>
      </c>
      <c r="C24" s="29" t="s">
        <v>2</v>
      </c>
      <c r="D24" s="29" t="s">
        <v>5</v>
      </c>
      <c r="E24" s="29" t="s">
        <v>3</v>
      </c>
      <c r="F24" s="29" t="s">
        <v>4</v>
      </c>
      <c r="G24" s="29" t="s">
        <v>6</v>
      </c>
      <c r="H24" s="29" t="s">
        <v>7</v>
      </c>
      <c r="I24" s="29" t="s">
        <v>8</v>
      </c>
      <c r="J24" s="29" t="s">
        <v>9</v>
      </c>
      <c r="K24" s="29" t="s">
        <v>10</v>
      </c>
      <c r="L24" s="29" t="s">
        <v>11</v>
      </c>
      <c r="M24" s="29" t="s">
        <v>12</v>
      </c>
      <c r="N24" s="29" t="s">
        <v>13</v>
      </c>
      <c r="O24" s="29" t="s">
        <v>14</v>
      </c>
      <c r="P24" s="29" t="s">
        <v>15</v>
      </c>
      <c r="Q24" s="29" t="s">
        <v>16</v>
      </c>
      <c r="R24" s="29" t="s">
        <v>17</v>
      </c>
      <c r="S24" s="29" t="s">
        <v>18</v>
      </c>
      <c r="T24" s="29" t="s">
        <v>19</v>
      </c>
      <c r="U24" s="29" t="s">
        <v>20</v>
      </c>
      <c r="V24" s="29" t="s">
        <v>21</v>
      </c>
      <c r="W24" s="29" t="s">
        <v>22</v>
      </c>
      <c r="X24" s="29" t="s">
        <v>23</v>
      </c>
      <c r="Y24" s="29" t="s">
        <v>24</v>
      </c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 t="s">
        <v>404</v>
      </c>
      <c r="AN24" s="11" t="s">
        <v>403</v>
      </c>
      <c r="AO24" s="11" t="s">
        <v>342</v>
      </c>
      <c r="AP24" s="11" t="s">
        <v>343</v>
      </c>
      <c r="AQ24" s="11" t="s">
        <v>431</v>
      </c>
      <c r="AR24" s="11" t="s">
        <v>429</v>
      </c>
      <c r="AS24" s="11" t="s">
        <v>492</v>
      </c>
      <c r="AT24" s="1" t="s">
        <v>345</v>
      </c>
      <c r="AU24" s="1" t="s">
        <v>346</v>
      </c>
    </row>
    <row r="25" spans="1:51" s="4" customFormat="1" x14ac:dyDescent="0.25">
      <c r="B25" s="54" t="s">
        <v>347</v>
      </c>
      <c r="C25" s="54" t="s">
        <v>444</v>
      </c>
      <c r="D25" s="55" t="s">
        <v>443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6">
        <v>290.14999999999998</v>
      </c>
      <c r="AO25" s="26"/>
      <c r="AP25" s="26"/>
      <c r="AQ25" s="26">
        <f>AN25-AR25</f>
        <v>48.832999999999998</v>
      </c>
      <c r="AR25" s="26">
        <v>241.31699999999998</v>
      </c>
      <c r="AS25" s="26">
        <v>226.31699999999998</v>
      </c>
      <c r="AT25" s="1"/>
      <c r="AU25" s="1"/>
    </row>
    <row r="26" spans="1:51" s="4" customFormat="1" x14ac:dyDescent="0.25">
      <c r="B26" s="54" t="s">
        <v>348</v>
      </c>
      <c r="C26" s="54" t="s">
        <v>445</v>
      </c>
      <c r="D26" s="55" t="s">
        <v>443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6">
        <v>290.14999999999998</v>
      </c>
      <c r="AO26" s="26"/>
      <c r="AP26" s="26"/>
      <c r="AQ26" s="26">
        <f t="shared" ref="AQ26:AQ31" si="0">AN26-AR26</f>
        <v>48.832999999999998</v>
      </c>
      <c r="AR26" s="26">
        <v>241.31699999999998</v>
      </c>
      <c r="AS26" s="26">
        <v>226.31699999999998</v>
      </c>
      <c r="AT26" s="1"/>
      <c r="AU26" s="1"/>
    </row>
    <row r="27" spans="1:51" s="4" customFormat="1" x14ac:dyDescent="0.25">
      <c r="B27" s="54" t="s">
        <v>397</v>
      </c>
      <c r="C27" s="54" t="s">
        <v>446</v>
      </c>
      <c r="D27" s="55" t="s">
        <v>443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6">
        <v>312.8</v>
      </c>
      <c r="AO27" s="26"/>
      <c r="AP27" s="26"/>
      <c r="AQ27" s="26">
        <f t="shared" si="0"/>
        <v>53.815999999999974</v>
      </c>
      <c r="AR27" s="26">
        <v>258.98400000000004</v>
      </c>
      <c r="AS27" s="26">
        <v>243.98400000000001</v>
      </c>
      <c r="AT27" s="1"/>
      <c r="AU27" s="1"/>
    </row>
    <row r="28" spans="1:51" s="4" customFormat="1" x14ac:dyDescent="0.25">
      <c r="B28" s="89" t="s">
        <v>396</v>
      </c>
      <c r="C28" s="89" t="s">
        <v>447</v>
      </c>
      <c r="D28" s="66" t="s">
        <v>443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67">
        <v>312.8</v>
      </c>
      <c r="AO28" s="26"/>
      <c r="AP28" s="26"/>
      <c r="AQ28" s="26">
        <f t="shared" si="0"/>
        <v>53.815999999999974</v>
      </c>
      <c r="AR28" s="26">
        <v>258.98400000000004</v>
      </c>
      <c r="AS28" s="26">
        <v>243.98400000000001</v>
      </c>
      <c r="AT28" s="1"/>
      <c r="AU28" s="1"/>
    </row>
    <row r="29" spans="1:51" s="2" customFormat="1" ht="15" customHeight="1" x14ac:dyDescent="0.25">
      <c r="A29" s="2" t="s">
        <v>536</v>
      </c>
      <c r="B29" s="72" t="s">
        <v>537</v>
      </c>
      <c r="C29" s="91" t="s">
        <v>533</v>
      </c>
      <c r="D29" s="55" t="s">
        <v>443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51">
        <v>201</v>
      </c>
      <c r="AO29" s="10"/>
      <c r="AP29" s="10"/>
      <c r="AQ29" s="26">
        <f t="shared" si="0"/>
        <v>13</v>
      </c>
      <c r="AR29" s="10">
        <v>188</v>
      </c>
      <c r="AS29" s="10">
        <v>187</v>
      </c>
      <c r="AT29" s="10"/>
      <c r="AU29" s="10"/>
    </row>
    <row r="30" spans="1:51" s="35" customFormat="1" x14ac:dyDescent="0.25">
      <c r="B30" s="72" t="s">
        <v>538</v>
      </c>
      <c r="C30" s="91" t="s">
        <v>534</v>
      </c>
      <c r="D30" s="55" t="s">
        <v>443</v>
      </c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51">
        <v>201</v>
      </c>
      <c r="AO30" s="36"/>
      <c r="AP30" s="36"/>
      <c r="AQ30" s="26">
        <f t="shared" si="0"/>
        <v>13</v>
      </c>
      <c r="AR30" s="57">
        <v>188</v>
      </c>
      <c r="AS30" s="57">
        <v>187</v>
      </c>
      <c r="AT30" s="57"/>
      <c r="AU30" s="57"/>
    </row>
    <row r="31" spans="1:51" s="2" customFormat="1" x14ac:dyDescent="0.25">
      <c r="B31" s="72" t="s">
        <v>539</v>
      </c>
      <c r="C31" s="91" t="s">
        <v>535</v>
      </c>
      <c r="D31" s="55" t="s">
        <v>443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51">
        <v>201</v>
      </c>
      <c r="AO31" s="10"/>
      <c r="AP31" s="10"/>
      <c r="AQ31" s="26">
        <f t="shared" si="0"/>
        <v>13</v>
      </c>
      <c r="AR31" s="10">
        <v>188</v>
      </c>
      <c r="AS31" s="10">
        <v>187</v>
      </c>
      <c r="AT31" s="10"/>
      <c r="AU31" s="10"/>
    </row>
    <row r="32" spans="1:51" s="2" customFormat="1" x14ac:dyDescent="0.25">
      <c r="B32" s="251" t="s">
        <v>513</v>
      </c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8"/>
      <c r="AU32" s="8"/>
    </row>
    <row r="33" spans="2:47" s="2" customFormat="1" x14ac:dyDescent="0.25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8"/>
      <c r="AU33" s="8"/>
    </row>
    <row r="34" spans="2:47" s="2" customFormat="1" x14ac:dyDescent="0.25"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8"/>
      <c r="AU34" s="8"/>
    </row>
    <row r="35" spans="2:47" s="2" customFormat="1" x14ac:dyDescent="0.25"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8"/>
      <c r="AU35" s="8"/>
    </row>
    <row r="36" spans="2:47" s="2" customFormat="1" x14ac:dyDescent="0.25"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8"/>
      <c r="AU36" s="8"/>
    </row>
    <row r="37" spans="2:47" s="2" customFormat="1" x14ac:dyDescent="0.25"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8"/>
      <c r="AU37" s="8"/>
    </row>
    <row r="38" spans="2:47" s="2" customFormat="1" x14ac:dyDescent="0.25"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8"/>
      <c r="AU38" s="8"/>
    </row>
    <row r="39" spans="2:47" s="2" customFormat="1" x14ac:dyDescent="0.25"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8"/>
      <c r="AU39" s="8"/>
    </row>
    <row r="40" spans="2:47" s="2" customFormat="1" x14ac:dyDescent="0.25"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8"/>
      <c r="AU40" s="8"/>
    </row>
    <row r="41" spans="2:47" s="2" customFormat="1" x14ac:dyDescent="0.25"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8"/>
      <c r="AU41" s="8"/>
    </row>
    <row r="42" spans="2:47" s="2" customFormat="1" x14ac:dyDescent="0.25"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8"/>
      <c r="AU42" s="8"/>
    </row>
    <row r="43" spans="2:47" s="2" customFormat="1" x14ac:dyDescent="0.25"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8"/>
      <c r="AU43" s="8"/>
    </row>
    <row r="44" spans="2:47" s="2" customFormat="1" x14ac:dyDescent="0.25"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8"/>
      <c r="AU44" s="8"/>
    </row>
    <row r="45" spans="2:47" s="2" customFormat="1" ht="15" customHeight="1" x14ac:dyDescent="0.25">
      <c r="B45" s="59"/>
      <c r="C45" s="59"/>
      <c r="D45" s="60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8"/>
      <c r="AO45" s="8"/>
      <c r="AP45" s="8"/>
      <c r="AQ45" s="8"/>
      <c r="AR45" s="8"/>
      <c r="AS45" s="8"/>
      <c r="AT45" s="8"/>
      <c r="AU45" s="8"/>
    </row>
    <row r="46" spans="2:47" s="2" customFormat="1" ht="15" customHeight="1" x14ac:dyDescent="0.25">
      <c r="B46" s="59"/>
      <c r="C46" s="59"/>
      <c r="D46" s="60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8"/>
      <c r="AO46" s="8"/>
      <c r="AP46" s="8"/>
      <c r="AQ46" s="8"/>
      <c r="AR46" s="8"/>
      <c r="AS46" s="8"/>
      <c r="AT46" s="8"/>
      <c r="AU46" s="8"/>
    </row>
    <row r="47" spans="2:47" s="2" customFormat="1" ht="15" customHeight="1" x14ac:dyDescent="0.25">
      <c r="B47" s="59"/>
      <c r="C47" s="59"/>
      <c r="D47" s="60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8"/>
      <c r="AO47" s="8"/>
      <c r="AP47" s="8"/>
      <c r="AQ47" s="8"/>
      <c r="AR47" s="8"/>
      <c r="AS47" s="8"/>
      <c r="AT47" s="8"/>
      <c r="AU47" s="8"/>
    </row>
    <row r="48" spans="2:47" s="2" customFormat="1" ht="15" customHeight="1" x14ac:dyDescent="0.25">
      <c r="B48" s="59"/>
      <c r="C48" s="59"/>
      <c r="D48" s="60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8"/>
      <c r="AO48" s="8"/>
      <c r="AP48" s="8"/>
      <c r="AQ48" s="8"/>
      <c r="AR48" s="8"/>
      <c r="AS48" s="8"/>
      <c r="AT48" s="8"/>
      <c r="AU48" s="8"/>
    </row>
    <row r="49" spans="1:48" s="4" customFormat="1" ht="45" x14ac:dyDescent="0.25">
      <c r="A49" s="4" t="s">
        <v>0</v>
      </c>
      <c r="B49" s="29" t="s">
        <v>1</v>
      </c>
      <c r="C49" s="29" t="s">
        <v>2</v>
      </c>
      <c r="D49" s="29" t="s">
        <v>5</v>
      </c>
      <c r="E49" s="29" t="s">
        <v>3</v>
      </c>
      <c r="F49" s="29" t="s">
        <v>4</v>
      </c>
      <c r="G49" s="29" t="s">
        <v>6</v>
      </c>
      <c r="H49" s="29" t="s">
        <v>7</v>
      </c>
      <c r="I49" s="29" t="s">
        <v>8</v>
      </c>
      <c r="J49" s="29" t="s">
        <v>9</v>
      </c>
      <c r="K49" s="29" t="s">
        <v>10</v>
      </c>
      <c r="L49" s="29" t="s">
        <v>11</v>
      </c>
      <c r="M49" s="29" t="s">
        <v>12</v>
      </c>
      <c r="N49" s="29" t="s">
        <v>13</v>
      </c>
      <c r="O49" s="29" t="s">
        <v>14</v>
      </c>
      <c r="P49" s="29" t="s">
        <v>15</v>
      </c>
      <c r="Q49" s="29" t="s">
        <v>16</v>
      </c>
      <c r="R49" s="29" t="s">
        <v>17</v>
      </c>
      <c r="S49" s="29" t="s">
        <v>18</v>
      </c>
      <c r="T49" s="29" t="s">
        <v>19</v>
      </c>
      <c r="U49" s="29" t="s">
        <v>20</v>
      </c>
      <c r="V49" s="29" t="s">
        <v>21</v>
      </c>
      <c r="W49" s="29" t="s">
        <v>22</v>
      </c>
      <c r="X49" s="29" t="s">
        <v>23</v>
      </c>
      <c r="Y49" s="29" t="s">
        <v>24</v>
      </c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 t="s">
        <v>404</v>
      </c>
      <c r="AN49" s="11" t="s">
        <v>403</v>
      </c>
      <c r="AO49" s="11" t="s">
        <v>342</v>
      </c>
      <c r="AP49" s="11" t="s">
        <v>343</v>
      </c>
      <c r="AQ49" s="11" t="s">
        <v>431</v>
      </c>
      <c r="AR49" s="11" t="s">
        <v>429</v>
      </c>
      <c r="AS49" s="11" t="s">
        <v>405</v>
      </c>
      <c r="AT49" s="1" t="s">
        <v>345</v>
      </c>
      <c r="AU49" s="1" t="s">
        <v>346</v>
      </c>
    </row>
    <row r="50" spans="1:48" s="41" customFormat="1" hidden="1" x14ac:dyDescent="0.25">
      <c r="B50" s="52" t="s">
        <v>508</v>
      </c>
      <c r="C50" s="52" t="s">
        <v>514</v>
      </c>
      <c r="D50" s="52" t="s">
        <v>81</v>
      </c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63">
        <v>79.709999999999994</v>
      </c>
      <c r="AO50" s="26"/>
      <c r="AP50" s="26"/>
      <c r="AQ50" s="26">
        <f>AN50-AR50</f>
        <v>5.7099999999999937</v>
      </c>
      <c r="AR50" s="26">
        <v>74</v>
      </c>
      <c r="AS50" s="26">
        <v>73</v>
      </c>
      <c r="AT50" s="43"/>
      <c r="AU50" s="43"/>
    </row>
    <row r="51" spans="1:48" s="41" customFormat="1" hidden="1" x14ac:dyDescent="0.25">
      <c r="B51" s="52" t="s">
        <v>507</v>
      </c>
      <c r="C51" s="52" t="s">
        <v>515</v>
      </c>
      <c r="D51" s="52" t="s">
        <v>81</v>
      </c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63">
        <v>73.959999999999994</v>
      </c>
      <c r="AO51" s="26"/>
      <c r="AP51" s="26"/>
      <c r="AQ51" s="26">
        <f t="shared" ref="AQ51:AQ61" si="1">AN51-AR51</f>
        <v>4.9599999999999937</v>
      </c>
      <c r="AR51" s="26">
        <v>69</v>
      </c>
      <c r="AS51" s="26">
        <v>68</v>
      </c>
      <c r="AT51" s="43"/>
      <c r="AU51" s="43"/>
    </row>
    <row r="52" spans="1:48" s="41" customFormat="1" hidden="1" x14ac:dyDescent="0.25">
      <c r="B52" s="52" t="s">
        <v>509</v>
      </c>
      <c r="C52" s="52" t="s">
        <v>516</v>
      </c>
      <c r="D52" s="52" t="s">
        <v>81</v>
      </c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63">
        <v>74.930000000000007</v>
      </c>
      <c r="AO52" s="26"/>
      <c r="AP52" s="26"/>
      <c r="AQ52" s="26">
        <f t="shared" si="1"/>
        <v>4.4300000000000068</v>
      </c>
      <c r="AR52" s="26">
        <v>70.5</v>
      </c>
      <c r="AS52" s="26">
        <v>69.5</v>
      </c>
      <c r="AT52" s="43"/>
      <c r="AU52" s="43"/>
    </row>
    <row r="53" spans="1:48" s="41" customFormat="1" hidden="1" x14ac:dyDescent="0.25">
      <c r="B53" s="52" t="s">
        <v>511</v>
      </c>
      <c r="C53" s="52" t="s">
        <v>517</v>
      </c>
      <c r="D53" s="52" t="s">
        <v>81</v>
      </c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63">
        <v>74.930000000000007</v>
      </c>
      <c r="AO53" s="26"/>
      <c r="AP53" s="26"/>
      <c r="AQ53" s="26">
        <f t="shared" si="1"/>
        <v>4.4300000000000068</v>
      </c>
      <c r="AR53" s="26">
        <v>70.5</v>
      </c>
      <c r="AS53" s="26">
        <v>69.5</v>
      </c>
      <c r="AT53" s="43"/>
      <c r="AU53" s="43"/>
    </row>
    <row r="54" spans="1:48" s="41" customFormat="1" ht="15" hidden="1" customHeight="1" x14ac:dyDescent="0.25">
      <c r="B54" s="52" t="s">
        <v>510</v>
      </c>
      <c r="C54" s="52" t="s">
        <v>518</v>
      </c>
      <c r="D54" s="52" t="s">
        <v>81</v>
      </c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63">
        <v>74.27</v>
      </c>
      <c r="AO54" s="26"/>
      <c r="AP54" s="26"/>
      <c r="AQ54" s="26">
        <f t="shared" si="1"/>
        <v>2.769999999999996</v>
      </c>
      <c r="AR54" s="26">
        <v>71.5</v>
      </c>
      <c r="AS54" s="26">
        <v>70.5</v>
      </c>
      <c r="AT54" s="43"/>
      <c r="AU54" s="43"/>
    </row>
    <row r="55" spans="1:48" s="41" customFormat="1" hidden="1" x14ac:dyDescent="0.25">
      <c r="B55" s="52" t="s">
        <v>406</v>
      </c>
      <c r="C55" s="52" t="s">
        <v>519</v>
      </c>
      <c r="D55" s="52" t="s">
        <v>81</v>
      </c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63">
        <v>76.55</v>
      </c>
      <c r="AO55" s="26"/>
      <c r="AP55" s="26"/>
      <c r="AQ55" s="26">
        <f t="shared" si="1"/>
        <v>1.5499999999999972</v>
      </c>
      <c r="AR55" s="26">
        <v>75</v>
      </c>
      <c r="AS55" s="26">
        <v>74</v>
      </c>
      <c r="AT55" s="43"/>
      <c r="AU55" s="43"/>
    </row>
    <row r="56" spans="1:48" s="2" customFormat="1" x14ac:dyDescent="0.25">
      <c r="B56" s="30" t="s">
        <v>307</v>
      </c>
      <c r="C56" s="30" t="s">
        <v>520</v>
      </c>
      <c r="D56" s="30" t="s">
        <v>81</v>
      </c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3"/>
      <c r="AN56" s="56">
        <v>342.85</v>
      </c>
      <c r="AO56" s="10"/>
      <c r="AP56" s="10"/>
      <c r="AQ56" s="26">
        <f t="shared" si="1"/>
        <v>11.850000000000023</v>
      </c>
      <c r="AR56" s="10">
        <v>331</v>
      </c>
      <c r="AS56" s="10">
        <v>322</v>
      </c>
      <c r="AT56" s="10"/>
      <c r="AU56" s="10"/>
    </row>
    <row r="57" spans="1:48" s="2" customFormat="1" x14ac:dyDescent="0.25">
      <c r="B57" s="30" t="s">
        <v>306</v>
      </c>
      <c r="C57" s="30" t="s">
        <v>521</v>
      </c>
      <c r="D57" s="30" t="s">
        <v>81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3"/>
      <c r="AN57" s="56">
        <v>342.85</v>
      </c>
      <c r="AO57" s="10"/>
      <c r="AP57" s="10"/>
      <c r="AQ57" s="26">
        <f t="shared" si="1"/>
        <v>11.850000000000023</v>
      </c>
      <c r="AR57" s="10">
        <v>331</v>
      </c>
      <c r="AS57" s="10">
        <v>322</v>
      </c>
      <c r="AT57" s="10"/>
      <c r="AU57" s="10"/>
      <c r="AV57" s="35"/>
    </row>
    <row r="58" spans="1:48" s="2" customFormat="1" x14ac:dyDescent="0.25">
      <c r="B58" s="30" t="s">
        <v>311</v>
      </c>
      <c r="C58" s="30" t="s">
        <v>522</v>
      </c>
      <c r="D58" s="30" t="s">
        <v>81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3"/>
      <c r="AN58" s="56">
        <v>342.85</v>
      </c>
      <c r="AO58" s="10"/>
      <c r="AP58" s="10"/>
      <c r="AQ58" s="26">
        <f t="shared" si="1"/>
        <v>11.850000000000023</v>
      </c>
      <c r="AR58" s="10">
        <v>331</v>
      </c>
      <c r="AS58" s="10">
        <v>322</v>
      </c>
      <c r="AT58" s="10"/>
      <c r="AU58" s="10"/>
      <c r="AV58" s="35"/>
    </row>
    <row r="59" spans="1:48" s="2" customFormat="1" x14ac:dyDescent="0.25">
      <c r="B59" s="30" t="s">
        <v>434</v>
      </c>
      <c r="C59" s="30" t="s">
        <v>523</v>
      </c>
      <c r="D59" s="30" t="s">
        <v>81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3"/>
      <c r="AN59" s="56">
        <v>142.35</v>
      </c>
      <c r="AO59" s="10"/>
      <c r="AP59" s="10"/>
      <c r="AQ59" s="26">
        <f t="shared" si="1"/>
        <v>4.7419999999999902</v>
      </c>
      <c r="AR59" s="10">
        <v>137.608</v>
      </c>
      <c r="AS59" s="10">
        <v>133.6</v>
      </c>
      <c r="AT59" s="10"/>
      <c r="AU59" s="10"/>
      <c r="AV59" s="35"/>
    </row>
    <row r="60" spans="1:48" s="2" customFormat="1" x14ac:dyDescent="0.25">
      <c r="B60" s="30" t="s">
        <v>435</v>
      </c>
      <c r="C60" s="30" t="s">
        <v>524</v>
      </c>
      <c r="D60" s="30" t="s">
        <v>81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3"/>
      <c r="AN60" s="56">
        <v>142.35</v>
      </c>
      <c r="AO60" s="10"/>
      <c r="AP60" s="10"/>
      <c r="AQ60" s="26">
        <f t="shared" si="1"/>
        <v>4.7419999999999902</v>
      </c>
      <c r="AR60" s="10">
        <v>137.608</v>
      </c>
      <c r="AS60" s="10">
        <v>133.6</v>
      </c>
      <c r="AT60" s="10"/>
      <c r="AU60" s="10"/>
      <c r="AV60" s="35"/>
    </row>
    <row r="61" spans="1:48" s="2" customFormat="1" x14ac:dyDescent="0.25">
      <c r="B61" s="30" t="s">
        <v>436</v>
      </c>
      <c r="C61" s="30" t="s">
        <v>525</v>
      </c>
      <c r="D61" s="30" t="s">
        <v>81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3"/>
      <c r="AN61" s="56">
        <v>142.35</v>
      </c>
      <c r="AO61" s="10"/>
      <c r="AP61" s="10"/>
      <c r="AQ61" s="26">
        <f t="shared" si="1"/>
        <v>4.7419999999999902</v>
      </c>
      <c r="AR61" s="10">
        <v>137.608</v>
      </c>
      <c r="AS61" s="10">
        <v>133.6</v>
      </c>
      <c r="AT61" s="10"/>
      <c r="AU61" s="10"/>
      <c r="AV61" s="35"/>
    </row>
    <row r="62" spans="1:48" s="2" customFormat="1" x14ac:dyDescent="0.25">
      <c r="B62" s="30" t="s">
        <v>195</v>
      </c>
      <c r="C62" s="30" t="s">
        <v>596</v>
      </c>
      <c r="D62" s="30" t="s">
        <v>81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3"/>
      <c r="AN62" s="10">
        <v>392.75</v>
      </c>
      <c r="AO62" s="10"/>
      <c r="AP62" s="10"/>
      <c r="AQ62" s="10">
        <f t="shared" ref="AQ62:AQ67" si="2">AN62-AR62</f>
        <v>23.957749999999976</v>
      </c>
      <c r="AR62" s="37">
        <v>368.79225000000002</v>
      </c>
      <c r="AS62" s="10">
        <v>356.5</v>
      </c>
      <c r="AT62" s="10"/>
      <c r="AU62" s="10"/>
      <c r="AV62" s="35"/>
    </row>
    <row r="63" spans="1:48" s="2" customFormat="1" x14ac:dyDescent="0.25">
      <c r="B63" s="30" t="s">
        <v>196</v>
      </c>
      <c r="C63" s="30" t="s">
        <v>597</v>
      </c>
      <c r="D63" s="30" t="s">
        <v>81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3"/>
      <c r="AN63" s="10">
        <v>477.2</v>
      </c>
      <c r="AO63" s="10"/>
      <c r="AP63" s="10"/>
      <c r="AQ63" s="10">
        <f t="shared" si="2"/>
        <v>23.382800000000032</v>
      </c>
      <c r="AR63" s="37">
        <v>453.81719999999996</v>
      </c>
      <c r="AS63" s="10">
        <v>433.79999999999995</v>
      </c>
      <c r="AT63" s="38"/>
      <c r="AU63" s="38"/>
      <c r="AV63" s="35"/>
    </row>
    <row r="64" spans="1:48" s="2" customFormat="1" x14ac:dyDescent="0.25">
      <c r="B64" s="30" t="s">
        <v>351</v>
      </c>
      <c r="C64" s="30" t="s">
        <v>569</v>
      </c>
      <c r="D64" s="30" t="s">
        <v>81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3"/>
      <c r="AN64" s="10">
        <v>368.5</v>
      </c>
      <c r="AO64" s="10"/>
      <c r="AP64" s="10"/>
      <c r="AQ64" s="10">
        <f t="shared" si="2"/>
        <v>15</v>
      </c>
      <c r="AR64" s="37">
        <v>353.5</v>
      </c>
      <c r="AS64" s="10">
        <v>342.70499999999998</v>
      </c>
      <c r="AT64" s="38"/>
      <c r="AU64" s="38"/>
      <c r="AV64" s="35"/>
    </row>
    <row r="65" spans="1:48" s="2" customFormat="1" x14ac:dyDescent="0.25">
      <c r="B65" s="30" t="s">
        <v>350</v>
      </c>
      <c r="C65" s="30" t="s">
        <v>570</v>
      </c>
      <c r="D65" s="30" t="s">
        <v>81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3"/>
      <c r="AN65" s="10">
        <v>374</v>
      </c>
      <c r="AO65" s="10"/>
      <c r="AP65" s="10"/>
      <c r="AQ65" s="10">
        <f t="shared" si="2"/>
        <v>17.5</v>
      </c>
      <c r="AR65" s="37">
        <v>356.5</v>
      </c>
      <c r="AS65" s="10">
        <v>345.70499999999998</v>
      </c>
      <c r="AT65" s="38"/>
      <c r="AU65" s="38"/>
      <c r="AV65" s="35"/>
    </row>
    <row r="66" spans="1:48" s="2" customFormat="1" x14ac:dyDescent="0.25">
      <c r="B66" s="30" t="s">
        <v>82</v>
      </c>
      <c r="C66" s="30" t="s">
        <v>571</v>
      </c>
      <c r="D66" s="30" t="s">
        <v>81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3"/>
      <c r="AN66" s="10">
        <v>392.1</v>
      </c>
      <c r="AO66" s="10"/>
      <c r="AP66" s="10"/>
      <c r="AQ66" s="10">
        <f t="shared" si="2"/>
        <v>31.350000000000023</v>
      </c>
      <c r="AR66" s="37">
        <v>360.75</v>
      </c>
      <c r="AS66" s="10">
        <v>357.5</v>
      </c>
      <c r="AT66" s="38"/>
      <c r="AU66" s="38"/>
      <c r="AV66" s="35"/>
    </row>
    <row r="67" spans="1:48" s="2" customFormat="1" x14ac:dyDescent="0.25">
      <c r="B67" s="30" t="s">
        <v>547</v>
      </c>
      <c r="C67" s="30" t="s">
        <v>572</v>
      </c>
      <c r="D67" s="30" t="s">
        <v>81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3"/>
      <c r="AN67" s="10">
        <v>470.5</v>
      </c>
      <c r="AO67" s="10"/>
      <c r="AP67" s="10"/>
      <c r="AQ67" s="10">
        <f t="shared" si="2"/>
        <v>37.600000000000023</v>
      </c>
      <c r="AR67" s="37">
        <v>432.9</v>
      </c>
      <c r="AS67" s="10">
        <v>429</v>
      </c>
      <c r="AT67" s="38"/>
      <c r="AU67" s="38"/>
      <c r="AV67" s="35"/>
    </row>
    <row r="68" spans="1:48" s="3" customFormat="1" x14ac:dyDescent="0.25">
      <c r="B68" s="242" t="s">
        <v>437</v>
      </c>
      <c r="C68" s="243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4"/>
      <c r="AN68" s="8"/>
      <c r="AO68" s="8"/>
      <c r="AP68" s="8"/>
      <c r="AQ68" s="8"/>
      <c r="AR68" s="8"/>
      <c r="AS68" s="28"/>
      <c r="AT68" s="8"/>
      <c r="AU68" s="8"/>
      <c r="AV68" s="40"/>
    </row>
    <row r="69" spans="1:48" s="2" customFormat="1" x14ac:dyDescent="0.25">
      <c r="B69" s="97" t="s">
        <v>532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8"/>
      <c r="AO69" s="8"/>
      <c r="AP69" s="8"/>
      <c r="AQ69" s="8"/>
      <c r="AR69" s="8"/>
      <c r="AS69" s="8"/>
      <c r="AT69" s="8"/>
      <c r="AU69" s="8"/>
    </row>
    <row r="70" spans="1:48" s="3" customFormat="1" x14ac:dyDescent="0.25">
      <c r="B70" s="85"/>
      <c r="C70" s="88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4"/>
      <c r="AN70" s="8"/>
      <c r="AO70" s="8"/>
      <c r="AP70" s="8"/>
      <c r="AQ70" s="8"/>
      <c r="AR70" s="8"/>
      <c r="AS70" s="28"/>
      <c r="AT70" s="8"/>
      <c r="AU70" s="8"/>
      <c r="AV70" s="40"/>
    </row>
    <row r="71" spans="1:48" s="3" customFormat="1" x14ac:dyDescent="0.25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4"/>
      <c r="AN71" s="31"/>
      <c r="AO71" s="8"/>
      <c r="AP71" s="8"/>
      <c r="AQ71" s="8"/>
      <c r="AR71" s="8"/>
      <c r="AS71" s="8"/>
      <c r="AT71" s="8"/>
      <c r="AU71" s="8"/>
      <c r="AV71" s="40"/>
    </row>
    <row r="72" spans="1:48" s="2" customFormat="1" hidden="1" x14ac:dyDescent="0.25">
      <c r="A72" s="2" t="s">
        <v>35</v>
      </c>
      <c r="B72" s="32" t="s">
        <v>36</v>
      </c>
      <c r="C72" s="32" t="s">
        <v>37</v>
      </c>
      <c r="D72" s="32" t="s">
        <v>38</v>
      </c>
      <c r="E72" s="32">
        <v>3</v>
      </c>
      <c r="F72" s="32"/>
      <c r="G72" s="32" t="s">
        <v>39</v>
      </c>
      <c r="H72" s="32" t="s">
        <v>26</v>
      </c>
      <c r="I72" s="32" t="s">
        <v>27</v>
      </c>
      <c r="J72" s="32" t="s">
        <v>40</v>
      </c>
      <c r="K72" s="32" t="s">
        <v>27</v>
      </c>
      <c r="L72" s="32" t="s">
        <v>41</v>
      </c>
      <c r="M72" s="32" t="s">
        <v>27</v>
      </c>
      <c r="N72" s="32" t="s">
        <v>42</v>
      </c>
      <c r="O72" s="32" t="s">
        <v>27</v>
      </c>
      <c r="P72" s="32" t="s">
        <v>42</v>
      </c>
      <c r="Q72" s="32" t="s">
        <v>27</v>
      </c>
      <c r="R72" s="32" t="s">
        <v>42</v>
      </c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6"/>
      <c r="AO72" s="6"/>
      <c r="AP72" s="6"/>
      <c r="AQ72" s="6"/>
      <c r="AR72" s="6"/>
      <c r="AS72" s="6"/>
      <c r="AT72" s="6"/>
      <c r="AU72" s="6"/>
    </row>
    <row r="73" spans="1:48" s="2" customFormat="1" hidden="1" x14ac:dyDescent="0.25">
      <c r="A73" s="2" t="s">
        <v>126</v>
      </c>
      <c r="B73" s="32" t="s">
        <v>127</v>
      </c>
      <c r="C73" s="32" t="s">
        <v>128</v>
      </c>
      <c r="D73" s="32" t="s">
        <v>38</v>
      </c>
      <c r="E73" s="32">
        <v>5</v>
      </c>
      <c r="F73" s="32"/>
      <c r="G73" s="32" t="s">
        <v>129</v>
      </c>
      <c r="H73" s="32" t="s">
        <v>26</v>
      </c>
      <c r="I73" s="32" t="s">
        <v>27</v>
      </c>
      <c r="J73" s="32" t="s">
        <v>130</v>
      </c>
      <c r="K73" s="32" t="s">
        <v>27</v>
      </c>
      <c r="L73" s="32" t="s">
        <v>131</v>
      </c>
      <c r="M73" s="32" t="s">
        <v>27</v>
      </c>
      <c r="N73" s="32" t="s">
        <v>132</v>
      </c>
      <c r="O73" s="32" t="s">
        <v>27</v>
      </c>
      <c r="P73" s="32" t="s">
        <v>132</v>
      </c>
      <c r="Q73" s="32" t="s">
        <v>27</v>
      </c>
      <c r="R73" s="32" t="s">
        <v>132</v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6"/>
      <c r="AO73" s="6"/>
      <c r="AP73" s="6"/>
      <c r="AQ73" s="6"/>
      <c r="AR73" s="6"/>
      <c r="AS73" s="6"/>
      <c r="AT73" s="6"/>
      <c r="AU73" s="6"/>
    </row>
    <row r="74" spans="1:48" s="4" customFormat="1" ht="45" x14ac:dyDescent="0.25">
      <c r="A74" s="4" t="s">
        <v>0</v>
      </c>
      <c r="B74" s="29" t="s">
        <v>1</v>
      </c>
      <c r="C74" s="29" t="s">
        <v>2</v>
      </c>
      <c r="D74" s="29" t="s">
        <v>5</v>
      </c>
      <c r="E74" s="29" t="s">
        <v>3</v>
      </c>
      <c r="F74" s="29" t="s">
        <v>4</v>
      </c>
      <c r="G74" s="29" t="s">
        <v>6</v>
      </c>
      <c r="H74" s="29" t="s">
        <v>7</v>
      </c>
      <c r="I74" s="29" t="s">
        <v>8</v>
      </c>
      <c r="J74" s="29" t="s">
        <v>9</v>
      </c>
      <c r="K74" s="29" t="s">
        <v>10</v>
      </c>
      <c r="L74" s="29" t="s">
        <v>11</v>
      </c>
      <c r="M74" s="29" t="s">
        <v>12</v>
      </c>
      <c r="N74" s="29" t="s">
        <v>13</v>
      </c>
      <c r="O74" s="29" t="s">
        <v>14</v>
      </c>
      <c r="P74" s="29" t="s">
        <v>15</v>
      </c>
      <c r="Q74" s="29" t="s">
        <v>16</v>
      </c>
      <c r="R74" s="29" t="s">
        <v>17</v>
      </c>
      <c r="S74" s="29" t="s">
        <v>18</v>
      </c>
      <c r="T74" s="29" t="s">
        <v>19</v>
      </c>
      <c r="U74" s="29" t="s">
        <v>20</v>
      </c>
      <c r="V74" s="29" t="s">
        <v>21</v>
      </c>
      <c r="W74" s="29" t="s">
        <v>22</v>
      </c>
      <c r="X74" s="29" t="s">
        <v>23</v>
      </c>
      <c r="Y74" s="29" t="s">
        <v>24</v>
      </c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 t="s">
        <v>404</v>
      </c>
      <c r="AN74" s="11" t="s">
        <v>403</v>
      </c>
      <c r="AO74" s="11" t="s">
        <v>342</v>
      </c>
      <c r="AP74" s="11" t="s">
        <v>343</v>
      </c>
      <c r="AQ74" s="11" t="s">
        <v>431</v>
      </c>
      <c r="AR74" s="11" t="s">
        <v>429</v>
      </c>
      <c r="AS74" s="11" t="s">
        <v>457</v>
      </c>
      <c r="AT74" s="1" t="s">
        <v>345</v>
      </c>
      <c r="AU74" s="1" t="s">
        <v>346</v>
      </c>
    </row>
    <row r="75" spans="1:48" s="41" customFormat="1" x14ac:dyDescent="0.25">
      <c r="B75" s="52" t="s">
        <v>194</v>
      </c>
      <c r="C75" s="62" t="s">
        <v>573</v>
      </c>
      <c r="D75" s="65" t="s">
        <v>38</v>
      </c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26">
        <v>410.3</v>
      </c>
      <c r="AO75" s="26"/>
      <c r="AP75" s="26"/>
      <c r="AQ75" s="26">
        <f>AN75-AR75</f>
        <v>49.240000000000009</v>
      </c>
      <c r="AR75" s="26">
        <v>361.06</v>
      </c>
      <c r="AS75" s="26">
        <v>357.5</v>
      </c>
      <c r="AT75" s="43"/>
      <c r="AU75" s="43"/>
    </row>
    <row r="76" spans="1:48" s="41" customFormat="1" x14ac:dyDescent="0.25">
      <c r="B76" s="52" t="s">
        <v>193</v>
      </c>
      <c r="C76" s="62" t="s">
        <v>574</v>
      </c>
      <c r="D76" s="65" t="s">
        <v>38</v>
      </c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26">
        <v>410.3</v>
      </c>
      <c r="AO76" s="26"/>
      <c r="AP76" s="26"/>
      <c r="AQ76" s="26">
        <f>AN76-AR76</f>
        <v>49.240000000000009</v>
      </c>
      <c r="AR76" s="26">
        <v>361.06</v>
      </c>
      <c r="AS76" s="26">
        <v>357.5</v>
      </c>
      <c r="AT76" s="43"/>
      <c r="AU76" s="43"/>
    </row>
    <row r="77" spans="1:48" s="4" customFormat="1" x14ac:dyDescent="0.25">
      <c r="B77" s="62" t="s">
        <v>487</v>
      </c>
      <c r="C77" s="62" t="s">
        <v>575</v>
      </c>
      <c r="D77" s="65" t="s">
        <v>38</v>
      </c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63">
        <v>825.4</v>
      </c>
      <c r="AO77" s="26"/>
      <c r="AP77" s="26"/>
      <c r="AQ77" s="26">
        <f t="shared" ref="AQ77:AQ85" si="3">AN77-AR77</f>
        <v>82.899999999999977</v>
      </c>
      <c r="AR77" s="26">
        <v>742.5</v>
      </c>
      <c r="AS77" s="26">
        <v>705</v>
      </c>
      <c r="AT77" s="1"/>
      <c r="AU77" s="1"/>
    </row>
    <row r="78" spans="1:48" s="4" customFormat="1" x14ac:dyDescent="0.25">
      <c r="B78" s="62" t="s">
        <v>373</v>
      </c>
      <c r="C78" s="62" t="s">
        <v>592</v>
      </c>
      <c r="D78" s="65" t="s">
        <v>38</v>
      </c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63">
        <v>412.7</v>
      </c>
      <c r="AO78" s="26"/>
      <c r="AP78" s="26"/>
      <c r="AQ78" s="26">
        <f t="shared" si="3"/>
        <v>41.449999999999989</v>
      </c>
      <c r="AR78" s="26">
        <v>371.25</v>
      </c>
      <c r="AS78" s="26">
        <v>352.5</v>
      </c>
      <c r="AT78" s="1"/>
      <c r="AU78" s="1"/>
    </row>
    <row r="79" spans="1:48" s="4" customFormat="1" x14ac:dyDescent="0.25">
      <c r="B79" s="62" t="s">
        <v>374</v>
      </c>
      <c r="C79" s="62" t="s">
        <v>528</v>
      </c>
      <c r="D79" s="65" t="s">
        <v>38</v>
      </c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63">
        <v>412.7</v>
      </c>
      <c r="AO79" s="26"/>
      <c r="AP79" s="26"/>
      <c r="AQ79" s="26">
        <f t="shared" si="3"/>
        <v>41.449999999999989</v>
      </c>
      <c r="AR79" s="26">
        <v>371.25</v>
      </c>
      <c r="AS79" s="26">
        <v>352.5</v>
      </c>
      <c r="AT79" s="1"/>
      <c r="AU79" s="1"/>
    </row>
    <row r="80" spans="1:48" s="2" customFormat="1" x14ac:dyDescent="0.25">
      <c r="B80" s="62" t="s">
        <v>127</v>
      </c>
      <c r="C80" s="62" t="s">
        <v>526</v>
      </c>
      <c r="D80" s="65" t="s">
        <v>38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63">
        <v>403.7</v>
      </c>
      <c r="AO80" s="10"/>
      <c r="AP80" s="10"/>
      <c r="AQ80" s="26">
        <f t="shared" si="3"/>
        <v>40.699999999999989</v>
      </c>
      <c r="AR80" s="10">
        <v>363</v>
      </c>
      <c r="AS80" s="10">
        <v>354.5</v>
      </c>
      <c r="AT80" s="10"/>
      <c r="AU80" s="10"/>
    </row>
    <row r="81" spans="1:47" s="2" customFormat="1" x14ac:dyDescent="0.25">
      <c r="B81" s="62" t="s">
        <v>139</v>
      </c>
      <c r="C81" s="62" t="s">
        <v>529</v>
      </c>
      <c r="D81" s="65" t="s">
        <v>38</v>
      </c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70"/>
      <c r="AN81" s="63">
        <v>403.7</v>
      </c>
      <c r="AO81" s="10"/>
      <c r="AP81" s="10"/>
      <c r="AQ81" s="26">
        <f t="shared" si="3"/>
        <v>40.699999999999989</v>
      </c>
      <c r="AR81" s="10">
        <v>363</v>
      </c>
      <c r="AS81" s="10">
        <v>354.5</v>
      </c>
      <c r="AT81" s="17"/>
      <c r="AU81" s="10"/>
    </row>
    <row r="82" spans="1:47" s="2" customFormat="1" x14ac:dyDescent="0.25">
      <c r="B82" s="64" t="s">
        <v>133</v>
      </c>
      <c r="C82" s="64" t="s">
        <v>527</v>
      </c>
      <c r="D82" s="62" t="s">
        <v>38</v>
      </c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70"/>
      <c r="AN82" s="56">
        <v>403.7</v>
      </c>
      <c r="AO82" s="10"/>
      <c r="AP82" s="10"/>
      <c r="AQ82" s="26">
        <f t="shared" si="3"/>
        <v>40.699999999999989</v>
      </c>
      <c r="AR82" s="10">
        <v>363</v>
      </c>
      <c r="AS82" s="10">
        <v>354.5</v>
      </c>
      <c r="AT82" s="17"/>
      <c r="AU82" s="10"/>
    </row>
    <row r="83" spans="1:47" s="2" customFormat="1" x14ac:dyDescent="0.25">
      <c r="B83" s="62" t="s">
        <v>182</v>
      </c>
      <c r="C83" s="62" t="s">
        <v>576</v>
      </c>
      <c r="D83" s="62" t="s">
        <v>38</v>
      </c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63">
        <v>418.5</v>
      </c>
      <c r="AO83" s="8"/>
      <c r="AP83" s="8"/>
      <c r="AQ83" s="26">
        <f t="shared" si="3"/>
        <v>33.5</v>
      </c>
      <c r="AR83" s="10">
        <v>385</v>
      </c>
      <c r="AS83" s="10">
        <v>371</v>
      </c>
      <c r="AT83" s="8"/>
      <c r="AU83" s="8"/>
    </row>
    <row r="84" spans="1:47" s="2" customFormat="1" x14ac:dyDescent="0.25">
      <c r="B84" s="62" t="s">
        <v>192</v>
      </c>
      <c r="C84" s="62" t="s">
        <v>577</v>
      </c>
      <c r="D84" s="62" t="s">
        <v>38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63">
        <v>418.5</v>
      </c>
      <c r="AO84" s="8"/>
      <c r="AP84" s="8"/>
      <c r="AQ84" s="26">
        <f t="shared" si="3"/>
        <v>33.5</v>
      </c>
      <c r="AR84" s="10">
        <v>385</v>
      </c>
      <c r="AS84" s="10">
        <v>371</v>
      </c>
      <c r="AT84" s="8"/>
      <c r="AU84" s="8"/>
    </row>
    <row r="85" spans="1:47" s="2" customFormat="1" x14ac:dyDescent="0.25">
      <c r="B85" s="62" t="s">
        <v>190</v>
      </c>
      <c r="C85" s="62" t="s">
        <v>595</v>
      </c>
      <c r="D85" s="62" t="s">
        <v>38</v>
      </c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63">
        <v>418.5</v>
      </c>
      <c r="AO85" s="8"/>
      <c r="AP85" s="8"/>
      <c r="AQ85" s="26">
        <f t="shared" si="3"/>
        <v>33.5</v>
      </c>
      <c r="AR85" s="10">
        <v>385</v>
      </c>
      <c r="AS85" s="10">
        <v>371</v>
      </c>
      <c r="AT85" s="8"/>
      <c r="AU85" s="8"/>
    </row>
    <row r="86" spans="1:47" s="2" customFormat="1" x14ac:dyDescent="0.25">
      <c r="B86" s="97" t="s">
        <v>532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8"/>
      <c r="AO86" s="8"/>
      <c r="AP86" s="8"/>
      <c r="AQ86" s="8"/>
      <c r="AR86" s="8"/>
      <c r="AS86" s="8"/>
      <c r="AT86" s="8"/>
      <c r="AU86" s="8"/>
    </row>
    <row r="87" spans="1:47" s="2" customFormat="1" x14ac:dyDescent="0.25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8"/>
      <c r="AO87" s="8"/>
      <c r="AP87" s="8"/>
      <c r="AQ87" s="8"/>
      <c r="AR87" s="8"/>
      <c r="AS87" s="8"/>
      <c r="AT87" s="8"/>
      <c r="AU87" s="8"/>
    </row>
    <row r="88" spans="1:47" s="3" customFormat="1" x14ac:dyDescent="0.25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8"/>
      <c r="AO88" s="8"/>
      <c r="AP88" s="8"/>
      <c r="AQ88" s="8"/>
      <c r="AR88" s="8"/>
      <c r="AS88" s="8"/>
      <c r="AT88" s="8"/>
      <c r="AU88" s="8"/>
    </row>
    <row r="89" spans="1:47" s="4" customFormat="1" ht="45" x14ac:dyDescent="0.25">
      <c r="A89" s="4" t="s">
        <v>0</v>
      </c>
      <c r="B89" s="29" t="s">
        <v>1</v>
      </c>
      <c r="C89" s="29" t="s">
        <v>2</v>
      </c>
      <c r="D89" s="29" t="s">
        <v>5</v>
      </c>
      <c r="E89" s="29" t="s">
        <v>3</v>
      </c>
      <c r="F89" s="29" t="s">
        <v>4</v>
      </c>
      <c r="G89" s="29" t="s">
        <v>6</v>
      </c>
      <c r="H89" s="29" t="s">
        <v>7</v>
      </c>
      <c r="I89" s="29" t="s">
        <v>8</v>
      </c>
      <c r="J89" s="29" t="s">
        <v>9</v>
      </c>
      <c r="K89" s="29" t="s">
        <v>10</v>
      </c>
      <c r="L89" s="29" t="s">
        <v>11</v>
      </c>
      <c r="M89" s="29" t="s">
        <v>12</v>
      </c>
      <c r="N89" s="29" t="s">
        <v>13</v>
      </c>
      <c r="O89" s="29" t="s">
        <v>14</v>
      </c>
      <c r="P89" s="29" t="s">
        <v>15</v>
      </c>
      <c r="Q89" s="29" t="s">
        <v>16</v>
      </c>
      <c r="R89" s="29" t="s">
        <v>17</v>
      </c>
      <c r="S89" s="29" t="s">
        <v>18</v>
      </c>
      <c r="T89" s="29" t="s">
        <v>19</v>
      </c>
      <c r="U89" s="29" t="s">
        <v>20</v>
      </c>
      <c r="V89" s="29" t="s">
        <v>21</v>
      </c>
      <c r="W89" s="29" t="s">
        <v>22</v>
      </c>
      <c r="X89" s="29" t="s">
        <v>23</v>
      </c>
      <c r="Y89" s="29" t="s">
        <v>24</v>
      </c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 t="s">
        <v>404</v>
      </c>
      <c r="AN89" s="11" t="s">
        <v>403</v>
      </c>
      <c r="AO89" s="11" t="s">
        <v>342</v>
      </c>
      <c r="AP89" s="11" t="s">
        <v>343</v>
      </c>
      <c r="AQ89" s="11" t="s">
        <v>431</v>
      </c>
      <c r="AR89" s="11" t="s">
        <v>429</v>
      </c>
      <c r="AS89" s="11" t="s">
        <v>457</v>
      </c>
      <c r="AT89" s="39" t="s">
        <v>345</v>
      </c>
      <c r="AU89" s="39" t="s">
        <v>346</v>
      </c>
    </row>
    <row r="90" spans="1:47" s="2" customFormat="1" x14ac:dyDescent="0.25">
      <c r="B90" s="30" t="s">
        <v>147</v>
      </c>
      <c r="C90" s="30" t="s">
        <v>493</v>
      </c>
      <c r="D90" s="45" t="s">
        <v>105</v>
      </c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10">
        <v>178.2</v>
      </c>
      <c r="AO90" s="10"/>
      <c r="AP90" s="10"/>
      <c r="AQ90" s="10">
        <f t="shared" ref="AQ90:AQ97" si="4">AN90-AR90</f>
        <v>27.199999999999989</v>
      </c>
      <c r="AR90" s="10">
        <v>151</v>
      </c>
      <c r="AS90" s="10">
        <v>139.5</v>
      </c>
      <c r="AT90" s="17"/>
      <c r="AU90" s="10"/>
    </row>
    <row r="91" spans="1:47" s="2" customFormat="1" x14ac:dyDescent="0.25">
      <c r="B91" s="30" t="s">
        <v>149</v>
      </c>
      <c r="C91" s="30" t="s">
        <v>494</v>
      </c>
      <c r="D91" s="45" t="s">
        <v>105</v>
      </c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10">
        <v>178.2</v>
      </c>
      <c r="AO91" s="10"/>
      <c r="AP91" s="10"/>
      <c r="AQ91" s="10">
        <f t="shared" si="4"/>
        <v>27.199999999999989</v>
      </c>
      <c r="AR91" s="10">
        <v>151</v>
      </c>
      <c r="AS91" s="10">
        <v>139.5</v>
      </c>
      <c r="AT91" s="8"/>
      <c r="AU91" s="8"/>
    </row>
    <row r="92" spans="1:47" s="2" customFormat="1" x14ac:dyDescent="0.25">
      <c r="B92" s="30" t="s">
        <v>150</v>
      </c>
      <c r="C92" s="52" t="s">
        <v>495</v>
      </c>
      <c r="D92" s="45" t="s">
        <v>105</v>
      </c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10">
        <v>178.2</v>
      </c>
      <c r="AO92" s="10"/>
      <c r="AP92" s="10"/>
      <c r="AQ92" s="10">
        <f t="shared" si="4"/>
        <v>27.199999999999989</v>
      </c>
      <c r="AR92" s="10">
        <v>151</v>
      </c>
      <c r="AS92" s="10">
        <v>139.5</v>
      </c>
      <c r="AT92" s="8"/>
      <c r="AU92" s="8"/>
    </row>
    <row r="93" spans="1:47" s="2" customFormat="1" x14ac:dyDescent="0.25">
      <c r="B93" s="30" t="s">
        <v>148</v>
      </c>
      <c r="C93" s="30" t="s">
        <v>512</v>
      </c>
      <c r="D93" s="45" t="s">
        <v>105</v>
      </c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7">
        <v>186.8</v>
      </c>
      <c r="AO93" s="10"/>
      <c r="AP93" s="10"/>
      <c r="AQ93" s="10">
        <f t="shared" si="4"/>
        <v>21.800000000000011</v>
      </c>
      <c r="AR93" s="10">
        <v>165</v>
      </c>
      <c r="AS93" s="10">
        <v>159.5</v>
      </c>
      <c r="AT93" s="8"/>
      <c r="AU93" s="8"/>
    </row>
    <row r="94" spans="1:47" s="2" customFormat="1" x14ac:dyDescent="0.25">
      <c r="B94" s="30" t="s">
        <v>140</v>
      </c>
      <c r="C94" s="30" t="s">
        <v>498</v>
      </c>
      <c r="D94" s="45" t="s">
        <v>105</v>
      </c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10">
        <v>308.8</v>
      </c>
      <c r="AO94" s="10"/>
      <c r="AP94" s="10"/>
      <c r="AQ94" s="10">
        <f t="shared" si="4"/>
        <v>58.800000000000011</v>
      </c>
      <c r="AR94" s="10">
        <v>250</v>
      </c>
      <c r="AS94" s="10">
        <v>240.9</v>
      </c>
      <c r="AT94" s="17"/>
      <c r="AU94" s="10"/>
    </row>
    <row r="95" spans="1:47" s="2" customFormat="1" x14ac:dyDescent="0.25">
      <c r="B95" s="30" t="s">
        <v>145</v>
      </c>
      <c r="C95" s="30" t="s">
        <v>499</v>
      </c>
      <c r="D95" s="45" t="s">
        <v>105</v>
      </c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10">
        <v>308.8</v>
      </c>
      <c r="AO95" s="10"/>
      <c r="AP95" s="10"/>
      <c r="AQ95" s="10">
        <f t="shared" si="4"/>
        <v>58.800000000000011</v>
      </c>
      <c r="AR95" s="10">
        <v>250</v>
      </c>
      <c r="AS95" s="10">
        <v>240.9</v>
      </c>
      <c r="AT95" s="17"/>
      <c r="AU95" s="10"/>
    </row>
    <row r="96" spans="1:47" s="2" customFormat="1" x14ac:dyDescent="0.25">
      <c r="B96" s="30" t="s">
        <v>146</v>
      </c>
      <c r="C96" s="30" t="s">
        <v>500</v>
      </c>
      <c r="D96" s="45" t="s">
        <v>105</v>
      </c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10">
        <v>308.8</v>
      </c>
      <c r="AO96" s="10"/>
      <c r="AP96" s="10"/>
      <c r="AQ96" s="10">
        <f t="shared" si="4"/>
        <v>58.800000000000011</v>
      </c>
      <c r="AR96" s="10">
        <v>250</v>
      </c>
      <c r="AS96" s="10">
        <v>240.9</v>
      </c>
      <c r="AT96" s="17"/>
      <c r="AU96" s="10"/>
    </row>
    <row r="97" spans="1:47" s="2" customFormat="1" x14ac:dyDescent="0.25">
      <c r="B97" s="30" t="s">
        <v>388</v>
      </c>
      <c r="C97" s="30" t="s">
        <v>501</v>
      </c>
      <c r="D97" s="45" t="s">
        <v>105</v>
      </c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10">
        <v>509.2</v>
      </c>
      <c r="AO97" s="10"/>
      <c r="AP97" s="10"/>
      <c r="AQ97" s="10">
        <f t="shared" si="4"/>
        <v>101.69999999999999</v>
      </c>
      <c r="AR97" s="10">
        <v>407.5</v>
      </c>
      <c r="AS97" s="10">
        <v>389</v>
      </c>
      <c r="AT97" s="8"/>
      <c r="AU97" s="8"/>
    </row>
    <row r="98" spans="1:47" s="2" customFormat="1" x14ac:dyDescent="0.25">
      <c r="B98" s="30" t="s">
        <v>313</v>
      </c>
      <c r="C98" s="30" t="s">
        <v>502</v>
      </c>
      <c r="D98" s="45" t="s">
        <v>105</v>
      </c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10">
        <v>254.6</v>
      </c>
      <c r="AO98" s="10"/>
      <c r="AP98" s="10"/>
      <c r="AQ98" s="10">
        <f t="shared" ref="AQ98:AQ103" si="5">AN98-AR98</f>
        <v>48.849999999999994</v>
      </c>
      <c r="AR98" s="10">
        <v>205.75</v>
      </c>
      <c r="AS98" s="10">
        <v>196.5</v>
      </c>
      <c r="AT98" s="8"/>
      <c r="AU98" s="8"/>
    </row>
    <row r="99" spans="1:47" s="2" customFormat="1" x14ac:dyDescent="0.25">
      <c r="B99" s="30" t="s">
        <v>151</v>
      </c>
      <c r="C99" s="30" t="s">
        <v>578</v>
      </c>
      <c r="D99" s="45" t="s">
        <v>105</v>
      </c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10">
        <v>158.19999999999999</v>
      </c>
      <c r="AO99" s="10"/>
      <c r="AP99" s="10"/>
      <c r="AQ99" s="10">
        <f t="shared" si="5"/>
        <v>15.799999999999983</v>
      </c>
      <c r="AR99" s="10">
        <v>142.4</v>
      </c>
      <c r="AS99" s="10">
        <v>129.5</v>
      </c>
      <c r="AT99" s="8"/>
      <c r="AU99" s="8"/>
    </row>
    <row r="100" spans="1:47" s="2" customFormat="1" x14ac:dyDescent="0.25">
      <c r="B100" s="30" t="s">
        <v>152</v>
      </c>
      <c r="C100" s="30" t="s">
        <v>579</v>
      </c>
      <c r="D100" s="45" t="s">
        <v>105</v>
      </c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10">
        <v>316.39999999999998</v>
      </c>
      <c r="AO100" s="10"/>
      <c r="AP100" s="10"/>
      <c r="AQ100" s="10">
        <f t="shared" si="5"/>
        <v>31.599999999999966</v>
      </c>
      <c r="AR100" s="10">
        <v>284.8</v>
      </c>
      <c r="AS100" s="10">
        <v>259</v>
      </c>
      <c r="AT100" s="8"/>
      <c r="AU100" s="8"/>
    </row>
    <row r="101" spans="1:47" s="2" customFormat="1" x14ac:dyDescent="0.25">
      <c r="B101" s="30" t="s">
        <v>312</v>
      </c>
      <c r="C101" s="30" t="s">
        <v>580</v>
      </c>
      <c r="D101" s="45" t="s">
        <v>105</v>
      </c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10">
        <v>347.6</v>
      </c>
      <c r="AO101" s="10"/>
      <c r="AP101" s="10"/>
      <c r="AQ101" s="10">
        <f t="shared" si="5"/>
        <v>69.600000000000023</v>
      </c>
      <c r="AR101" s="10">
        <v>278</v>
      </c>
      <c r="AS101" s="10">
        <v>267.5</v>
      </c>
      <c r="AT101" s="8"/>
      <c r="AU101" s="8"/>
    </row>
    <row r="102" spans="1:47" s="2" customFormat="1" x14ac:dyDescent="0.25">
      <c r="B102" s="30" t="s">
        <v>305</v>
      </c>
      <c r="C102" s="30" t="s">
        <v>581</v>
      </c>
      <c r="D102" s="45" t="s">
        <v>105</v>
      </c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10">
        <v>347.6</v>
      </c>
      <c r="AO102" s="10"/>
      <c r="AP102" s="10"/>
      <c r="AQ102" s="10">
        <f t="shared" si="5"/>
        <v>69.600000000000023</v>
      </c>
      <c r="AR102" s="10">
        <v>278</v>
      </c>
      <c r="AS102" s="10">
        <v>267.5</v>
      </c>
      <c r="AT102" s="8"/>
      <c r="AU102" s="8"/>
    </row>
    <row r="103" spans="1:47" s="2" customFormat="1" x14ac:dyDescent="0.25">
      <c r="B103" s="30" t="s">
        <v>108</v>
      </c>
      <c r="C103" s="30" t="s">
        <v>582</v>
      </c>
      <c r="D103" s="45" t="s">
        <v>105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7">
        <v>347.6</v>
      </c>
      <c r="AO103" s="10"/>
      <c r="AP103" s="10"/>
      <c r="AQ103" s="10">
        <f t="shared" si="5"/>
        <v>69.600000000000023</v>
      </c>
      <c r="AR103" s="10">
        <v>278</v>
      </c>
      <c r="AS103" s="10">
        <v>267.5</v>
      </c>
      <c r="AT103" s="8"/>
      <c r="AU103" s="8"/>
    </row>
    <row r="104" spans="1:47" s="2" customFormat="1" x14ac:dyDescent="0.25">
      <c r="B104" s="97" t="s">
        <v>532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8"/>
      <c r="AO104" s="8"/>
      <c r="AP104" s="8"/>
      <c r="AQ104" s="8"/>
      <c r="AR104" s="8"/>
      <c r="AS104" s="8"/>
      <c r="AT104" s="8"/>
      <c r="AU104" s="8"/>
    </row>
    <row r="105" spans="1:47" s="2" customFormat="1" x14ac:dyDescent="0.25">
      <c r="B105" s="40"/>
      <c r="C105" s="40"/>
      <c r="D105" s="60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61"/>
      <c r="AO105" s="8"/>
      <c r="AP105" s="8"/>
      <c r="AQ105" s="8"/>
      <c r="AR105" s="8"/>
      <c r="AS105" s="8"/>
      <c r="AT105" s="8"/>
      <c r="AU105" s="8"/>
    </row>
    <row r="106" spans="1:47" s="2" customFormat="1" x14ac:dyDescent="0.25">
      <c r="B106" s="40"/>
      <c r="C106" s="40"/>
      <c r="D106" s="60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61"/>
      <c r="AO106" s="8"/>
      <c r="AP106" s="8"/>
      <c r="AQ106" s="8"/>
      <c r="AR106" s="8"/>
      <c r="AS106" s="8"/>
      <c r="AT106" s="8"/>
      <c r="AU106" s="8"/>
    </row>
    <row r="107" spans="1:47" s="2" customFormat="1" x14ac:dyDescent="0.25">
      <c r="B107" s="31"/>
      <c r="C107" s="31"/>
      <c r="D107" s="46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8"/>
      <c r="AO107" s="8"/>
      <c r="AP107" s="8"/>
      <c r="AQ107" s="8"/>
      <c r="AR107" s="8"/>
      <c r="AS107" s="8"/>
      <c r="AT107" s="8"/>
      <c r="AU107" s="8"/>
    </row>
    <row r="108" spans="1:47" s="2" customFormat="1" hidden="1" x14ac:dyDescent="0.25">
      <c r="B108" s="85"/>
      <c r="C108" s="86"/>
      <c r="D108" s="87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8"/>
      <c r="AO108" s="8"/>
      <c r="AP108" s="8"/>
      <c r="AQ108" s="8"/>
      <c r="AR108" s="8"/>
      <c r="AS108" s="8"/>
      <c r="AT108" s="8"/>
      <c r="AU108" s="8"/>
    </row>
    <row r="109" spans="1:47" s="2" customFormat="1" hidden="1" x14ac:dyDescent="0.25">
      <c r="A109" s="2" t="s">
        <v>28</v>
      </c>
      <c r="B109" s="32" t="s">
        <v>29</v>
      </c>
      <c r="C109" s="32" t="s">
        <v>30</v>
      </c>
      <c r="D109" s="32" t="s">
        <v>31</v>
      </c>
      <c r="E109" s="32">
        <v>13</v>
      </c>
      <c r="F109" s="32"/>
      <c r="G109" s="32" t="s">
        <v>32</v>
      </c>
      <c r="H109" s="32" t="s">
        <v>26</v>
      </c>
      <c r="I109" s="32" t="s">
        <v>27</v>
      </c>
      <c r="J109" s="32" t="s">
        <v>33</v>
      </c>
      <c r="K109" s="32" t="s">
        <v>27</v>
      </c>
      <c r="L109" s="32" t="s">
        <v>33</v>
      </c>
      <c r="M109" s="32" t="s">
        <v>27</v>
      </c>
      <c r="N109" s="32" t="s">
        <v>34</v>
      </c>
      <c r="O109" s="32" t="s">
        <v>27</v>
      </c>
      <c r="P109" s="32" t="s">
        <v>34</v>
      </c>
      <c r="Q109" s="32" t="s">
        <v>27</v>
      </c>
      <c r="R109" s="32" t="s">
        <v>34</v>
      </c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6"/>
      <c r="AO109" s="6"/>
      <c r="AP109" s="6"/>
      <c r="AQ109" s="6"/>
      <c r="AR109" s="6"/>
      <c r="AS109" s="6"/>
      <c r="AT109" s="6"/>
      <c r="AU109" s="6"/>
    </row>
    <row r="110" spans="1:47" s="2" customFormat="1" hidden="1" x14ac:dyDescent="0.25">
      <c r="A110" s="2" t="s">
        <v>43</v>
      </c>
      <c r="B110" s="32" t="s">
        <v>44</v>
      </c>
      <c r="C110" s="32" t="s">
        <v>45</v>
      </c>
      <c r="D110" s="32" t="s">
        <v>31</v>
      </c>
      <c r="E110" s="32">
        <v>7</v>
      </c>
      <c r="F110" s="32"/>
      <c r="G110" s="32" t="s">
        <v>32</v>
      </c>
      <c r="H110" s="32" t="s">
        <v>26</v>
      </c>
      <c r="I110" s="32" t="s">
        <v>27</v>
      </c>
      <c r="J110" s="32" t="s">
        <v>46</v>
      </c>
      <c r="K110" s="32" t="s">
        <v>27</v>
      </c>
      <c r="L110" s="32" t="s">
        <v>46</v>
      </c>
      <c r="M110" s="32" t="s">
        <v>27</v>
      </c>
      <c r="N110" s="32" t="s">
        <v>47</v>
      </c>
      <c r="O110" s="32" t="s">
        <v>27</v>
      </c>
      <c r="P110" s="32" t="s">
        <v>47</v>
      </c>
      <c r="Q110" s="32" t="s">
        <v>27</v>
      </c>
      <c r="R110" s="32" t="s">
        <v>47</v>
      </c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6"/>
      <c r="AO110" s="6"/>
      <c r="AP110" s="6"/>
      <c r="AQ110" s="6"/>
      <c r="AR110" s="6"/>
      <c r="AS110" s="6"/>
      <c r="AT110" s="6"/>
      <c r="AU110" s="6"/>
    </row>
    <row r="111" spans="1:47" s="2" customFormat="1" hidden="1" x14ac:dyDescent="0.25">
      <c r="A111" s="2" t="s">
        <v>48</v>
      </c>
      <c r="B111" s="32" t="s">
        <v>49</v>
      </c>
      <c r="C111" s="32" t="s">
        <v>50</v>
      </c>
      <c r="D111" s="32" t="s">
        <v>31</v>
      </c>
      <c r="E111" s="32">
        <v>17</v>
      </c>
      <c r="F111" s="32"/>
      <c r="G111" s="32" t="s">
        <v>32</v>
      </c>
      <c r="H111" s="32" t="s">
        <v>26</v>
      </c>
      <c r="I111" s="32" t="s">
        <v>27</v>
      </c>
      <c r="J111" s="32" t="s">
        <v>51</v>
      </c>
      <c r="K111" s="32" t="s">
        <v>27</v>
      </c>
      <c r="L111" s="32" t="s">
        <v>51</v>
      </c>
      <c r="M111" s="32" t="s">
        <v>27</v>
      </c>
      <c r="N111" s="32" t="s">
        <v>52</v>
      </c>
      <c r="O111" s="32" t="s">
        <v>27</v>
      </c>
      <c r="P111" s="32" t="s">
        <v>52</v>
      </c>
      <c r="Q111" s="32" t="s">
        <v>27</v>
      </c>
      <c r="R111" s="32" t="s">
        <v>52</v>
      </c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6"/>
      <c r="AO111" s="6"/>
      <c r="AP111" s="6"/>
      <c r="AQ111" s="6"/>
      <c r="AR111" s="6"/>
      <c r="AS111" s="6"/>
      <c r="AT111" s="6"/>
      <c r="AU111" s="6"/>
    </row>
    <row r="112" spans="1:47" s="2" customFormat="1" hidden="1" x14ac:dyDescent="0.25">
      <c r="A112" s="2" t="s">
        <v>53</v>
      </c>
      <c r="B112" s="32" t="s">
        <v>54</v>
      </c>
      <c r="C112" s="32" t="s">
        <v>55</v>
      </c>
      <c r="D112" s="32" t="s">
        <v>31</v>
      </c>
      <c r="E112" s="32">
        <v>10</v>
      </c>
      <c r="F112" s="32"/>
      <c r="G112" s="32" t="s">
        <v>32</v>
      </c>
      <c r="H112" s="32" t="s">
        <v>26</v>
      </c>
      <c r="I112" s="32" t="s">
        <v>27</v>
      </c>
      <c r="J112" s="32" t="s">
        <v>56</v>
      </c>
      <c r="K112" s="32" t="s">
        <v>27</v>
      </c>
      <c r="L112" s="32" t="s">
        <v>57</v>
      </c>
      <c r="M112" s="32" t="s">
        <v>27</v>
      </c>
      <c r="N112" s="32" t="s">
        <v>58</v>
      </c>
      <c r="O112" s="32" t="s">
        <v>27</v>
      </c>
      <c r="P112" s="32" t="s">
        <v>58</v>
      </c>
      <c r="Q112" s="32" t="s">
        <v>27</v>
      </c>
      <c r="R112" s="32" t="s">
        <v>58</v>
      </c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6"/>
      <c r="AO112" s="6"/>
      <c r="AP112" s="6"/>
      <c r="AQ112" s="6"/>
      <c r="AR112" s="6"/>
      <c r="AS112" s="6"/>
      <c r="AT112" s="6"/>
      <c r="AU112" s="6"/>
    </row>
    <row r="113" spans="1:47" s="2" customFormat="1" hidden="1" x14ac:dyDescent="0.25">
      <c r="A113" s="2" t="s">
        <v>59</v>
      </c>
      <c r="B113" s="32" t="s">
        <v>60</v>
      </c>
      <c r="C113" s="32" t="s">
        <v>61</v>
      </c>
      <c r="D113" s="32" t="s">
        <v>31</v>
      </c>
      <c r="E113" s="32">
        <v>94</v>
      </c>
      <c r="F113" s="32"/>
      <c r="G113" s="32" t="s">
        <v>32</v>
      </c>
      <c r="H113" s="32" t="s">
        <v>62</v>
      </c>
      <c r="I113" s="32" t="s">
        <v>27</v>
      </c>
      <c r="J113" s="32" t="s">
        <v>63</v>
      </c>
      <c r="K113" s="32" t="s">
        <v>64</v>
      </c>
      <c r="L113" s="32" t="s">
        <v>65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6"/>
      <c r="AO113" s="6"/>
      <c r="AP113" s="6"/>
      <c r="AQ113" s="6"/>
      <c r="AR113" s="6"/>
      <c r="AS113" s="6"/>
      <c r="AT113" s="6"/>
      <c r="AU113" s="6"/>
    </row>
    <row r="114" spans="1:47" s="2" customFormat="1" hidden="1" x14ac:dyDescent="0.25">
      <c r="A114" s="2" t="s">
        <v>66</v>
      </c>
      <c r="B114" s="32" t="s">
        <v>67</v>
      </c>
      <c r="C114" s="32" t="s">
        <v>68</v>
      </c>
      <c r="D114" s="32" t="s">
        <v>31</v>
      </c>
      <c r="E114" s="32">
        <v>12</v>
      </c>
      <c r="F114" s="32"/>
      <c r="G114" s="32" t="s">
        <v>32</v>
      </c>
      <c r="H114" s="32" t="s">
        <v>26</v>
      </c>
      <c r="I114" s="32" t="s">
        <v>27</v>
      </c>
      <c r="J114" s="32" t="s">
        <v>69</v>
      </c>
      <c r="K114" s="32" t="s">
        <v>27</v>
      </c>
      <c r="L114" s="32" t="s">
        <v>69</v>
      </c>
      <c r="M114" s="32" t="s">
        <v>27</v>
      </c>
      <c r="N114" s="32" t="s">
        <v>70</v>
      </c>
      <c r="O114" s="32" t="s">
        <v>27</v>
      </c>
      <c r="P114" s="32" t="s">
        <v>70</v>
      </c>
      <c r="Q114" s="32" t="s">
        <v>27</v>
      </c>
      <c r="R114" s="32" t="s">
        <v>70</v>
      </c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6"/>
      <c r="AO114" s="6"/>
      <c r="AP114" s="6"/>
      <c r="AQ114" s="6"/>
      <c r="AR114" s="6"/>
      <c r="AS114" s="6"/>
      <c r="AT114" s="6"/>
      <c r="AU114" s="6"/>
    </row>
    <row r="115" spans="1:47" s="2" customFormat="1" hidden="1" x14ac:dyDescent="0.25">
      <c r="A115" s="2" t="s">
        <v>71</v>
      </c>
      <c r="B115" s="32" t="s">
        <v>72</v>
      </c>
      <c r="C115" s="32" t="s">
        <v>73</v>
      </c>
      <c r="D115" s="32" t="s">
        <v>31</v>
      </c>
      <c r="E115" s="32">
        <v>5</v>
      </c>
      <c r="F115" s="32"/>
      <c r="G115" s="32" t="s">
        <v>32</v>
      </c>
      <c r="H115" s="32" t="s">
        <v>26</v>
      </c>
      <c r="I115" s="32" t="s">
        <v>27</v>
      </c>
      <c r="J115" s="32" t="s">
        <v>74</v>
      </c>
      <c r="K115" s="32" t="s">
        <v>27</v>
      </c>
      <c r="L115" s="32" t="s">
        <v>74</v>
      </c>
      <c r="M115" s="32" t="s">
        <v>27</v>
      </c>
      <c r="N115" s="32" t="s">
        <v>75</v>
      </c>
      <c r="O115" s="32" t="s">
        <v>27</v>
      </c>
      <c r="P115" s="32" t="s">
        <v>75</v>
      </c>
      <c r="Q115" s="32" t="s">
        <v>27</v>
      </c>
      <c r="R115" s="32" t="s">
        <v>75</v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6"/>
      <c r="AO115" s="6"/>
      <c r="AP115" s="6"/>
      <c r="AQ115" s="6"/>
      <c r="AR115" s="6"/>
      <c r="AS115" s="6"/>
      <c r="AT115" s="6"/>
      <c r="AU115" s="6"/>
    </row>
    <row r="116" spans="1:47" s="2" customFormat="1" hidden="1" x14ac:dyDescent="0.25">
      <c r="A116" s="2" t="s">
        <v>76</v>
      </c>
      <c r="B116" s="32" t="s">
        <v>77</v>
      </c>
      <c r="C116" s="32" t="s">
        <v>78</v>
      </c>
      <c r="D116" s="32" t="s">
        <v>31</v>
      </c>
      <c r="E116" s="32">
        <v>3</v>
      </c>
      <c r="F116" s="32"/>
      <c r="G116" s="32" t="s">
        <v>32</v>
      </c>
      <c r="H116" s="32" t="s">
        <v>26</v>
      </c>
      <c r="I116" s="32" t="s">
        <v>27</v>
      </c>
      <c r="J116" s="32" t="s">
        <v>79</v>
      </c>
      <c r="K116" s="32" t="s">
        <v>27</v>
      </c>
      <c r="L116" s="32" t="s">
        <v>79</v>
      </c>
      <c r="M116" s="32" t="s">
        <v>27</v>
      </c>
      <c r="N116" s="32" t="s">
        <v>80</v>
      </c>
      <c r="O116" s="32" t="s">
        <v>27</v>
      </c>
      <c r="P116" s="32" t="s">
        <v>80</v>
      </c>
      <c r="Q116" s="32" t="s">
        <v>27</v>
      </c>
      <c r="R116" s="32" t="s">
        <v>80</v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6"/>
      <c r="AO116" s="6"/>
      <c r="AP116" s="6"/>
      <c r="AQ116" s="6"/>
      <c r="AR116" s="6"/>
      <c r="AS116" s="6"/>
      <c r="AT116" s="6"/>
      <c r="AU116" s="6"/>
    </row>
    <row r="117" spans="1:47" s="2" customFormat="1" hidden="1" x14ac:dyDescent="0.25">
      <c r="A117" s="2" t="s">
        <v>83</v>
      </c>
      <c r="B117" s="32" t="s">
        <v>84</v>
      </c>
      <c r="C117" s="32" t="s">
        <v>85</v>
      </c>
      <c r="D117" s="32" t="s">
        <v>31</v>
      </c>
      <c r="E117" s="32">
        <v>9</v>
      </c>
      <c r="F117" s="32"/>
      <c r="G117" s="32" t="s">
        <v>86</v>
      </c>
      <c r="H117" s="32" t="s">
        <v>26</v>
      </c>
      <c r="I117" s="32" t="s">
        <v>27</v>
      </c>
      <c r="J117" s="32" t="s">
        <v>87</v>
      </c>
      <c r="K117" s="32" t="s">
        <v>27</v>
      </c>
      <c r="L117" s="32" t="s">
        <v>87</v>
      </c>
      <c r="M117" s="32" t="s">
        <v>27</v>
      </c>
      <c r="N117" s="32" t="s">
        <v>88</v>
      </c>
      <c r="O117" s="32" t="s">
        <v>27</v>
      </c>
      <c r="P117" s="32" t="s">
        <v>88</v>
      </c>
      <c r="Q117" s="32" t="s">
        <v>27</v>
      </c>
      <c r="R117" s="32" t="s">
        <v>88</v>
      </c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6"/>
      <c r="AO117" s="6"/>
      <c r="AP117" s="6"/>
      <c r="AQ117" s="6"/>
      <c r="AR117" s="6"/>
      <c r="AS117" s="6"/>
      <c r="AT117" s="6"/>
      <c r="AU117" s="6"/>
    </row>
    <row r="118" spans="1:47" s="2" customFormat="1" hidden="1" x14ac:dyDescent="0.25">
      <c r="A118" s="2" t="s">
        <v>89</v>
      </c>
      <c r="B118" s="32" t="s">
        <v>90</v>
      </c>
      <c r="C118" s="32" t="s">
        <v>91</v>
      </c>
      <c r="D118" s="32" t="s">
        <v>31</v>
      </c>
      <c r="E118" s="32">
        <v>2</v>
      </c>
      <c r="F118" s="32"/>
      <c r="G118" s="32" t="s">
        <v>86</v>
      </c>
      <c r="H118" s="32" t="s">
        <v>26</v>
      </c>
      <c r="I118" s="32" t="s">
        <v>27</v>
      </c>
      <c r="J118" s="32" t="s">
        <v>92</v>
      </c>
      <c r="K118" s="32" t="s">
        <v>27</v>
      </c>
      <c r="L118" s="32" t="s">
        <v>92</v>
      </c>
      <c r="M118" s="32" t="s">
        <v>27</v>
      </c>
      <c r="N118" s="32" t="s">
        <v>93</v>
      </c>
      <c r="O118" s="32" t="s">
        <v>27</v>
      </c>
      <c r="P118" s="32" t="s">
        <v>93</v>
      </c>
      <c r="Q118" s="32" t="s">
        <v>27</v>
      </c>
      <c r="R118" s="32" t="s">
        <v>93</v>
      </c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6"/>
      <c r="AO118" s="6"/>
      <c r="AP118" s="6"/>
      <c r="AQ118" s="6"/>
      <c r="AR118" s="6"/>
      <c r="AS118" s="6"/>
      <c r="AT118" s="6"/>
      <c r="AU118" s="6"/>
    </row>
    <row r="119" spans="1:47" s="2" customFormat="1" hidden="1" x14ac:dyDescent="0.25">
      <c r="A119" s="2" t="s">
        <v>94</v>
      </c>
      <c r="B119" s="32" t="s">
        <v>95</v>
      </c>
      <c r="C119" s="32" t="s">
        <v>96</v>
      </c>
      <c r="D119" s="32" t="s">
        <v>31</v>
      </c>
      <c r="E119" s="32">
        <v>6</v>
      </c>
      <c r="F119" s="32"/>
      <c r="G119" s="32" t="s">
        <v>86</v>
      </c>
      <c r="H119" s="32" t="s">
        <v>26</v>
      </c>
      <c r="I119" s="32" t="s">
        <v>27</v>
      </c>
      <c r="J119" s="32" t="s">
        <v>97</v>
      </c>
      <c r="K119" s="32" t="s">
        <v>27</v>
      </c>
      <c r="L119" s="32" t="s">
        <v>97</v>
      </c>
      <c r="M119" s="32" t="s">
        <v>27</v>
      </c>
      <c r="N119" s="32" t="s">
        <v>98</v>
      </c>
      <c r="O119" s="32" t="s">
        <v>27</v>
      </c>
      <c r="P119" s="32" t="s">
        <v>98</v>
      </c>
      <c r="Q119" s="32" t="s">
        <v>27</v>
      </c>
      <c r="R119" s="32" t="s">
        <v>98</v>
      </c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6"/>
      <c r="AO119" s="6"/>
      <c r="AP119" s="6"/>
      <c r="AQ119" s="6"/>
      <c r="AR119" s="6"/>
      <c r="AS119" s="6"/>
      <c r="AT119" s="6"/>
      <c r="AU119" s="6"/>
    </row>
    <row r="120" spans="1:47" s="2" customFormat="1" hidden="1" x14ac:dyDescent="0.25">
      <c r="A120" s="2" t="s">
        <v>99</v>
      </c>
      <c r="B120" s="32" t="s">
        <v>100</v>
      </c>
      <c r="C120" s="32" t="s">
        <v>101</v>
      </c>
      <c r="D120" s="32" t="s">
        <v>31</v>
      </c>
      <c r="E120" s="32">
        <v>9</v>
      </c>
      <c r="F120" s="32"/>
      <c r="G120" s="32" t="s">
        <v>86</v>
      </c>
      <c r="H120" s="32" t="s">
        <v>26</v>
      </c>
      <c r="I120" s="32" t="s">
        <v>27</v>
      </c>
      <c r="J120" s="32" t="s">
        <v>102</v>
      </c>
      <c r="K120" s="32" t="s">
        <v>27</v>
      </c>
      <c r="L120" s="32" t="s">
        <v>102</v>
      </c>
      <c r="M120" s="32" t="s">
        <v>27</v>
      </c>
      <c r="N120" s="32" t="s">
        <v>103</v>
      </c>
      <c r="O120" s="32" t="s">
        <v>27</v>
      </c>
      <c r="P120" s="32" t="s">
        <v>103</v>
      </c>
      <c r="Q120" s="32" t="s">
        <v>27</v>
      </c>
      <c r="R120" s="32" t="s">
        <v>103</v>
      </c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6"/>
      <c r="AO120" s="6"/>
      <c r="AP120" s="6"/>
      <c r="AQ120" s="6"/>
      <c r="AR120" s="6"/>
      <c r="AS120" s="6"/>
      <c r="AT120" s="6"/>
      <c r="AU120" s="6"/>
    </row>
    <row r="121" spans="1:47" s="2" customFormat="1" hidden="1" x14ac:dyDescent="0.25">
      <c r="A121" s="2" t="s">
        <v>121</v>
      </c>
      <c r="B121" s="32" t="s">
        <v>122</v>
      </c>
      <c r="C121" s="32" t="s">
        <v>123</v>
      </c>
      <c r="D121" s="32" t="s">
        <v>31</v>
      </c>
      <c r="E121" s="32">
        <v>3</v>
      </c>
      <c r="F121" s="32"/>
      <c r="G121" s="32" t="s">
        <v>86</v>
      </c>
      <c r="H121" s="32" t="s">
        <v>26</v>
      </c>
      <c r="I121" s="32" t="s">
        <v>27</v>
      </c>
      <c r="J121" s="32" t="s">
        <v>124</v>
      </c>
      <c r="K121" s="32" t="s">
        <v>27</v>
      </c>
      <c r="L121" s="32" t="s">
        <v>124</v>
      </c>
      <c r="M121" s="32" t="s">
        <v>27</v>
      </c>
      <c r="N121" s="32" t="s">
        <v>125</v>
      </c>
      <c r="O121" s="32" t="s">
        <v>27</v>
      </c>
      <c r="P121" s="32" t="s">
        <v>125</v>
      </c>
      <c r="Q121" s="32" t="s">
        <v>27</v>
      </c>
      <c r="R121" s="32" t="s">
        <v>125</v>
      </c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6"/>
      <c r="AO121" s="6"/>
      <c r="AP121" s="6"/>
      <c r="AQ121" s="6"/>
      <c r="AR121" s="6"/>
      <c r="AS121" s="6"/>
      <c r="AT121" s="6"/>
      <c r="AU121" s="6"/>
    </row>
    <row r="122" spans="1:47" s="2" customFormat="1" hidden="1" x14ac:dyDescent="0.25">
      <c r="A122" s="2" t="s">
        <v>134</v>
      </c>
      <c r="B122" s="32" t="s">
        <v>135</v>
      </c>
      <c r="C122" s="32" t="s">
        <v>136</v>
      </c>
      <c r="D122" s="32" t="s">
        <v>31</v>
      </c>
      <c r="E122" s="32">
        <v>27</v>
      </c>
      <c r="F122" s="32"/>
      <c r="G122" s="32" t="s">
        <v>86</v>
      </c>
      <c r="H122" s="32" t="s">
        <v>26</v>
      </c>
      <c r="I122" s="32" t="s">
        <v>27</v>
      </c>
      <c r="J122" s="32" t="s">
        <v>137</v>
      </c>
      <c r="K122" s="32" t="s">
        <v>27</v>
      </c>
      <c r="L122" s="32" t="s">
        <v>137</v>
      </c>
      <c r="M122" s="32" t="s">
        <v>27</v>
      </c>
      <c r="N122" s="32" t="s">
        <v>138</v>
      </c>
      <c r="O122" s="32" t="s">
        <v>27</v>
      </c>
      <c r="P122" s="32" t="s">
        <v>138</v>
      </c>
      <c r="Q122" s="32" t="s">
        <v>27</v>
      </c>
      <c r="R122" s="32" t="s">
        <v>138</v>
      </c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6"/>
      <c r="AO122" s="6"/>
      <c r="AP122" s="6"/>
      <c r="AQ122" s="6"/>
      <c r="AR122" s="6"/>
      <c r="AS122" s="6"/>
      <c r="AT122" s="6"/>
      <c r="AU122" s="6"/>
    </row>
    <row r="123" spans="1:47" s="4" customFormat="1" ht="45" x14ac:dyDescent="0.25">
      <c r="A123" s="4" t="s">
        <v>0</v>
      </c>
      <c r="B123" s="29" t="s">
        <v>1</v>
      </c>
      <c r="C123" s="29" t="s">
        <v>2</v>
      </c>
      <c r="D123" s="29" t="s">
        <v>5</v>
      </c>
      <c r="E123" s="29" t="s">
        <v>3</v>
      </c>
      <c r="F123" s="29" t="s">
        <v>4</v>
      </c>
      <c r="G123" s="29" t="s">
        <v>6</v>
      </c>
      <c r="H123" s="29" t="s">
        <v>7</v>
      </c>
      <c r="I123" s="29" t="s">
        <v>8</v>
      </c>
      <c r="J123" s="29" t="s">
        <v>9</v>
      </c>
      <c r="K123" s="29" t="s">
        <v>10</v>
      </c>
      <c r="L123" s="29" t="s">
        <v>11</v>
      </c>
      <c r="M123" s="29" t="s">
        <v>12</v>
      </c>
      <c r="N123" s="29" t="s">
        <v>13</v>
      </c>
      <c r="O123" s="29" t="s">
        <v>14</v>
      </c>
      <c r="P123" s="29" t="s">
        <v>15</v>
      </c>
      <c r="Q123" s="29" t="s">
        <v>16</v>
      </c>
      <c r="R123" s="29" t="s">
        <v>17</v>
      </c>
      <c r="S123" s="29" t="s">
        <v>18</v>
      </c>
      <c r="T123" s="29" t="s">
        <v>19</v>
      </c>
      <c r="U123" s="29" t="s">
        <v>20</v>
      </c>
      <c r="V123" s="29" t="s">
        <v>21</v>
      </c>
      <c r="W123" s="29" t="s">
        <v>22</v>
      </c>
      <c r="X123" s="29" t="s">
        <v>23</v>
      </c>
      <c r="Y123" s="29" t="s">
        <v>24</v>
      </c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 t="s">
        <v>404</v>
      </c>
      <c r="AN123" s="11" t="s">
        <v>403</v>
      </c>
      <c r="AO123" s="11" t="s">
        <v>342</v>
      </c>
      <c r="AP123" s="11" t="s">
        <v>343</v>
      </c>
      <c r="AQ123" s="11" t="s">
        <v>431</v>
      </c>
      <c r="AR123" s="11" t="s">
        <v>429</v>
      </c>
      <c r="AS123" s="11" t="s">
        <v>457</v>
      </c>
      <c r="AT123" s="1" t="s">
        <v>345</v>
      </c>
      <c r="AU123" s="1" t="s">
        <v>346</v>
      </c>
    </row>
    <row r="124" spans="1:47" s="2" customFormat="1" x14ac:dyDescent="0.25">
      <c r="B124" s="30" t="s">
        <v>361</v>
      </c>
      <c r="C124" s="30" t="s">
        <v>451</v>
      </c>
      <c r="D124" s="30" t="s">
        <v>31</v>
      </c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7">
        <v>844.31</v>
      </c>
      <c r="AO124" s="10"/>
      <c r="AP124" s="10"/>
      <c r="AQ124" s="10">
        <f t="shared" ref="AQ124:AQ140" si="6">AN124-AR124</f>
        <v>316.61625000000004</v>
      </c>
      <c r="AR124" s="10">
        <v>527.69374999999991</v>
      </c>
      <c r="AS124" s="10">
        <v>497.9</v>
      </c>
      <c r="AT124" s="10"/>
      <c r="AU124" s="10"/>
    </row>
    <row r="125" spans="1:47" s="2" customFormat="1" x14ac:dyDescent="0.25">
      <c r="B125" s="30" t="s">
        <v>275</v>
      </c>
      <c r="C125" s="30" t="s">
        <v>452</v>
      </c>
      <c r="D125" s="30" t="s">
        <v>31</v>
      </c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7">
        <v>737.48</v>
      </c>
      <c r="AO125" s="10"/>
      <c r="AP125" s="10"/>
      <c r="AQ125" s="10">
        <f t="shared" si="6"/>
        <v>276.55500000000001</v>
      </c>
      <c r="AR125" s="10">
        <v>460.92500000000001</v>
      </c>
      <c r="AS125" s="10">
        <v>435.3</v>
      </c>
      <c r="AT125" s="10"/>
      <c r="AU125" s="10"/>
    </row>
    <row r="126" spans="1:47" s="2" customFormat="1" x14ac:dyDescent="0.25">
      <c r="B126" s="30" t="s">
        <v>360</v>
      </c>
      <c r="C126" s="30" t="s">
        <v>453</v>
      </c>
      <c r="D126" s="30" t="s">
        <v>31</v>
      </c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7">
        <v>664.34</v>
      </c>
      <c r="AO126" s="10"/>
      <c r="AP126" s="10"/>
      <c r="AQ126" s="10">
        <f t="shared" si="6"/>
        <v>249.1275</v>
      </c>
      <c r="AR126" s="10">
        <v>415.21250000000003</v>
      </c>
      <c r="AS126" s="10">
        <v>392</v>
      </c>
      <c r="AT126" s="10"/>
      <c r="AU126" s="10"/>
    </row>
    <row r="127" spans="1:47" s="2" customFormat="1" x14ac:dyDescent="0.25">
      <c r="B127" s="30" t="s">
        <v>357</v>
      </c>
      <c r="C127" s="30" t="s">
        <v>450</v>
      </c>
      <c r="D127" s="30" t="s">
        <v>31</v>
      </c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7">
        <f>AN124/25*15</f>
        <v>506.58599999999996</v>
      </c>
      <c r="AO127" s="10"/>
      <c r="AP127" s="10"/>
      <c r="AQ127" s="10">
        <f t="shared" si="6"/>
        <v>189.96975000000003</v>
      </c>
      <c r="AR127" s="10">
        <v>316.61624999999992</v>
      </c>
      <c r="AS127" s="10">
        <v>298.74</v>
      </c>
      <c r="AT127" s="10"/>
      <c r="AU127" s="10"/>
    </row>
    <row r="128" spans="1:47" s="2" customFormat="1" x14ac:dyDescent="0.25">
      <c r="B128" s="30" t="s">
        <v>356</v>
      </c>
      <c r="C128" s="30" t="s">
        <v>593</v>
      </c>
      <c r="D128" s="30" t="s">
        <v>31</v>
      </c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7">
        <f>AN125/25*15</f>
        <v>442.48800000000006</v>
      </c>
      <c r="AO128" s="10"/>
      <c r="AP128" s="10"/>
      <c r="AQ128" s="10">
        <f t="shared" si="6"/>
        <v>165.93300000000005</v>
      </c>
      <c r="AR128" s="10">
        <v>276.55500000000001</v>
      </c>
      <c r="AS128" s="10">
        <v>261.18</v>
      </c>
      <c r="AT128" s="10"/>
      <c r="AU128" s="10"/>
    </row>
    <row r="129" spans="1:47" s="2" customFormat="1" x14ac:dyDescent="0.25">
      <c r="B129" s="30" t="s">
        <v>358</v>
      </c>
      <c r="C129" s="30" t="s">
        <v>594</v>
      </c>
      <c r="D129" s="30" t="s">
        <v>31</v>
      </c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7">
        <f>AN126/25*15</f>
        <v>398.60400000000004</v>
      </c>
      <c r="AO129" s="10"/>
      <c r="AP129" s="10"/>
      <c r="AQ129" s="10">
        <f t="shared" si="6"/>
        <v>149.47649999999999</v>
      </c>
      <c r="AR129" s="10">
        <v>249.12750000000005</v>
      </c>
      <c r="AS129" s="10">
        <v>235.2</v>
      </c>
      <c r="AT129" s="10"/>
      <c r="AU129" s="10"/>
    </row>
    <row r="130" spans="1:47" s="2" customFormat="1" x14ac:dyDescent="0.25">
      <c r="B130" s="30" t="s">
        <v>308</v>
      </c>
      <c r="C130" s="30" t="s">
        <v>488</v>
      </c>
      <c r="D130" s="30" t="s">
        <v>31</v>
      </c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7">
        <f>AN124/25</f>
        <v>33.772399999999998</v>
      </c>
      <c r="AO130" s="10"/>
      <c r="AP130" s="10"/>
      <c r="AQ130" s="10">
        <f t="shared" si="6"/>
        <v>12.664650000000002</v>
      </c>
      <c r="AR130" s="10">
        <v>21.107749999999996</v>
      </c>
      <c r="AS130" s="10">
        <v>19.916</v>
      </c>
      <c r="AT130" s="10"/>
      <c r="AU130" s="10"/>
    </row>
    <row r="131" spans="1:47" s="2" customFormat="1" x14ac:dyDescent="0.25">
      <c r="B131" s="30" t="s">
        <v>309</v>
      </c>
      <c r="C131" s="30" t="s">
        <v>489</v>
      </c>
      <c r="D131" s="30" t="s">
        <v>31</v>
      </c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7">
        <f>AN125/25</f>
        <v>29.499200000000002</v>
      </c>
      <c r="AO131" s="10"/>
      <c r="AP131" s="10"/>
      <c r="AQ131" s="10">
        <f t="shared" si="6"/>
        <v>11.062200000000001</v>
      </c>
      <c r="AR131" s="10">
        <v>18.437000000000001</v>
      </c>
      <c r="AS131" s="10">
        <v>17.411999999999999</v>
      </c>
      <c r="AT131" s="10"/>
      <c r="AU131" s="10"/>
    </row>
    <row r="132" spans="1:47" s="2" customFormat="1" x14ac:dyDescent="0.25">
      <c r="B132" s="53" t="s">
        <v>310</v>
      </c>
      <c r="C132" s="53" t="s">
        <v>490</v>
      </c>
      <c r="D132" s="53" t="s">
        <v>31</v>
      </c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111">
        <f>AN126/25</f>
        <v>26.573600000000003</v>
      </c>
      <c r="AO132" s="38"/>
      <c r="AP132" s="38"/>
      <c r="AQ132" s="38">
        <f t="shared" si="6"/>
        <v>9.9650999999999996</v>
      </c>
      <c r="AR132" s="38">
        <v>16.608500000000003</v>
      </c>
      <c r="AS132" s="38">
        <v>15.68</v>
      </c>
      <c r="AT132" s="10"/>
      <c r="AU132" s="10"/>
    </row>
    <row r="133" spans="1:47" s="2" customFormat="1" x14ac:dyDescent="0.25">
      <c r="A133" s="9"/>
      <c r="B133" s="30" t="s">
        <v>219</v>
      </c>
      <c r="C133" s="30" t="s">
        <v>583</v>
      </c>
      <c r="D133" s="30" t="s">
        <v>31</v>
      </c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7">
        <v>990.45</v>
      </c>
      <c r="AO133" s="10"/>
      <c r="AP133" s="10"/>
      <c r="AQ133" s="38">
        <f t="shared" si="6"/>
        <v>371.41875000000005</v>
      </c>
      <c r="AR133" s="10">
        <v>619.03125</v>
      </c>
      <c r="AS133" s="10">
        <v>585.35595000000001</v>
      </c>
      <c r="AT133" s="8"/>
      <c r="AU133" s="8"/>
    </row>
    <row r="134" spans="1:47" s="2" customFormat="1" x14ac:dyDescent="0.25">
      <c r="A134" s="9"/>
      <c r="B134" s="30" t="s">
        <v>211</v>
      </c>
      <c r="C134" s="30" t="s">
        <v>548</v>
      </c>
      <c r="D134" s="30" t="s">
        <v>31</v>
      </c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7">
        <v>1650.74</v>
      </c>
      <c r="AO134" s="10"/>
      <c r="AP134" s="10"/>
      <c r="AQ134" s="38">
        <f t="shared" si="6"/>
        <v>619.02749999999992</v>
      </c>
      <c r="AR134" s="10">
        <v>1031.7125000000001</v>
      </c>
      <c r="AS134" s="10">
        <v>975.58733999999993</v>
      </c>
      <c r="AT134" s="8"/>
      <c r="AU134" s="8"/>
    </row>
    <row r="135" spans="1:47" s="2" customFormat="1" x14ac:dyDescent="0.25">
      <c r="A135" s="9"/>
      <c r="B135" s="30" t="s">
        <v>439</v>
      </c>
      <c r="C135" s="30" t="s">
        <v>549</v>
      </c>
      <c r="D135" s="30" t="s">
        <v>31</v>
      </c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7">
        <v>1072.21</v>
      </c>
      <c r="AO135" s="10"/>
      <c r="AP135" s="10"/>
      <c r="AQ135" s="38">
        <f t="shared" si="6"/>
        <v>402.07875000000001</v>
      </c>
      <c r="AR135" s="10">
        <v>670.13125000000002</v>
      </c>
      <c r="AS135" s="10">
        <v>633.67610999999999</v>
      </c>
      <c r="AT135" s="8"/>
      <c r="AU135" s="8"/>
    </row>
    <row r="136" spans="1:47" s="2" customFormat="1" x14ac:dyDescent="0.25">
      <c r="A136" s="9"/>
      <c r="B136" s="30" t="s">
        <v>216</v>
      </c>
      <c r="C136" s="30" t="s">
        <v>584</v>
      </c>
      <c r="D136" s="30" t="s">
        <v>31</v>
      </c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7">
        <v>899.29</v>
      </c>
      <c r="AO136" s="10"/>
      <c r="AP136" s="10"/>
      <c r="AQ136" s="38">
        <f t="shared" si="6"/>
        <v>337.23374999999999</v>
      </c>
      <c r="AR136" s="10">
        <v>562.05624999999998</v>
      </c>
      <c r="AS136" s="10">
        <v>531.48038999999994</v>
      </c>
      <c r="AT136" s="8"/>
      <c r="AU136" s="8"/>
    </row>
    <row r="137" spans="1:47" s="2" customFormat="1" x14ac:dyDescent="0.25">
      <c r="A137" s="9"/>
      <c r="B137" s="30" t="s">
        <v>208</v>
      </c>
      <c r="C137" s="30" t="s">
        <v>551</v>
      </c>
      <c r="D137" s="30" t="s">
        <v>31</v>
      </c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7">
        <v>899.29</v>
      </c>
      <c r="AO137" s="10"/>
      <c r="AP137" s="10"/>
      <c r="AQ137" s="38">
        <f t="shared" si="6"/>
        <v>337.23374999999999</v>
      </c>
      <c r="AR137" s="10">
        <v>562.05624999999998</v>
      </c>
      <c r="AS137" s="10">
        <v>531.48038999999994</v>
      </c>
      <c r="AT137" s="8"/>
      <c r="AU137" s="8"/>
    </row>
    <row r="138" spans="1:47" s="2" customFormat="1" x14ac:dyDescent="0.25">
      <c r="A138" s="9"/>
      <c r="B138" s="30" t="s">
        <v>213</v>
      </c>
      <c r="C138" s="30" t="s">
        <v>550</v>
      </c>
      <c r="D138" s="30" t="s">
        <v>31</v>
      </c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7">
        <v>359.7</v>
      </c>
      <c r="AO138" s="10"/>
      <c r="AP138" s="10"/>
      <c r="AQ138" s="38">
        <f t="shared" si="6"/>
        <v>134.88749999999999</v>
      </c>
      <c r="AR138" s="10">
        <v>224.8125</v>
      </c>
      <c r="AS138" s="10">
        <v>212.58269999999999</v>
      </c>
      <c r="AT138" s="8"/>
      <c r="AU138" s="8"/>
    </row>
    <row r="139" spans="1:47" s="2" customFormat="1" x14ac:dyDescent="0.25">
      <c r="A139" s="9"/>
      <c r="B139" s="30" t="s">
        <v>217</v>
      </c>
      <c r="C139" s="30" t="s">
        <v>585</v>
      </c>
      <c r="D139" s="30" t="s">
        <v>31</v>
      </c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7">
        <v>701.29</v>
      </c>
      <c r="AO139" s="10"/>
      <c r="AP139" s="10"/>
      <c r="AQ139" s="38">
        <f t="shared" si="6"/>
        <v>262.98374999999999</v>
      </c>
      <c r="AR139" s="10">
        <v>438.30624999999998</v>
      </c>
      <c r="AS139" s="10">
        <v>414.46238999999997</v>
      </c>
      <c r="AT139" s="8"/>
      <c r="AU139" s="8"/>
    </row>
    <row r="140" spans="1:47" s="2" customFormat="1" x14ac:dyDescent="0.25">
      <c r="A140" s="9"/>
      <c r="B140" s="30" t="s">
        <v>209</v>
      </c>
      <c r="C140" s="30" t="s">
        <v>552</v>
      </c>
      <c r="D140" s="30" t="s">
        <v>31</v>
      </c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7">
        <v>701.29</v>
      </c>
      <c r="AO140" s="10"/>
      <c r="AP140" s="10"/>
      <c r="AQ140" s="38">
        <f t="shared" si="6"/>
        <v>262.98374999999999</v>
      </c>
      <c r="AR140" s="10">
        <v>438.30624999999998</v>
      </c>
      <c r="AS140" s="10">
        <v>414.46238999999997</v>
      </c>
      <c r="AT140" s="8"/>
      <c r="AU140" s="8"/>
    </row>
    <row r="141" spans="1:47" s="2" customFormat="1" x14ac:dyDescent="0.25">
      <c r="B141" s="97" t="s">
        <v>532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8"/>
      <c r="AO141" s="8"/>
      <c r="AP141" s="8"/>
      <c r="AQ141" s="8"/>
      <c r="AR141" s="8"/>
      <c r="AS141" s="8"/>
      <c r="AT141" s="8"/>
      <c r="AU141" s="8"/>
    </row>
    <row r="142" spans="1:47" s="2" customFormat="1" x14ac:dyDescent="0.25"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61"/>
      <c r="AO142" s="8"/>
      <c r="AP142" s="8"/>
      <c r="AQ142" s="8"/>
      <c r="AR142" s="8"/>
      <c r="AS142" s="8"/>
      <c r="AT142" s="25"/>
      <c r="AU142" s="25"/>
    </row>
    <row r="143" spans="1:47" s="2" customFormat="1" x14ac:dyDescent="0.25"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8"/>
      <c r="AO143" s="8"/>
      <c r="AP143" s="8"/>
      <c r="AQ143" s="8"/>
      <c r="AR143" s="8"/>
      <c r="AS143" s="8"/>
      <c r="AT143" s="25"/>
      <c r="AU143" s="25"/>
    </row>
    <row r="144" spans="1:47" s="2" customFormat="1" x14ac:dyDescent="0.25"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8"/>
      <c r="AO144" s="8"/>
      <c r="AP144" s="8"/>
      <c r="AQ144" s="8"/>
      <c r="AR144" s="8"/>
      <c r="AS144" s="8"/>
      <c r="AT144" s="25"/>
      <c r="AU144" s="25"/>
    </row>
    <row r="145" spans="2:47" s="2" customFormat="1" ht="45" x14ac:dyDescent="0.25">
      <c r="B145" s="29" t="s">
        <v>1</v>
      </c>
      <c r="C145" s="29" t="s">
        <v>2</v>
      </c>
      <c r="D145" s="29" t="s">
        <v>5</v>
      </c>
      <c r="E145" s="29" t="s">
        <v>3</v>
      </c>
      <c r="F145" s="29" t="s">
        <v>4</v>
      </c>
      <c r="G145" s="29" t="s">
        <v>6</v>
      </c>
      <c r="H145" s="29" t="s">
        <v>7</v>
      </c>
      <c r="I145" s="29" t="s">
        <v>8</v>
      </c>
      <c r="J145" s="29" t="s">
        <v>9</v>
      </c>
      <c r="K145" s="29" t="s">
        <v>10</v>
      </c>
      <c r="L145" s="29" t="s">
        <v>11</v>
      </c>
      <c r="M145" s="29" t="s">
        <v>12</v>
      </c>
      <c r="N145" s="29" t="s">
        <v>13</v>
      </c>
      <c r="O145" s="29" t="s">
        <v>14</v>
      </c>
      <c r="P145" s="29" t="s">
        <v>15</v>
      </c>
      <c r="Q145" s="29" t="s">
        <v>16</v>
      </c>
      <c r="R145" s="29" t="s">
        <v>17</v>
      </c>
      <c r="S145" s="29" t="s">
        <v>18</v>
      </c>
      <c r="T145" s="29" t="s">
        <v>19</v>
      </c>
      <c r="U145" s="29" t="s">
        <v>20</v>
      </c>
      <c r="V145" s="29" t="s">
        <v>21</v>
      </c>
      <c r="W145" s="29" t="s">
        <v>22</v>
      </c>
      <c r="X145" s="29" t="s">
        <v>23</v>
      </c>
      <c r="Y145" s="29" t="s">
        <v>24</v>
      </c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 t="s">
        <v>404</v>
      </c>
      <c r="AN145" s="11" t="s">
        <v>403</v>
      </c>
      <c r="AO145" s="11" t="s">
        <v>342</v>
      </c>
      <c r="AP145" s="11" t="s">
        <v>343</v>
      </c>
      <c r="AQ145" s="11" t="s">
        <v>431</v>
      </c>
      <c r="AR145" s="11" t="s">
        <v>429</v>
      </c>
      <c r="AS145" s="11" t="s">
        <v>457</v>
      </c>
      <c r="AT145" s="6"/>
      <c r="AU145" s="6"/>
    </row>
    <row r="146" spans="2:47" s="2" customFormat="1" x14ac:dyDescent="0.25">
      <c r="B146" s="52" t="s">
        <v>399</v>
      </c>
      <c r="C146" s="52" t="s">
        <v>588</v>
      </c>
      <c r="D146" s="52" t="s">
        <v>111</v>
      </c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26">
        <v>179.4</v>
      </c>
      <c r="AO146" s="26"/>
      <c r="AP146" s="26"/>
      <c r="AQ146" s="26">
        <f>AN146-AR146</f>
        <v>28.400000000000006</v>
      </c>
      <c r="AR146" s="26">
        <f>151</f>
        <v>151</v>
      </c>
      <c r="AS146" s="26">
        <v>120</v>
      </c>
      <c r="AT146" s="6"/>
      <c r="AU146" s="6"/>
    </row>
    <row r="147" spans="2:47" s="2" customFormat="1" x14ac:dyDescent="0.25">
      <c r="B147" s="52" t="s">
        <v>402</v>
      </c>
      <c r="C147" s="52" t="s">
        <v>589</v>
      </c>
      <c r="D147" s="52" t="s">
        <v>111</v>
      </c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26">
        <v>179.4</v>
      </c>
      <c r="AO147" s="26"/>
      <c r="AP147" s="26"/>
      <c r="AQ147" s="26">
        <f t="shared" ref="AQ147:AQ165" si="7">AN147-AR147</f>
        <v>28.400000000000006</v>
      </c>
      <c r="AR147" s="26">
        <v>151</v>
      </c>
      <c r="AS147" s="26">
        <v>120</v>
      </c>
      <c r="AT147" s="6"/>
      <c r="AU147" s="6"/>
    </row>
    <row r="148" spans="2:47" s="2" customFormat="1" x14ac:dyDescent="0.25">
      <c r="B148" s="52" t="s">
        <v>401</v>
      </c>
      <c r="C148" s="52" t="s">
        <v>590</v>
      </c>
      <c r="D148" s="52" t="s">
        <v>111</v>
      </c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26">
        <v>102</v>
      </c>
      <c r="AO148" s="26"/>
      <c r="AP148" s="26"/>
      <c r="AQ148" s="26">
        <f t="shared" si="7"/>
        <v>12</v>
      </c>
      <c r="AR148" s="26">
        <v>90</v>
      </c>
      <c r="AS148" s="26">
        <v>73.5</v>
      </c>
      <c r="AT148" s="6"/>
      <c r="AU148" s="6"/>
    </row>
    <row r="149" spans="2:47" s="2" customFormat="1" x14ac:dyDescent="0.25">
      <c r="B149" s="52" t="s">
        <v>400</v>
      </c>
      <c r="C149" s="52" t="s">
        <v>486</v>
      </c>
      <c r="D149" s="52" t="s">
        <v>111</v>
      </c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26">
        <v>34</v>
      </c>
      <c r="AO149" s="26"/>
      <c r="AP149" s="26"/>
      <c r="AQ149" s="26">
        <f t="shared" si="7"/>
        <v>4</v>
      </c>
      <c r="AR149" s="26">
        <v>30</v>
      </c>
      <c r="AS149" s="26">
        <v>24.5</v>
      </c>
      <c r="AT149" s="6"/>
      <c r="AU149" s="6"/>
    </row>
    <row r="150" spans="2:47" s="2" customFormat="1" x14ac:dyDescent="0.25">
      <c r="B150" s="52" t="s">
        <v>153</v>
      </c>
      <c r="C150" s="52" t="s">
        <v>459</v>
      </c>
      <c r="D150" s="52" t="s">
        <v>111</v>
      </c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26">
        <v>34</v>
      </c>
      <c r="AO150" s="26"/>
      <c r="AP150" s="26"/>
      <c r="AQ150" s="26">
        <f t="shared" si="7"/>
        <v>4</v>
      </c>
      <c r="AR150" s="26">
        <v>30</v>
      </c>
      <c r="AS150" s="26">
        <v>24.5</v>
      </c>
      <c r="AT150" s="6"/>
      <c r="AU150" s="6"/>
    </row>
    <row r="151" spans="2:47" s="2" customFormat="1" x14ac:dyDescent="0.25">
      <c r="B151" s="52" t="s">
        <v>154</v>
      </c>
      <c r="C151" s="52" t="s">
        <v>460</v>
      </c>
      <c r="D151" s="52" t="s">
        <v>111</v>
      </c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26">
        <v>34</v>
      </c>
      <c r="AO151" s="26"/>
      <c r="AP151" s="26"/>
      <c r="AQ151" s="26">
        <f t="shared" si="7"/>
        <v>4</v>
      </c>
      <c r="AR151" s="26">
        <v>30</v>
      </c>
      <c r="AS151" s="26">
        <v>24.5</v>
      </c>
      <c r="AT151" s="6"/>
      <c r="AU151" s="6"/>
    </row>
    <row r="152" spans="2:47" s="2" customFormat="1" x14ac:dyDescent="0.25">
      <c r="B152" s="52" t="s">
        <v>155</v>
      </c>
      <c r="C152" s="52" t="s">
        <v>461</v>
      </c>
      <c r="D152" s="52" t="s">
        <v>111</v>
      </c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26">
        <v>34</v>
      </c>
      <c r="AO152" s="26"/>
      <c r="AP152" s="26"/>
      <c r="AQ152" s="26">
        <f t="shared" si="7"/>
        <v>4</v>
      </c>
      <c r="AR152" s="26">
        <v>30</v>
      </c>
      <c r="AS152" s="26">
        <v>24.5</v>
      </c>
      <c r="AT152" s="6"/>
      <c r="AU152" s="6"/>
    </row>
    <row r="153" spans="2:47" s="2" customFormat="1" x14ac:dyDescent="0.25">
      <c r="B153" s="52" t="s">
        <v>156</v>
      </c>
      <c r="C153" s="52" t="s">
        <v>462</v>
      </c>
      <c r="D153" s="52" t="s">
        <v>111</v>
      </c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26">
        <v>34</v>
      </c>
      <c r="AO153" s="26"/>
      <c r="AP153" s="26"/>
      <c r="AQ153" s="26">
        <f t="shared" si="7"/>
        <v>4</v>
      </c>
      <c r="AR153" s="26">
        <v>30</v>
      </c>
      <c r="AS153" s="26">
        <v>24.5</v>
      </c>
      <c r="AT153" s="6"/>
      <c r="AU153" s="6"/>
    </row>
    <row r="154" spans="2:47" s="2" customFormat="1" x14ac:dyDescent="0.25">
      <c r="B154" s="52" t="s">
        <v>157</v>
      </c>
      <c r="C154" s="52" t="s">
        <v>586</v>
      </c>
      <c r="D154" s="52" t="s">
        <v>111</v>
      </c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26">
        <v>34</v>
      </c>
      <c r="AO154" s="26"/>
      <c r="AP154" s="26"/>
      <c r="AQ154" s="26">
        <f t="shared" si="7"/>
        <v>4</v>
      </c>
      <c r="AR154" s="26">
        <v>30</v>
      </c>
      <c r="AS154" s="26">
        <v>24.5</v>
      </c>
      <c r="AT154" s="6"/>
      <c r="AU154" s="6"/>
    </row>
    <row r="155" spans="2:47" s="2" customFormat="1" x14ac:dyDescent="0.25">
      <c r="B155" s="52" t="s">
        <v>159</v>
      </c>
      <c r="C155" s="52" t="s">
        <v>464</v>
      </c>
      <c r="D155" s="52" t="s">
        <v>111</v>
      </c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26">
        <v>34</v>
      </c>
      <c r="AO155" s="26"/>
      <c r="AP155" s="26"/>
      <c r="AQ155" s="26">
        <f t="shared" si="7"/>
        <v>4</v>
      </c>
      <c r="AR155" s="26">
        <v>30</v>
      </c>
      <c r="AS155" s="26">
        <v>24.5</v>
      </c>
      <c r="AT155" s="6"/>
      <c r="AU155" s="6"/>
    </row>
    <row r="156" spans="2:47" s="2" customFormat="1" x14ac:dyDescent="0.25">
      <c r="B156" s="52" t="s">
        <v>160</v>
      </c>
      <c r="C156" s="52" t="s">
        <v>465</v>
      </c>
      <c r="D156" s="52" t="s">
        <v>111</v>
      </c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26">
        <v>34</v>
      </c>
      <c r="AO156" s="26"/>
      <c r="AP156" s="26"/>
      <c r="AQ156" s="26">
        <f t="shared" si="7"/>
        <v>4</v>
      </c>
      <c r="AR156" s="26">
        <v>30</v>
      </c>
      <c r="AS156" s="26">
        <v>24.5</v>
      </c>
      <c r="AT156" s="6"/>
      <c r="AU156" s="6"/>
    </row>
    <row r="157" spans="2:47" s="2" customFormat="1" x14ac:dyDescent="0.25">
      <c r="B157" s="52" t="s">
        <v>161</v>
      </c>
      <c r="C157" s="52" t="s">
        <v>466</v>
      </c>
      <c r="D157" s="52" t="s">
        <v>111</v>
      </c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26">
        <v>34</v>
      </c>
      <c r="AO157" s="26"/>
      <c r="AP157" s="26"/>
      <c r="AQ157" s="26">
        <f t="shared" si="7"/>
        <v>4</v>
      </c>
      <c r="AR157" s="26">
        <v>30</v>
      </c>
      <c r="AS157" s="26">
        <v>24.5</v>
      </c>
      <c r="AT157" s="6"/>
      <c r="AU157" s="6"/>
    </row>
    <row r="158" spans="2:47" s="2" customFormat="1" x14ac:dyDescent="0.25">
      <c r="B158" s="52" t="s">
        <v>162</v>
      </c>
      <c r="C158" s="52" t="s">
        <v>467</v>
      </c>
      <c r="D158" s="52" t="s">
        <v>111</v>
      </c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26">
        <v>34</v>
      </c>
      <c r="AO158" s="26"/>
      <c r="AP158" s="26"/>
      <c r="AQ158" s="26">
        <f t="shared" si="7"/>
        <v>4</v>
      </c>
      <c r="AR158" s="26">
        <v>30</v>
      </c>
      <c r="AS158" s="26">
        <v>24.5</v>
      </c>
      <c r="AT158" s="6"/>
      <c r="AU158" s="6"/>
    </row>
    <row r="159" spans="2:47" s="2" customFormat="1" x14ac:dyDescent="0.25">
      <c r="B159" s="52" t="s">
        <v>163</v>
      </c>
      <c r="C159" s="52" t="s">
        <v>468</v>
      </c>
      <c r="D159" s="52" t="s">
        <v>111</v>
      </c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26">
        <v>34</v>
      </c>
      <c r="AO159" s="26"/>
      <c r="AP159" s="26"/>
      <c r="AQ159" s="26">
        <f t="shared" si="7"/>
        <v>4</v>
      </c>
      <c r="AR159" s="26">
        <v>30</v>
      </c>
      <c r="AS159" s="26">
        <v>24.5</v>
      </c>
      <c r="AT159" s="6"/>
      <c r="AU159" s="6"/>
    </row>
    <row r="160" spans="2:47" s="2" customFormat="1" x14ac:dyDescent="0.25">
      <c r="B160" s="52" t="s">
        <v>165</v>
      </c>
      <c r="C160" s="52" t="s">
        <v>469</v>
      </c>
      <c r="D160" s="52" t="s">
        <v>111</v>
      </c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26">
        <v>34</v>
      </c>
      <c r="AO160" s="26"/>
      <c r="AP160" s="26"/>
      <c r="AQ160" s="26">
        <f t="shared" si="7"/>
        <v>4</v>
      </c>
      <c r="AR160" s="26">
        <v>30</v>
      </c>
      <c r="AS160" s="26">
        <v>24.5</v>
      </c>
      <c r="AT160" s="6"/>
      <c r="AU160" s="6"/>
    </row>
    <row r="161" spans="2:47" s="2" customFormat="1" x14ac:dyDescent="0.25">
      <c r="B161" s="52" t="s">
        <v>166</v>
      </c>
      <c r="C161" s="52" t="s">
        <v>470</v>
      </c>
      <c r="D161" s="52" t="s">
        <v>111</v>
      </c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26">
        <v>34</v>
      </c>
      <c r="AO161" s="26"/>
      <c r="AP161" s="26"/>
      <c r="AQ161" s="26">
        <f t="shared" si="7"/>
        <v>4</v>
      </c>
      <c r="AR161" s="26">
        <v>30</v>
      </c>
      <c r="AS161" s="26">
        <v>24.5</v>
      </c>
      <c r="AT161" s="6"/>
      <c r="AU161" s="6"/>
    </row>
    <row r="162" spans="2:47" s="2" customFormat="1" x14ac:dyDescent="0.25">
      <c r="B162" s="52" t="s">
        <v>167</v>
      </c>
      <c r="C162" s="52" t="s">
        <v>471</v>
      </c>
      <c r="D162" s="52" t="s">
        <v>111</v>
      </c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26">
        <v>34</v>
      </c>
      <c r="AO162" s="26"/>
      <c r="AP162" s="26"/>
      <c r="AQ162" s="26">
        <f t="shared" si="7"/>
        <v>4</v>
      </c>
      <c r="AR162" s="26">
        <v>30</v>
      </c>
      <c r="AS162" s="26">
        <v>24.5</v>
      </c>
      <c r="AT162" s="6"/>
      <c r="AU162" s="6"/>
    </row>
    <row r="163" spans="2:47" s="2" customFormat="1" x14ac:dyDescent="0.25">
      <c r="B163" s="52" t="s">
        <v>385</v>
      </c>
      <c r="C163" s="52" t="s">
        <v>472</v>
      </c>
      <c r="D163" s="52" t="s">
        <v>111</v>
      </c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26">
        <v>34</v>
      </c>
      <c r="AO163" s="26"/>
      <c r="AP163" s="26"/>
      <c r="AQ163" s="26">
        <f t="shared" si="7"/>
        <v>4</v>
      </c>
      <c r="AR163" s="26">
        <v>30</v>
      </c>
      <c r="AS163" s="26">
        <v>24.5</v>
      </c>
      <c r="AT163" s="6"/>
      <c r="AU163" s="6"/>
    </row>
    <row r="164" spans="2:47" s="2" customFormat="1" x14ac:dyDescent="0.25">
      <c r="B164" s="52" t="s">
        <v>177</v>
      </c>
      <c r="C164" s="52" t="s">
        <v>473</v>
      </c>
      <c r="D164" s="52" t="s">
        <v>111</v>
      </c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26">
        <v>34</v>
      </c>
      <c r="AO164" s="26"/>
      <c r="AP164" s="26"/>
      <c r="AQ164" s="26">
        <f t="shared" si="7"/>
        <v>4</v>
      </c>
      <c r="AR164" s="26">
        <v>30</v>
      </c>
      <c r="AS164" s="26">
        <v>24.5</v>
      </c>
      <c r="AT164" s="6"/>
      <c r="AU164" s="6"/>
    </row>
    <row r="165" spans="2:47" s="2" customFormat="1" x14ac:dyDescent="0.25">
      <c r="B165" s="52" t="s">
        <v>180</v>
      </c>
      <c r="C165" s="52" t="s">
        <v>587</v>
      </c>
      <c r="D165" s="52" t="s">
        <v>111</v>
      </c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26">
        <v>34</v>
      </c>
      <c r="AO165" s="26"/>
      <c r="AP165" s="26"/>
      <c r="AQ165" s="26">
        <f t="shared" si="7"/>
        <v>4</v>
      </c>
      <c r="AR165" s="26">
        <v>30</v>
      </c>
      <c r="AS165" s="26">
        <v>24.5</v>
      </c>
      <c r="AT165" s="6"/>
      <c r="AU165" s="6"/>
    </row>
    <row r="166" spans="2:47" s="2" customFormat="1" x14ac:dyDescent="0.25">
      <c r="B166" s="52" t="s">
        <v>168</v>
      </c>
      <c r="C166" s="52" t="s">
        <v>474</v>
      </c>
      <c r="D166" s="52" t="s">
        <v>111</v>
      </c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26">
        <v>30</v>
      </c>
      <c r="AO166" s="26"/>
      <c r="AP166" s="26"/>
      <c r="AQ166" s="26">
        <f t="shared" ref="AQ166:AQ177" si="8">AN166-AR166</f>
        <v>4</v>
      </c>
      <c r="AR166" s="26">
        <v>26</v>
      </c>
      <c r="AS166" s="26">
        <v>22.5</v>
      </c>
      <c r="AT166" s="6"/>
      <c r="AU166" s="6"/>
    </row>
    <row r="167" spans="2:47" s="2" customFormat="1" x14ac:dyDescent="0.25">
      <c r="B167" s="52" t="s">
        <v>169</v>
      </c>
      <c r="C167" s="52" t="s">
        <v>475</v>
      </c>
      <c r="D167" s="52" t="s">
        <v>111</v>
      </c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26">
        <v>30</v>
      </c>
      <c r="AO167" s="26"/>
      <c r="AP167" s="26"/>
      <c r="AQ167" s="26">
        <f t="shared" si="8"/>
        <v>4</v>
      </c>
      <c r="AR167" s="26">
        <v>26</v>
      </c>
      <c r="AS167" s="26">
        <v>22.5</v>
      </c>
      <c r="AT167" s="6"/>
      <c r="AU167" s="6"/>
    </row>
    <row r="168" spans="2:47" s="2" customFormat="1" x14ac:dyDescent="0.25">
      <c r="B168" s="52" t="s">
        <v>170</v>
      </c>
      <c r="C168" s="52" t="s">
        <v>476</v>
      </c>
      <c r="D168" s="52" t="s">
        <v>111</v>
      </c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26">
        <v>30</v>
      </c>
      <c r="AO168" s="26"/>
      <c r="AP168" s="26"/>
      <c r="AQ168" s="26">
        <f t="shared" si="8"/>
        <v>4</v>
      </c>
      <c r="AR168" s="26">
        <v>26</v>
      </c>
      <c r="AS168" s="26">
        <v>22.5</v>
      </c>
      <c r="AT168" s="6"/>
      <c r="AU168" s="6"/>
    </row>
    <row r="169" spans="2:47" s="2" customFormat="1" x14ac:dyDescent="0.25">
      <c r="B169" s="52" t="s">
        <v>171</v>
      </c>
      <c r="C169" s="52" t="s">
        <v>477</v>
      </c>
      <c r="D169" s="52" t="s">
        <v>111</v>
      </c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26">
        <v>30</v>
      </c>
      <c r="AO169" s="26"/>
      <c r="AP169" s="26"/>
      <c r="AQ169" s="26">
        <f t="shared" si="8"/>
        <v>4</v>
      </c>
      <c r="AR169" s="26">
        <v>26</v>
      </c>
      <c r="AS169" s="26">
        <v>22.5</v>
      </c>
      <c r="AT169" s="6"/>
      <c r="AU169" s="6"/>
    </row>
    <row r="170" spans="2:47" s="2" customFormat="1" x14ac:dyDescent="0.25">
      <c r="B170" s="52" t="s">
        <v>172</v>
      </c>
      <c r="C170" s="52" t="s">
        <v>478</v>
      </c>
      <c r="D170" s="52" t="s">
        <v>111</v>
      </c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26">
        <v>30</v>
      </c>
      <c r="AO170" s="26"/>
      <c r="AP170" s="26"/>
      <c r="AQ170" s="26">
        <f t="shared" si="8"/>
        <v>4</v>
      </c>
      <c r="AR170" s="26">
        <v>26</v>
      </c>
      <c r="AS170" s="26">
        <v>22.5</v>
      </c>
      <c r="AT170" s="6"/>
      <c r="AU170" s="6"/>
    </row>
    <row r="171" spans="2:47" s="2" customFormat="1" x14ac:dyDescent="0.25">
      <c r="B171" s="52" t="s">
        <v>173</v>
      </c>
      <c r="C171" s="52" t="s">
        <v>479</v>
      </c>
      <c r="D171" s="52" t="s">
        <v>111</v>
      </c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26">
        <v>30</v>
      </c>
      <c r="AO171" s="26"/>
      <c r="AP171" s="26"/>
      <c r="AQ171" s="26">
        <f t="shared" si="8"/>
        <v>4</v>
      </c>
      <c r="AR171" s="26">
        <v>26</v>
      </c>
      <c r="AS171" s="26">
        <v>22.5</v>
      </c>
      <c r="AT171" s="6"/>
      <c r="AU171" s="6"/>
    </row>
    <row r="172" spans="2:47" s="2" customFormat="1" x14ac:dyDescent="0.25">
      <c r="B172" s="52" t="s">
        <v>174</v>
      </c>
      <c r="C172" s="52" t="s">
        <v>480</v>
      </c>
      <c r="D172" s="52" t="s">
        <v>111</v>
      </c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26">
        <v>30</v>
      </c>
      <c r="AO172" s="26"/>
      <c r="AP172" s="26"/>
      <c r="AQ172" s="26">
        <f t="shared" si="8"/>
        <v>4</v>
      </c>
      <c r="AR172" s="26">
        <v>26</v>
      </c>
      <c r="AS172" s="26">
        <v>22.5</v>
      </c>
      <c r="AT172" s="6"/>
      <c r="AU172" s="6"/>
    </row>
    <row r="173" spans="2:47" s="2" customFormat="1" x14ac:dyDescent="0.25">
      <c r="B173" s="52" t="s">
        <v>175</v>
      </c>
      <c r="C173" s="52" t="s">
        <v>481</v>
      </c>
      <c r="D173" s="52" t="s">
        <v>111</v>
      </c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26">
        <v>30</v>
      </c>
      <c r="AO173" s="26"/>
      <c r="AP173" s="26"/>
      <c r="AQ173" s="26">
        <f t="shared" si="8"/>
        <v>4</v>
      </c>
      <c r="AR173" s="26">
        <v>26</v>
      </c>
      <c r="AS173" s="26">
        <v>22.5</v>
      </c>
      <c r="AT173" s="6"/>
      <c r="AU173" s="6"/>
    </row>
    <row r="174" spans="2:47" s="2" customFormat="1" x14ac:dyDescent="0.25">
      <c r="B174" s="52" t="s">
        <v>176</v>
      </c>
      <c r="C174" s="52" t="s">
        <v>482</v>
      </c>
      <c r="D174" s="52" t="s">
        <v>111</v>
      </c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26">
        <v>30</v>
      </c>
      <c r="AO174" s="26"/>
      <c r="AP174" s="26"/>
      <c r="AQ174" s="26">
        <f t="shared" si="8"/>
        <v>4</v>
      </c>
      <c r="AR174" s="26">
        <v>26</v>
      </c>
      <c r="AS174" s="26">
        <v>22.5</v>
      </c>
      <c r="AT174" s="6"/>
      <c r="AU174" s="6"/>
    </row>
    <row r="175" spans="2:47" s="2" customFormat="1" x14ac:dyDescent="0.25">
      <c r="B175" s="52" t="s">
        <v>178</v>
      </c>
      <c r="C175" s="52" t="s">
        <v>483</v>
      </c>
      <c r="D175" s="52" t="s">
        <v>111</v>
      </c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26">
        <v>30</v>
      </c>
      <c r="AO175" s="26"/>
      <c r="AP175" s="26"/>
      <c r="AQ175" s="26">
        <f t="shared" si="8"/>
        <v>4</v>
      </c>
      <c r="AR175" s="26">
        <v>26</v>
      </c>
      <c r="AS175" s="26">
        <v>22.5</v>
      </c>
      <c r="AT175" s="6"/>
      <c r="AU175" s="6"/>
    </row>
    <row r="176" spans="2:47" s="2" customFormat="1" x14ac:dyDescent="0.25">
      <c r="B176" s="30" t="s">
        <v>204</v>
      </c>
      <c r="C176" s="30" t="s">
        <v>485</v>
      </c>
      <c r="D176" s="45" t="s">
        <v>187</v>
      </c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26">
        <v>30</v>
      </c>
      <c r="AO176" s="26"/>
      <c r="AP176" s="26"/>
      <c r="AQ176" s="26">
        <f t="shared" si="8"/>
        <v>5.5</v>
      </c>
      <c r="AR176" s="26">
        <v>24.5</v>
      </c>
      <c r="AS176" s="14"/>
      <c r="AT176" s="6"/>
      <c r="AU176" s="6"/>
    </row>
    <row r="177" spans="1:47" s="2" customFormat="1" x14ac:dyDescent="0.25">
      <c r="B177" s="52" t="s">
        <v>398</v>
      </c>
      <c r="C177" s="52" t="s">
        <v>484</v>
      </c>
      <c r="D177" s="52" t="s">
        <v>187</v>
      </c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26">
        <v>67.8</v>
      </c>
      <c r="AO177" s="26"/>
      <c r="AP177" s="26"/>
      <c r="AQ177" s="26">
        <f t="shared" si="8"/>
        <v>18.799999999999997</v>
      </c>
      <c r="AR177" s="26">
        <v>49</v>
      </c>
      <c r="AS177" s="14"/>
      <c r="AT177" s="6"/>
      <c r="AU177" s="6"/>
    </row>
    <row r="178" spans="1:47" s="2" customFormat="1" x14ac:dyDescent="0.25">
      <c r="B178" s="78"/>
      <c r="C178" s="78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8"/>
      <c r="AO178" s="8"/>
      <c r="AP178" s="8"/>
      <c r="AQ178" s="8"/>
      <c r="AR178" s="8"/>
      <c r="AS178" s="8"/>
      <c r="AT178" s="8"/>
      <c r="AU178" s="8"/>
    </row>
    <row r="179" spans="1:47" s="2" customFormat="1" x14ac:dyDescent="0.25">
      <c r="B179" s="78"/>
      <c r="C179" s="78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8"/>
      <c r="AO179" s="8"/>
      <c r="AP179" s="8"/>
      <c r="AQ179" s="8"/>
      <c r="AR179" s="8"/>
      <c r="AS179" s="8"/>
      <c r="AT179" s="8"/>
      <c r="AU179" s="8"/>
    </row>
    <row r="180" spans="1:47" s="4" customFormat="1" ht="45" hidden="1" x14ac:dyDescent="0.25">
      <c r="A180" s="4" t="s">
        <v>0</v>
      </c>
      <c r="B180" s="29" t="s">
        <v>1</v>
      </c>
      <c r="C180" s="29" t="s">
        <v>2</v>
      </c>
      <c r="D180" s="29" t="s">
        <v>5</v>
      </c>
      <c r="E180" s="29" t="s">
        <v>3</v>
      </c>
      <c r="F180" s="29" t="s">
        <v>4</v>
      </c>
      <c r="G180" s="29" t="s">
        <v>6</v>
      </c>
      <c r="H180" s="29" t="s">
        <v>7</v>
      </c>
      <c r="I180" s="29" t="s">
        <v>8</v>
      </c>
      <c r="J180" s="29" t="s">
        <v>9</v>
      </c>
      <c r="K180" s="29" t="s">
        <v>10</v>
      </c>
      <c r="L180" s="29" t="s">
        <v>11</v>
      </c>
      <c r="M180" s="29" t="s">
        <v>12</v>
      </c>
      <c r="N180" s="29" t="s">
        <v>13</v>
      </c>
      <c r="O180" s="29" t="s">
        <v>14</v>
      </c>
      <c r="P180" s="29" t="s">
        <v>15</v>
      </c>
      <c r="Q180" s="29" t="s">
        <v>16</v>
      </c>
      <c r="R180" s="29" t="s">
        <v>17</v>
      </c>
      <c r="S180" s="29" t="s">
        <v>18</v>
      </c>
      <c r="T180" s="29" t="s">
        <v>19</v>
      </c>
      <c r="U180" s="29" t="s">
        <v>20</v>
      </c>
      <c r="V180" s="29" t="s">
        <v>21</v>
      </c>
      <c r="W180" s="29" t="s">
        <v>22</v>
      </c>
      <c r="X180" s="29" t="s">
        <v>23</v>
      </c>
      <c r="Y180" s="29" t="s">
        <v>24</v>
      </c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 t="s">
        <v>404</v>
      </c>
      <c r="AN180" s="11" t="s">
        <v>403</v>
      </c>
      <c r="AO180" s="11" t="s">
        <v>342</v>
      </c>
      <c r="AP180" s="11" t="s">
        <v>343</v>
      </c>
      <c r="AQ180" s="11" t="s">
        <v>431</v>
      </c>
      <c r="AR180" s="11" t="s">
        <v>429</v>
      </c>
      <c r="AS180" s="11" t="s">
        <v>457</v>
      </c>
      <c r="AT180" s="1" t="s">
        <v>345</v>
      </c>
      <c r="AU180" s="1" t="s">
        <v>346</v>
      </c>
    </row>
    <row r="181" spans="1:47" s="2" customFormat="1" hidden="1" x14ac:dyDescent="0.25">
      <c r="A181" s="2" t="s">
        <v>109</v>
      </c>
      <c r="B181" s="30" t="s">
        <v>110</v>
      </c>
      <c r="C181" s="30" t="s">
        <v>407</v>
      </c>
      <c r="D181" s="30" t="s">
        <v>111</v>
      </c>
      <c r="E181" s="30">
        <v>1078</v>
      </c>
      <c r="F181" s="30"/>
      <c r="G181" s="30" t="s">
        <v>112</v>
      </c>
      <c r="H181" s="30" t="s">
        <v>26</v>
      </c>
      <c r="I181" s="30" t="s">
        <v>27</v>
      </c>
      <c r="J181" s="30" t="s">
        <v>113</v>
      </c>
      <c r="K181" s="30" t="s">
        <v>27</v>
      </c>
      <c r="L181" s="30" t="s">
        <v>114</v>
      </c>
      <c r="M181" s="30" t="s">
        <v>27</v>
      </c>
      <c r="N181" s="30" t="s">
        <v>115</v>
      </c>
      <c r="O181" s="30" t="s">
        <v>27</v>
      </c>
      <c r="P181" s="30" t="s">
        <v>115</v>
      </c>
      <c r="Q181" s="30" t="s">
        <v>27</v>
      </c>
      <c r="R181" s="30" t="s">
        <v>115</v>
      </c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>
        <v>29.99</v>
      </c>
      <c r="AN181" s="10">
        <v>62.96</v>
      </c>
      <c r="AO181" s="10"/>
      <c r="AP181" s="10"/>
      <c r="AQ181" s="10">
        <f>AN181-AR181</f>
        <v>14.96</v>
      </c>
      <c r="AR181" s="10">
        <v>48</v>
      </c>
      <c r="AS181" s="10">
        <v>37.5</v>
      </c>
      <c r="AT181" s="10">
        <v>37</v>
      </c>
      <c r="AU181" s="10">
        <v>36</v>
      </c>
    </row>
    <row r="182" spans="1:47" s="2" customFormat="1" hidden="1" x14ac:dyDescent="0.25">
      <c r="A182" s="2" t="s">
        <v>116</v>
      </c>
      <c r="B182" s="30" t="s">
        <v>117</v>
      </c>
      <c r="C182" s="30" t="s">
        <v>408</v>
      </c>
      <c r="D182" s="30" t="s">
        <v>111</v>
      </c>
      <c r="E182" s="30">
        <v>832</v>
      </c>
      <c r="F182" s="30"/>
      <c r="G182" s="30" t="s">
        <v>112</v>
      </c>
      <c r="H182" s="30" t="s">
        <v>26</v>
      </c>
      <c r="I182" s="30" t="s">
        <v>27</v>
      </c>
      <c r="J182" s="30" t="s">
        <v>118</v>
      </c>
      <c r="K182" s="30" t="s">
        <v>27</v>
      </c>
      <c r="L182" s="30" t="s">
        <v>119</v>
      </c>
      <c r="M182" s="30" t="s">
        <v>27</v>
      </c>
      <c r="N182" s="30" t="s">
        <v>120</v>
      </c>
      <c r="O182" s="30" t="s">
        <v>27</v>
      </c>
      <c r="P182" s="30" t="s">
        <v>120</v>
      </c>
      <c r="Q182" s="30" t="s">
        <v>27</v>
      </c>
      <c r="R182" s="30" t="s">
        <v>120</v>
      </c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>
        <v>24.77</v>
      </c>
      <c r="AN182" s="10">
        <v>47.09</v>
      </c>
      <c r="AO182" s="10"/>
      <c r="AP182" s="10"/>
      <c r="AQ182" s="10">
        <f>AN182-AR182</f>
        <v>2.0900000000000034</v>
      </c>
      <c r="AR182" s="10">
        <v>45</v>
      </c>
      <c r="AS182" s="10">
        <v>36.299999999999997</v>
      </c>
      <c r="AT182" s="10">
        <v>31</v>
      </c>
      <c r="AU182" s="10">
        <v>30</v>
      </c>
    </row>
    <row r="183" spans="1:47" s="2" customFormat="1" hidden="1" x14ac:dyDescent="0.25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8"/>
      <c r="AO183" s="8"/>
      <c r="AP183" s="8"/>
      <c r="AQ183" s="8"/>
      <c r="AR183" s="8"/>
      <c r="AS183" s="8"/>
      <c r="AT183" s="10"/>
      <c r="AU183" s="10"/>
    </row>
    <row r="184" spans="1:47" s="4" customFormat="1" ht="45" x14ac:dyDescent="0.25">
      <c r="A184" s="4" t="s">
        <v>0</v>
      </c>
      <c r="B184" s="5" t="s">
        <v>1</v>
      </c>
      <c r="C184" s="5" t="s">
        <v>2</v>
      </c>
      <c r="D184" s="5" t="s">
        <v>5</v>
      </c>
      <c r="E184" s="5" t="s">
        <v>3</v>
      </c>
      <c r="F184" s="5" t="s">
        <v>4</v>
      </c>
      <c r="G184" s="5" t="s">
        <v>6</v>
      </c>
      <c r="H184" s="5" t="s">
        <v>7</v>
      </c>
      <c r="I184" s="5" t="s">
        <v>8</v>
      </c>
      <c r="J184" s="5" t="s">
        <v>9</v>
      </c>
      <c r="K184" s="5" t="s">
        <v>10</v>
      </c>
      <c r="L184" s="5" t="s">
        <v>11</v>
      </c>
      <c r="M184" s="5" t="s">
        <v>12</v>
      </c>
      <c r="N184" s="5" t="s">
        <v>13</v>
      </c>
      <c r="O184" s="5" t="s">
        <v>14</v>
      </c>
      <c r="P184" s="5" t="s">
        <v>15</v>
      </c>
      <c r="Q184" s="5" t="s">
        <v>16</v>
      </c>
      <c r="R184" s="5" t="s">
        <v>17</v>
      </c>
      <c r="S184" s="5" t="s">
        <v>18</v>
      </c>
      <c r="T184" s="5" t="s">
        <v>19</v>
      </c>
      <c r="U184" s="5" t="s">
        <v>20</v>
      </c>
      <c r="V184" s="5" t="s">
        <v>21</v>
      </c>
      <c r="W184" s="5" t="s">
        <v>22</v>
      </c>
      <c r="X184" s="5" t="s">
        <v>23</v>
      </c>
      <c r="Y184" s="5" t="s">
        <v>24</v>
      </c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 t="s">
        <v>404</v>
      </c>
      <c r="AN184" s="11" t="s">
        <v>403</v>
      </c>
      <c r="AO184" s="11" t="s">
        <v>342</v>
      </c>
      <c r="AP184" s="1" t="s">
        <v>343</v>
      </c>
      <c r="AQ184" s="11" t="s">
        <v>431</v>
      </c>
      <c r="AR184" s="11" t="s">
        <v>429</v>
      </c>
      <c r="AS184" s="11" t="s">
        <v>405</v>
      </c>
      <c r="AT184" s="1" t="s">
        <v>429</v>
      </c>
      <c r="AU184" s="1" t="s">
        <v>346</v>
      </c>
    </row>
    <row r="185" spans="1:47" s="2" customFormat="1" x14ac:dyDescent="0.25">
      <c r="B185" s="30" t="s">
        <v>110</v>
      </c>
      <c r="C185" s="30" t="s">
        <v>407</v>
      </c>
      <c r="D185" s="30" t="s">
        <v>111</v>
      </c>
      <c r="E185" s="9">
        <v>1078</v>
      </c>
      <c r="F185" s="9"/>
      <c r="G185" s="9" t="s">
        <v>112</v>
      </c>
      <c r="H185" s="9" t="s">
        <v>26</v>
      </c>
      <c r="I185" s="9" t="s">
        <v>27</v>
      </c>
      <c r="J185" s="9" t="s">
        <v>113</v>
      </c>
      <c r="K185" s="9" t="s">
        <v>27</v>
      </c>
      <c r="L185" s="9" t="s">
        <v>114</v>
      </c>
      <c r="M185" s="9" t="s">
        <v>27</v>
      </c>
      <c r="N185" s="9" t="s">
        <v>115</v>
      </c>
      <c r="O185" s="9" t="s">
        <v>27</v>
      </c>
      <c r="P185" s="9" t="s">
        <v>115</v>
      </c>
      <c r="Q185" s="9" t="s">
        <v>27</v>
      </c>
      <c r="R185" s="9" t="s">
        <v>115</v>
      </c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>
        <v>29.99</v>
      </c>
      <c r="AN185" s="10">
        <v>62.96</v>
      </c>
      <c r="AO185" s="10"/>
      <c r="AP185" s="10"/>
      <c r="AQ185" s="10">
        <f>AN185-AR185</f>
        <v>14.96</v>
      </c>
      <c r="AR185" s="100">
        <v>48</v>
      </c>
      <c r="AS185" s="100">
        <v>38</v>
      </c>
      <c r="AT185" s="10">
        <v>37.5</v>
      </c>
      <c r="AU185" s="10"/>
    </row>
    <row r="186" spans="1:47" s="2" customFormat="1" x14ac:dyDescent="0.25">
      <c r="B186" s="30" t="s">
        <v>117</v>
      </c>
      <c r="C186" s="30" t="s">
        <v>408</v>
      </c>
      <c r="D186" s="30" t="s">
        <v>111</v>
      </c>
      <c r="E186" s="9">
        <v>832</v>
      </c>
      <c r="F186" s="9"/>
      <c r="G186" s="9" t="s">
        <v>112</v>
      </c>
      <c r="H186" s="9" t="s">
        <v>26</v>
      </c>
      <c r="I186" s="9" t="s">
        <v>27</v>
      </c>
      <c r="J186" s="9" t="s">
        <v>118</v>
      </c>
      <c r="K186" s="9" t="s">
        <v>27</v>
      </c>
      <c r="L186" s="9" t="s">
        <v>119</v>
      </c>
      <c r="M186" s="9" t="s">
        <v>27</v>
      </c>
      <c r="N186" s="9" t="s">
        <v>120</v>
      </c>
      <c r="O186" s="9" t="s">
        <v>27</v>
      </c>
      <c r="P186" s="9" t="s">
        <v>120</v>
      </c>
      <c r="Q186" s="9" t="s">
        <v>27</v>
      </c>
      <c r="R186" s="9" t="s">
        <v>120</v>
      </c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>
        <v>24.77</v>
      </c>
      <c r="AN186" s="10">
        <v>47.09</v>
      </c>
      <c r="AO186" s="10"/>
      <c r="AP186" s="10"/>
      <c r="AQ186" s="10">
        <f>AN186-AR186</f>
        <v>2.0900000000000034</v>
      </c>
      <c r="AR186" s="100">
        <v>45</v>
      </c>
      <c r="AS186" s="100">
        <v>35.5</v>
      </c>
      <c r="AT186" s="10">
        <v>36.299999999999997</v>
      </c>
      <c r="AU186" s="10"/>
    </row>
    <row r="187" spans="1:47" s="2" customFormat="1" x14ac:dyDescent="0.25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8"/>
      <c r="AO187" s="8"/>
      <c r="AP187" s="8"/>
      <c r="AQ187" s="8"/>
      <c r="AR187" s="8"/>
      <c r="AS187" s="8"/>
      <c r="AT187" s="10"/>
      <c r="AU187" s="10"/>
    </row>
    <row r="188" spans="1:47" s="2" customFormat="1" ht="16.5" customHeight="1" x14ac:dyDescent="0.25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8"/>
      <c r="AO188" s="8"/>
      <c r="AP188" s="8"/>
      <c r="AQ188" s="8"/>
      <c r="AR188" s="8"/>
      <c r="AS188" s="8"/>
      <c r="AT188" s="10"/>
      <c r="AU188" s="10"/>
    </row>
    <row r="189" spans="1:47" s="4" customFormat="1" ht="45" x14ac:dyDescent="0.25">
      <c r="A189" s="4" t="s">
        <v>0</v>
      </c>
      <c r="B189" s="29" t="s">
        <v>1</v>
      </c>
      <c r="C189" s="29" t="s">
        <v>2</v>
      </c>
      <c r="D189" s="29" t="s">
        <v>5</v>
      </c>
      <c r="E189" s="29" t="s">
        <v>3</v>
      </c>
      <c r="F189" s="29" t="s">
        <v>4</v>
      </c>
      <c r="G189" s="29" t="s">
        <v>6</v>
      </c>
      <c r="H189" s="29" t="s">
        <v>7</v>
      </c>
      <c r="I189" s="29" t="s">
        <v>8</v>
      </c>
      <c r="J189" s="29" t="s">
        <v>9</v>
      </c>
      <c r="K189" s="29" t="s">
        <v>10</v>
      </c>
      <c r="L189" s="29" t="s">
        <v>11</v>
      </c>
      <c r="M189" s="29" t="s">
        <v>12</v>
      </c>
      <c r="N189" s="29" t="s">
        <v>13</v>
      </c>
      <c r="O189" s="29" t="s">
        <v>14</v>
      </c>
      <c r="P189" s="29" t="s">
        <v>15</v>
      </c>
      <c r="Q189" s="29" t="s">
        <v>16</v>
      </c>
      <c r="R189" s="29" t="s">
        <v>17</v>
      </c>
      <c r="S189" s="29" t="s">
        <v>18</v>
      </c>
      <c r="T189" s="29" t="s">
        <v>19</v>
      </c>
      <c r="U189" s="29" t="s">
        <v>20</v>
      </c>
      <c r="V189" s="29" t="s">
        <v>21</v>
      </c>
      <c r="W189" s="29" t="s">
        <v>22</v>
      </c>
      <c r="X189" s="29" t="s">
        <v>23</v>
      </c>
      <c r="Y189" s="29" t="s">
        <v>24</v>
      </c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 t="s">
        <v>404</v>
      </c>
      <c r="AN189" s="11" t="s">
        <v>403</v>
      </c>
      <c r="AO189" s="11" t="s">
        <v>342</v>
      </c>
      <c r="AP189" s="11" t="s">
        <v>343</v>
      </c>
      <c r="AQ189" s="11" t="s">
        <v>431</v>
      </c>
      <c r="AR189" s="11" t="s">
        <v>429</v>
      </c>
      <c r="AS189" s="14"/>
      <c r="AT189" s="50" t="s">
        <v>345</v>
      </c>
      <c r="AU189" s="1" t="s">
        <v>346</v>
      </c>
    </row>
    <row r="190" spans="1:47" s="2" customFormat="1" x14ac:dyDescent="0.25">
      <c r="B190" s="30" t="s">
        <v>382</v>
      </c>
      <c r="C190" s="30" t="s">
        <v>454</v>
      </c>
      <c r="D190" s="30" t="s">
        <v>207</v>
      </c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10">
        <v>45</v>
      </c>
      <c r="AO190" s="10"/>
      <c r="AP190" s="10"/>
      <c r="AQ190" s="10">
        <f>AN190-AR190</f>
        <v>17.5</v>
      </c>
      <c r="AR190" s="10">
        <v>27.5</v>
      </c>
      <c r="AS190" s="8"/>
      <c r="AT190" s="17"/>
      <c r="AU190" s="10"/>
    </row>
    <row r="191" spans="1:47" s="2" customFormat="1" x14ac:dyDescent="0.25">
      <c r="B191" s="30" t="s">
        <v>384</v>
      </c>
      <c r="C191" s="30" t="s">
        <v>383</v>
      </c>
      <c r="D191" s="30" t="s">
        <v>207</v>
      </c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10">
        <v>45</v>
      </c>
      <c r="AO191" s="10"/>
      <c r="AP191" s="10"/>
      <c r="AQ191" s="10">
        <f t="shared" ref="AQ191:AQ216" si="9">AN191-AR191</f>
        <v>17.5</v>
      </c>
      <c r="AR191" s="10">
        <v>27.5</v>
      </c>
      <c r="AS191" s="8"/>
      <c r="AT191" s="17"/>
      <c r="AU191" s="10"/>
    </row>
    <row r="192" spans="1:47" s="2" customFormat="1" x14ac:dyDescent="0.25">
      <c r="B192" s="30" t="s">
        <v>220</v>
      </c>
      <c r="C192" s="30" t="s">
        <v>553</v>
      </c>
      <c r="D192" s="30" t="s">
        <v>207</v>
      </c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10">
        <v>25</v>
      </c>
      <c r="AO192" s="10"/>
      <c r="AP192" s="10"/>
      <c r="AQ192" s="10">
        <f t="shared" si="9"/>
        <v>7.5</v>
      </c>
      <c r="AR192" s="10">
        <v>17.5</v>
      </c>
      <c r="AS192" s="8"/>
      <c r="AT192" s="17"/>
      <c r="AU192" s="10"/>
    </row>
    <row r="193" spans="2:47" s="2" customFormat="1" x14ac:dyDescent="0.25">
      <c r="B193" s="30" t="s">
        <v>229</v>
      </c>
      <c r="C193" s="30" t="s">
        <v>591</v>
      </c>
      <c r="D193" s="30" t="s">
        <v>207</v>
      </c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10">
        <v>25</v>
      </c>
      <c r="AO193" s="10"/>
      <c r="AP193" s="10"/>
      <c r="AQ193" s="10">
        <f t="shared" si="9"/>
        <v>7.5</v>
      </c>
      <c r="AR193" s="10">
        <v>17.5</v>
      </c>
      <c r="AS193" s="8"/>
      <c r="AT193" s="17"/>
      <c r="AU193" s="10"/>
    </row>
    <row r="194" spans="2:47" s="2" customFormat="1" ht="16.5" customHeight="1" x14ac:dyDescent="0.25">
      <c r="B194" s="30" t="s">
        <v>232</v>
      </c>
      <c r="C194" s="30" t="s">
        <v>554</v>
      </c>
      <c r="D194" s="30" t="s">
        <v>207</v>
      </c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10">
        <v>49.5</v>
      </c>
      <c r="AO194" s="10"/>
      <c r="AP194" s="10"/>
      <c r="AQ194" s="10">
        <f t="shared" si="9"/>
        <v>15</v>
      </c>
      <c r="AR194" s="10">
        <v>34.5</v>
      </c>
      <c r="AS194" s="8"/>
      <c r="AT194" s="17"/>
      <c r="AU194" s="10"/>
    </row>
    <row r="195" spans="2:47" s="2" customFormat="1" x14ac:dyDescent="0.25">
      <c r="B195" s="30" t="s">
        <v>235</v>
      </c>
      <c r="C195" s="30" t="s">
        <v>555</v>
      </c>
      <c r="D195" s="30" t="s">
        <v>207</v>
      </c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10">
        <v>49.5</v>
      </c>
      <c r="AO195" s="10"/>
      <c r="AP195" s="10"/>
      <c r="AQ195" s="10">
        <f t="shared" si="9"/>
        <v>15</v>
      </c>
      <c r="AR195" s="10">
        <v>34.5</v>
      </c>
      <c r="AS195" s="8"/>
      <c r="AT195" s="17"/>
      <c r="AU195" s="10"/>
    </row>
    <row r="196" spans="2:47" s="2" customFormat="1" x14ac:dyDescent="0.25">
      <c r="B196" s="30" t="s">
        <v>380</v>
      </c>
      <c r="C196" s="30" t="s">
        <v>249</v>
      </c>
      <c r="D196" s="30" t="s">
        <v>207</v>
      </c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10">
        <v>36</v>
      </c>
      <c r="AO196" s="10"/>
      <c r="AP196" s="10"/>
      <c r="AQ196" s="10">
        <f t="shared" si="9"/>
        <v>11.899999999999999</v>
      </c>
      <c r="AR196" s="10">
        <v>24.1</v>
      </c>
      <c r="AS196" s="8"/>
      <c r="AT196" s="17"/>
      <c r="AU196" s="10"/>
    </row>
    <row r="197" spans="2:47" s="2" customFormat="1" x14ac:dyDescent="0.25">
      <c r="B197" s="30" t="s">
        <v>379</v>
      </c>
      <c r="C197" s="30" t="s">
        <v>251</v>
      </c>
      <c r="D197" s="30" t="s">
        <v>207</v>
      </c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10">
        <v>45</v>
      </c>
      <c r="AO197" s="10"/>
      <c r="AP197" s="10"/>
      <c r="AQ197" s="10">
        <f t="shared" si="9"/>
        <v>15.100000000000001</v>
      </c>
      <c r="AR197" s="10">
        <v>29.9</v>
      </c>
      <c r="AS197" s="8"/>
      <c r="AT197" s="17"/>
      <c r="AU197" s="10"/>
    </row>
    <row r="198" spans="2:47" s="2" customFormat="1" ht="16.5" customHeight="1" x14ac:dyDescent="0.25">
      <c r="B198" s="30" t="s">
        <v>378</v>
      </c>
      <c r="C198" s="30" t="s">
        <v>258</v>
      </c>
      <c r="D198" s="30" t="s">
        <v>207</v>
      </c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10">
        <v>45</v>
      </c>
      <c r="AO198" s="10"/>
      <c r="AP198" s="10"/>
      <c r="AQ198" s="10">
        <f t="shared" si="9"/>
        <v>15.100000000000001</v>
      </c>
      <c r="AR198" s="10">
        <v>29.9</v>
      </c>
      <c r="AS198" s="8"/>
      <c r="AT198" s="17"/>
      <c r="AU198" s="10"/>
    </row>
    <row r="199" spans="2:47" s="2" customFormat="1" x14ac:dyDescent="0.25">
      <c r="B199" s="30" t="s">
        <v>377</v>
      </c>
      <c r="C199" s="30" t="s">
        <v>556</v>
      </c>
      <c r="D199" s="30" t="s">
        <v>207</v>
      </c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10">
        <v>36</v>
      </c>
      <c r="AO199" s="10"/>
      <c r="AP199" s="10"/>
      <c r="AQ199" s="10">
        <f t="shared" si="9"/>
        <v>11.899999999999999</v>
      </c>
      <c r="AR199" s="10">
        <v>24.1</v>
      </c>
      <c r="AS199" s="8"/>
      <c r="AT199" s="17"/>
      <c r="AU199" s="10"/>
    </row>
    <row r="200" spans="2:47" s="2" customFormat="1" x14ac:dyDescent="0.25">
      <c r="B200" s="30" t="s">
        <v>265</v>
      </c>
      <c r="C200" s="30" t="s">
        <v>557</v>
      </c>
      <c r="D200" s="30" t="s">
        <v>207</v>
      </c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10">
        <v>36</v>
      </c>
      <c r="AO200" s="10"/>
      <c r="AP200" s="10"/>
      <c r="AQ200" s="10">
        <f t="shared" si="9"/>
        <v>11.899999999999999</v>
      </c>
      <c r="AR200" s="10">
        <v>24.1</v>
      </c>
      <c r="AS200" s="8"/>
      <c r="AT200" s="17"/>
      <c r="AU200" s="10"/>
    </row>
    <row r="201" spans="2:47" s="2" customFormat="1" x14ac:dyDescent="0.25">
      <c r="B201" s="30" t="s">
        <v>269</v>
      </c>
      <c r="C201" s="30" t="s">
        <v>558</v>
      </c>
      <c r="D201" s="30" t="s">
        <v>207</v>
      </c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10">
        <v>69</v>
      </c>
      <c r="AO201" s="10"/>
      <c r="AP201" s="10"/>
      <c r="AQ201" s="10">
        <f t="shared" si="9"/>
        <v>23.700000000000003</v>
      </c>
      <c r="AR201" s="10">
        <v>45.3</v>
      </c>
      <c r="AS201" s="8"/>
      <c r="AT201" s="17"/>
      <c r="AU201" s="10"/>
    </row>
    <row r="202" spans="2:47" s="2" customFormat="1" x14ac:dyDescent="0.25">
      <c r="B202" s="30" t="s">
        <v>273</v>
      </c>
      <c r="C202" s="30" t="s">
        <v>559</v>
      </c>
      <c r="D202" s="30" t="s">
        <v>207</v>
      </c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10">
        <v>22.5</v>
      </c>
      <c r="AO202" s="10"/>
      <c r="AP202" s="10"/>
      <c r="AQ202" s="10">
        <f t="shared" si="9"/>
        <v>7.3000000000000007</v>
      </c>
      <c r="AR202" s="10">
        <v>15.2</v>
      </c>
      <c r="AS202" s="8"/>
      <c r="AT202" s="17"/>
      <c r="AU202" s="10"/>
    </row>
    <row r="203" spans="2:47" s="2" customFormat="1" x14ac:dyDescent="0.25">
      <c r="B203" s="30" t="s">
        <v>276</v>
      </c>
      <c r="C203" s="30" t="s">
        <v>560</v>
      </c>
      <c r="D203" s="30" t="s">
        <v>207</v>
      </c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10">
        <v>57.5</v>
      </c>
      <c r="AO203" s="10"/>
      <c r="AP203" s="10"/>
      <c r="AQ203" s="10">
        <f t="shared" si="9"/>
        <v>18.799999999999997</v>
      </c>
      <c r="AR203" s="10">
        <v>38.700000000000003</v>
      </c>
      <c r="AS203" s="8"/>
      <c r="AT203" s="17"/>
      <c r="AU203" s="10"/>
    </row>
    <row r="204" spans="2:47" s="2" customFormat="1" x14ac:dyDescent="0.25">
      <c r="B204" s="30" t="s">
        <v>288</v>
      </c>
      <c r="C204" s="30" t="s">
        <v>561</v>
      </c>
      <c r="D204" s="30" t="s">
        <v>207</v>
      </c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10">
        <v>36</v>
      </c>
      <c r="AO204" s="10"/>
      <c r="AP204" s="10"/>
      <c r="AQ204" s="10">
        <f t="shared" si="9"/>
        <v>11.899999999999999</v>
      </c>
      <c r="AR204" s="10">
        <v>24.1</v>
      </c>
      <c r="AS204" s="8"/>
      <c r="AT204" s="17"/>
      <c r="AU204" s="10"/>
    </row>
    <row r="205" spans="2:47" s="2" customFormat="1" x14ac:dyDescent="0.25">
      <c r="B205" s="30" t="s">
        <v>376</v>
      </c>
      <c r="C205" s="30" t="s">
        <v>291</v>
      </c>
      <c r="D205" s="30" t="s">
        <v>207</v>
      </c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10">
        <v>45</v>
      </c>
      <c r="AO205" s="10"/>
      <c r="AP205" s="10"/>
      <c r="AQ205" s="10">
        <f t="shared" si="9"/>
        <v>15.100000000000001</v>
      </c>
      <c r="AR205" s="10">
        <v>29.9</v>
      </c>
      <c r="AS205" s="8"/>
      <c r="AT205" s="17"/>
      <c r="AU205" s="10"/>
    </row>
    <row r="206" spans="2:47" s="2" customFormat="1" x14ac:dyDescent="0.25">
      <c r="B206" s="30" t="s">
        <v>293</v>
      </c>
      <c r="C206" s="30" t="s">
        <v>562</v>
      </c>
      <c r="D206" s="30" t="s">
        <v>207</v>
      </c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10">
        <v>36</v>
      </c>
      <c r="AO206" s="10"/>
      <c r="AP206" s="10"/>
      <c r="AQ206" s="10">
        <f t="shared" si="9"/>
        <v>11.899999999999999</v>
      </c>
      <c r="AR206" s="10">
        <v>24.1</v>
      </c>
      <c r="AS206" s="8"/>
      <c r="AT206" s="17"/>
      <c r="AU206" s="10"/>
    </row>
    <row r="207" spans="2:47" s="2" customFormat="1" ht="16.5" customHeight="1" x14ac:dyDescent="0.25">
      <c r="B207" s="30" t="s">
        <v>296</v>
      </c>
      <c r="C207" s="30" t="s">
        <v>297</v>
      </c>
      <c r="D207" s="30" t="s">
        <v>207</v>
      </c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10">
        <v>36</v>
      </c>
      <c r="AO207" s="10"/>
      <c r="AP207" s="10"/>
      <c r="AQ207" s="10">
        <f t="shared" si="9"/>
        <v>11.899999999999999</v>
      </c>
      <c r="AR207" s="10">
        <v>24.1</v>
      </c>
      <c r="AS207" s="8"/>
      <c r="AT207" s="17"/>
      <c r="AU207" s="10"/>
    </row>
    <row r="208" spans="2:47" s="2" customFormat="1" x14ac:dyDescent="0.25">
      <c r="B208" s="30" t="s">
        <v>318</v>
      </c>
      <c r="C208" s="30" t="s">
        <v>563</v>
      </c>
      <c r="D208" s="30" t="s">
        <v>207</v>
      </c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10">
        <v>23.75</v>
      </c>
      <c r="AO208" s="10"/>
      <c r="AP208" s="10"/>
      <c r="AQ208" s="10">
        <f t="shared" si="9"/>
        <v>7.85</v>
      </c>
      <c r="AR208" s="10">
        <v>15.9</v>
      </c>
      <c r="AS208" s="8"/>
      <c r="AT208" s="17"/>
      <c r="AU208" s="10"/>
    </row>
    <row r="209" spans="1:47" s="2" customFormat="1" x14ac:dyDescent="0.25">
      <c r="B209" s="30" t="s">
        <v>320</v>
      </c>
      <c r="C209" s="30" t="s">
        <v>456</v>
      </c>
      <c r="D209" s="30" t="s">
        <v>207</v>
      </c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10">
        <v>22.25</v>
      </c>
      <c r="AO209" s="10"/>
      <c r="AP209" s="10"/>
      <c r="AQ209" s="10">
        <f t="shared" si="9"/>
        <v>6.35</v>
      </c>
      <c r="AR209" s="10">
        <v>15.9</v>
      </c>
      <c r="AS209" s="8"/>
      <c r="AT209" s="17"/>
      <c r="AU209" s="10"/>
    </row>
    <row r="210" spans="1:47" s="2" customFormat="1" x14ac:dyDescent="0.25">
      <c r="B210" s="30" t="s">
        <v>322</v>
      </c>
      <c r="C210" s="30" t="s">
        <v>455</v>
      </c>
      <c r="D210" s="30" t="s">
        <v>207</v>
      </c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10">
        <v>44.5</v>
      </c>
      <c r="AO210" s="10"/>
      <c r="AP210" s="10"/>
      <c r="AQ210" s="10">
        <f t="shared" si="9"/>
        <v>12.7</v>
      </c>
      <c r="AR210" s="10">
        <v>31.8</v>
      </c>
      <c r="AS210" s="8"/>
      <c r="AT210" s="17"/>
      <c r="AU210" s="10"/>
    </row>
    <row r="211" spans="1:47" s="2" customFormat="1" x14ac:dyDescent="0.25">
      <c r="B211" s="30" t="s">
        <v>324</v>
      </c>
      <c r="C211" s="30" t="s">
        <v>564</v>
      </c>
      <c r="D211" s="30" t="s">
        <v>207</v>
      </c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10">
        <v>39</v>
      </c>
      <c r="AO211" s="10"/>
      <c r="AP211" s="10"/>
      <c r="AQ211" s="10">
        <f t="shared" si="9"/>
        <v>12.7</v>
      </c>
      <c r="AR211" s="10">
        <v>26.3</v>
      </c>
      <c r="AS211" s="8"/>
      <c r="AT211" s="17"/>
      <c r="AU211" s="10"/>
    </row>
    <row r="212" spans="1:47" s="2" customFormat="1" x14ac:dyDescent="0.25">
      <c r="B212" s="30" t="s">
        <v>326</v>
      </c>
      <c r="C212" s="30" t="s">
        <v>565</v>
      </c>
      <c r="D212" s="30" t="s">
        <v>207</v>
      </c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10">
        <v>39</v>
      </c>
      <c r="AO212" s="10"/>
      <c r="AP212" s="10"/>
      <c r="AQ212" s="10">
        <f t="shared" si="9"/>
        <v>12.7</v>
      </c>
      <c r="AR212" s="10">
        <v>26.3</v>
      </c>
      <c r="AS212" s="8"/>
      <c r="AT212" s="17"/>
      <c r="AU212" s="10"/>
    </row>
    <row r="213" spans="1:47" s="2" customFormat="1" x14ac:dyDescent="0.25">
      <c r="B213" s="30" t="s">
        <v>332</v>
      </c>
      <c r="C213" s="30" t="s">
        <v>496</v>
      </c>
      <c r="D213" s="30" t="s">
        <v>207</v>
      </c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10">
        <v>39</v>
      </c>
      <c r="AO213" s="10"/>
      <c r="AP213" s="10"/>
      <c r="AQ213" s="10">
        <f t="shared" si="9"/>
        <v>12.7</v>
      </c>
      <c r="AR213" s="10">
        <v>26.3</v>
      </c>
      <c r="AS213" s="8"/>
      <c r="AT213" s="17"/>
      <c r="AU213" s="10"/>
    </row>
    <row r="214" spans="1:47" s="2" customFormat="1" ht="16.5" customHeight="1" x14ac:dyDescent="0.25">
      <c r="B214" s="30" t="s">
        <v>336</v>
      </c>
      <c r="C214" s="30" t="s">
        <v>566</v>
      </c>
      <c r="D214" s="30" t="s">
        <v>207</v>
      </c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10">
        <v>39</v>
      </c>
      <c r="AO214" s="10"/>
      <c r="AP214" s="10"/>
      <c r="AQ214" s="10">
        <f t="shared" si="9"/>
        <v>12.7</v>
      </c>
      <c r="AR214" s="10">
        <v>26.3</v>
      </c>
      <c r="AS214" s="8"/>
      <c r="AT214" s="17"/>
      <c r="AU214" s="10"/>
    </row>
    <row r="215" spans="1:47" s="2" customFormat="1" x14ac:dyDescent="0.25">
      <c r="B215" s="30" t="s">
        <v>338</v>
      </c>
      <c r="C215" s="30" t="s">
        <v>567</v>
      </c>
      <c r="D215" s="30" t="s">
        <v>207</v>
      </c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10">
        <v>39</v>
      </c>
      <c r="AO215" s="10"/>
      <c r="AP215" s="10"/>
      <c r="AQ215" s="10">
        <f t="shared" si="9"/>
        <v>12.7</v>
      </c>
      <c r="AR215" s="10">
        <v>26.3</v>
      </c>
      <c r="AS215" s="8"/>
      <c r="AT215" s="17"/>
      <c r="AU215" s="10"/>
    </row>
    <row r="216" spans="1:47" s="2" customFormat="1" x14ac:dyDescent="0.25">
      <c r="B216" s="30" t="s">
        <v>340</v>
      </c>
      <c r="C216" s="30" t="s">
        <v>568</v>
      </c>
      <c r="D216" s="30" t="s">
        <v>207</v>
      </c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10">
        <v>23.75</v>
      </c>
      <c r="AO216" s="10"/>
      <c r="AP216" s="10"/>
      <c r="AQ216" s="10">
        <f t="shared" si="9"/>
        <v>7.85</v>
      </c>
      <c r="AR216" s="10">
        <v>15.9</v>
      </c>
      <c r="AS216" s="8"/>
      <c r="AT216" s="17"/>
      <c r="AU216" s="10"/>
    </row>
    <row r="217" spans="1:47" s="2" customFormat="1" x14ac:dyDescent="0.25"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8"/>
      <c r="AO217" s="8"/>
      <c r="AP217" s="8"/>
      <c r="AQ217" s="8"/>
      <c r="AR217" s="8"/>
      <c r="AS217" s="8"/>
      <c r="AT217" s="10"/>
      <c r="AU217" s="10"/>
    </row>
    <row r="218" spans="1:47" s="2" customFormat="1" x14ac:dyDescent="0.25"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8"/>
      <c r="AO218" s="8"/>
      <c r="AP218" s="8"/>
      <c r="AQ218" s="8"/>
      <c r="AR218" s="8"/>
      <c r="AS218" s="8"/>
      <c r="AT218" s="10"/>
      <c r="AU218" s="10"/>
    </row>
    <row r="219" spans="1:47" s="4" customFormat="1" ht="45" hidden="1" x14ac:dyDescent="0.25">
      <c r="A219" s="4" t="s">
        <v>0</v>
      </c>
      <c r="B219" s="29" t="s">
        <v>1</v>
      </c>
      <c r="C219" s="29" t="s">
        <v>2</v>
      </c>
      <c r="D219" s="29" t="s">
        <v>5</v>
      </c>
      <c r="E219" s="29" t="s">
        <v>3</v>
      </c>
      <c r="F219" s="29" t="s">
        <v>4</v>
      </c>
      <c r="G219" s="29" t="s">
        <v>6</v>
      </c>
      <c r="H219" s="29" t="s">
        <v>7</v>
      </c>
      <c r="I219" s="29" t="s">
        <v>8</v>
      </c>
      <c r="J219" s="29" t="s">
        <v>9</v>
      </c>
      <c r="K219" s="29" t="s">
        <v>10</v>
      </c>
      <c r="L219" s="29" t="s">
        <v>11</v>
      </c>
      <c r="M219" s="29" t="s">
        <v>12</v>
      </c>
      <c r="N219" s="29" t="s">
        <v>13</v>
      </c>
      <c r="O219" s="29" t="s">
        <v>14</v>
      </c>
      <c r="P219" s="29" t="s">
        <v>15</v>
      </c>
      <c r="Q219" s="29" t="s">
        <v>16</v>
      </c>
      <c r="R219" s="29" t="s">
        <v>17</v>
      </c>
      <c r="S219" s="29" t="s">
        <v>18</v>
      </c>
      <c r="T219" s="29" t="s">
        <v>19</v>
      </c>
      <c r="U219" s="29" t="s">
        <v>20</v>
      </c>
      <c r="V219" s="29" t="s">
        <v>21</v>
      </c>
      <c r="W219" s="29" t="s">
        <v>22</v>
      </c>
      <c r="X219" s="29" t="s">
        <v>23</v>
      </c>
      <c r="Y219" s="29" t="s">
        <v>24</v>
      </c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 t="s">
        <v>404</v>
      </c>
      <c r="AN219" s="11" t="s">
        <v>403</v>
      </c>
      <c r="AO219" s="11" t="s">
        <v>342</v>
      </c>
      <c r="AP219" s="11" t="s">
        <v>343</v>
      </c>
      <c r="AQ219" s="11" t="s">
        <v>431</v>
      </c>
      <c r="AR219" s="11" t="s">
        <v>429</v>
      </c>
      <c r="AS219" s="14"/>
      <c r="AT219" s="1" t="s">
        <v>345</v>
      </c>
      <c r="AU219" s="1" t="s">
        <v>346</v>
      </c>
    </row>
    <row r="220" spans="1:47" s="2" customFormat="1" hidden="1" x14ac:dyDescent="0.25">
      <c r="B220" s="30" t="s">
        <v>382</v>
      </c>
      <c r="C220" s="30" t="s">
        <v>432</v>
      </c>
      <c r="D220" s="30" t="s">
        <v>207</v>
      </c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10">
        <v>45</v>
      </c>
      <c r="AO220" s="10"/>
      <c r="AP220" s="10"/>
      <c r="AQ220" s="10">
        <f>AN220-AR220</f>
        <v>17</v>
      </c>
      <c r="AR220" s="10">
        <v>28</v>
      </c>
      <c r="AS220" s="8"/>
      <c r="AT220" s="10">
        <v>26.59</v>
      </c>
      <c r="AU220" s="10">
        <v>26.59</v>
      </c>
    </row>
    <row r="221" spans="1:47" s="2" customFormat="1" hidden="1" x14ac:dyDescent="0.25">
      <c r="B221" s="30" t="s">
        <v>384</v>
      </c>
      <c r="C221" s="30" t="s">
        <v>433</v>
      </c>
      <c r="D221" s="30" t="s">
        <v>207</v>
      </c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10">
        <v>45</v>
      </c>
      <c r="AO221" s="10"/>
      <c r="AP221" s="10"/>
      <c r="AQ221" s="10">
        <f t="shared" ref="AQ221:AQ254" si="10">AN221-AR221</f>
        <v>17</v>
      </c>
      <c r="AR221" s="10">
        <v>28</v>
      </c>
      <c r="AS221" s="8"/>
      <c r="AT221" s="10">
        <v>26.59</v>
      </c>
      <c r="AU221" s="10">
        <v>26.59</v>
      </c>
    </row>
    <row r="222" spans="1:47" s="2" customFormat="1" hidden="1" x14ac:dyDescent="0.25">
      <c r="A222" s="2" t="s">
        <v>206</v>
      </c>
      <c r="B222" s="30" t="s">
        <v>220</v>
      </c>
      <c r="C222" s="30" t="s">
        <v>221</v>
      </c>
      <c r="D222" s="30" t="s">
        <v>207</v>
      </c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10">
        <v>25</v>
      </c>
      <c r="AO222" s="10"/>
      <c r="AP222" s="10"/>
      <c r="AQ222" s="10">
        <f t="shared" si="10"/>
        <v>9</v>
      </c>
      <c r="AR222" s="10">
        <v>16</v>
      </c>
      <c r="AS222" s="8"/>
      <c r="AT222" s="10">
        <v>22</v>
      </c>
      <c r="AU222" s="10">
        <v>22</v>
      </c>
    </row>
    <row r="223" spans="1:47" s="2" customFormat="1" hidden="1" x14ac:dyDescent="0.25">
      <c r="A223" s="2" t="s">
        <v>222</v>
      </c>
      <c r="B223" s="30" t="s">
        <v>226</v>
      </c>
      <c r="C223" s="30" t="s">
        <v>227</v>
      </c>
      <c r="D223" s="30" t="s">
        <v>207</v>
      </c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10">
        <v>32.950000000000003</v>
      </c>
      <c r="AO223" s="10"/>
      <c r="AP223" s="10"/>
      <c r="AQ223" s="10">
        <f t="shared" si="10"/>
        <v>11.530000000000001</v>
      </c>
      <c r="AR223" s="10">
        <v>21.42</v>
      </c>
      <c r="AS223" s="8"/>
      <c r="AT223" s="10"/>
      <c r="AU223" s="10"/>
    </row>
    <row r="224" spans="1:47" s="2" customFormat="1" hidden="1" x14ac:dyDescent="0.25">
      <c r="A224" s="2" t="s">
        <v>223</v>
      </c>
      <c r="B224" s="30" t="s">
        <v>232</v>
      </c>
      <c r="C224" s="30" t="s">
        <v>233</v>
      </c>
      <c r="D224" s="30" t="s">
        <v>207</v>
      </c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10">
        <v>49.5</v>
      </c>
      <c r="AO224" s="10"/>
      <c r="AP224" s="10"/>
      <c r="AQ224" s="10">
        <f t="shared" si="10"/>
        <v>17.32</v>
      </c>
      <c r="AR224" s="10">
        <v>32.18</v>
      </c>
      <c r="AS224" s="8"/>
      <c r="AT224" s="10">
        <v>29.44</v>
      </c>
      <c r="AU224" s="10">
        <v>29.44</v>
      </c>
    </row>
    <row r="225" spans="1:47" s="2" customFormat="1" hidden="1" x14ac:dyDescent="0.25">
      <c r="A225" s="2" t="s">
        <v>225</v>
      </c>
      <c r="B225" s="30" t="s">
        <v>235</v>
      </c>
      <c r="C225" s="30" t="s">
        <v>236</v>
      </c>
      <c r="D225" s="30" t="s">
        <v>207</v>
      </c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10">
        <v>49.5</v>
      </c>
      <c r="AO225" s="10"/>
      <c r="AP225" s="10"/>
      <c r="AQ225" s="10">
        <f t="shared" si="10"/>
        <v>17.32</v>
      </c>
      <c r="AR225" s="10">
        <v>32.18</v>
      </c>
      <c r="AS225" s="8"/>
      <c r="AT225" s="10">
        <v>19.46</v>
      </c>
      <c r="AU225" s="10">
        <v>19.46</v>
      </c>
    </row>
    <row r="226" spans="1:47" s="2" customFormat="1" hidden="1" x14ac:dyDescent="0.25">
      <c r="A226" s="2" t="s">
        <v>228</v>
      </c>
      <c r="B226" s="30" t="s">
        <v>238</v>
      </c>
      <c r="C226" s="30" t="s">
        <v>239</v>
      </c>
      <c r="D226" s="30" t="s">
        <v>207</v>
      </c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10">
        <v>32.950000000000003</v>
      </c>
      <c r="AO226" s="10"/>
      <c r="AP226" s="10"/>
      <c r="AQ226" s="10">
        <f t="shared" si="10"/>
        <v>11.530000000000001</v>
      </c>
      <c r="AR226" s="10">
        <v>21.42</v>
      </c>
      <c r="AS226" s="8"/>
      <c r="AT226" s="10">
        <v>14.77</v>
      </c>
      <c r="AU226" s="10">
        <v>14.77</v>
      </c>
    </row>
    <row r="227" spans="1:47" s="2" customFormat="1" hidden="1" x14ac:dyDescent="0.25">
      <c r="A227" s="2" t="s">
        <v>230</v>
      </c>
      <c r="B227" s="30" t="s">
        <v>380</v>
      </c>
      <c r="C227" s="30" t="s">
        <v>249</v>
      </c>
      <c r="D227" s="30" t="s">
        <v>207</v>
      </c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10">
        <v>36</v>
      </c>
      <c r="AO227" s="10"/>
      <c r="AP227" s="10"/>
      <c r="AQ227" s="10">
        <f t="shared" si="10"/>
        <v>12.600000000000001</v>
      </c>
      <c r="AR227" s="10">
        <v>23.4</v>
      </c>
      <c r="AS227" s="8"/>
      <c r="AT227" s="10"/>
      <c r="AU227" s="10"/>
    </row>
    <row r="228" spans="1:47" s="2" customFormat="1" hidden="1" x14ac:dyDescent="0.25">
      <c r="A228" s="2" t="s">
        <v>231</v>
      </c>
      <c r="B228" s="30" t="s">
        <v>379</v>
      </c>
      <c r="C228" s="30" t="s">
        <v>251</v>
      </c>
      <c r="D228" s="30" t="s">
        <v>207</v>
      </c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10">
        <v>45</v>
      </c>
      <c r="AO228" s="10"/>
      <c r="AP228" s="10"/>
      <c r="AQ228" s="10">
        <f t="shared" si="10"/>
        <v>15.75</v>
      </c>
      <c r="AR228" s="10">
        <v>29.25</v>
      </c>
      <c r="AS228" s="8"/>
      <c r="AT228" s="10">
        <v>29.44</v>
      </c>
      <c r="AU228" s="10">
        <v>29.44</v>
      </c>
    </row>
    <row r="229" spans="1:47" s="2" customFormat="1" hidden="1" x14ac:dyDescent="0.25">
      <c r="A229" s="2" t="s">
        <v>234</v>
      </c>
      <c r="B229" s="30" t="s">
        <v>255</v>
      </c>
      <c r="C229" s="30" t="s">
        <v>256</v>
      </c>
      <c r="D229" s="30" t="s">
        <v>207</v>
      </c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10">
        <v>45</v>
      </c>
      <c r="AO229" s="10"/>
      <c r="AP229" s="10"/>
      <c r="AQ229" s="10">
        <f t="shared" si="10"/>
        <v>15.75</v>
      </c>
      <c r="AR229" s="10">
        <v>29.25</v>
      </c>
      <c r="AS229" s="8"/>
      <c r="AT229" s="10">
        <v>29.44</v>
      </c>
      <c r="AU229" s="10">
        <v>29.44</v>
      </c>
    </row>
    <row r="230" spans="1:47" s="2" customFormat="1" hidden="1" x14ac:dyDescent="0.25">
      <c r="A230" s="2" t="s">
        <v>237</v>
      </c>
      <c r="B230" s="30" t="s">
        <v>378</v>
      </c>
      <c r="C230" s="30" t="s">
        <v>258</v>
      </c>
      <c r="D230" s="30" t="s">
        <v>207</v>
      </c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10">
        <v>45</v>
      </c>
      <c r="AO230" s="10"/>
      <c r="AP230" s="10"/>
      <c r="AQ230" s="10">
        <f t="shared" si="10"/>
        <v>15.75</v>
      </c>
      <c r="AR230" s="10">
        <v>29.25</v>
      </c>
      <c r="AS230" s="8"/>
      <c r="AT230" s="10">
        <v>19.46</v>
      </c>
      <c r="AU230" s="10">
        <v>19.46</v>
      </c>
    </row>
    <row r="231" spans="1:47" s="2" customFormat="1" hidden="1" x14ac:dyDescent="0.25">
      <c r="A231" s="2" t="s">
        <v>240</v>
      </c>
      <c r="B231" s="30" t="s">
        <v>377</v>
      </c>
      <c r="C231" s="30" t="s">
        <v>264</v>
      </c>
      <c r="D231" s="30" t="s">
        <v>207</v>
      </c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10">
        <v>36</v>
      </c>
      <c r="AO231" s="10"/>
      <c r="AP231" s="10"/>
      <c r="AQ231" s="10">
        <f t="shared" si="10"/>
        <v>12.600000000000001</v>
      </c>
      <c r="AR231" s="10">
        <v>23.4</v>
      </c>
      <c r="AS231" s="8"/>
      <c r="AT231" s="10"/>
      <c r="AU231" s="10"/>
    </row>
    <row r="232" spans="1:47" s="2" customFormat="1" hidden="1" x14ac:dyDescent="0.25">
      <c r="B232" s="30" t="s">
        <v>265</v>
      </c>
      <c r="C232" s="30" t="s">
        <v>266</v>
      </c>
      <c r="D232" s="30" t="s">
        <v>207</v>
      </c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10">
        <v>36</v>
      </c>
      <c r="AO232" s="10"/>
      <c r="AP232" s="10"/>
      <c r="AQ232" s="10">
        <f t="shared" si="10"/>
        <v>12.600000000000001</v>
      </c>
      <c r="AR232" s="10">
        <v>23.4</v>
      </c>
      <c r="AS232" s="8"/>
      <c r="AT232" s="10">
        <v>21.27</v>
      </c>
      <c r="AU232" s="10">
        <v>21.27</v>
      </c>
    </row>
    <row r="233" spans="1:47" s="2" customFormat="1" hidden="1" x14ac:dyDescent="0.25">
      <c r="A233" s="2" t="s">
        <v>248</v>
      </c>
      <c r="B233" s="30" t="s">
        <v>267</v>
      </c>
      <c r="C233" s="30" t="s">
        <v>268</v>
      </c>
      <c r="D233" s="30" t="s">
        <v>207</v>
      </c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10">
        <v>64.400000000000006</v>
      </c>
      <c r="AO233" s="10"/>
      <c r="AP233" s="10"/>
      <c r="AQ233" s="10">
        <f t="shared" si="10"/>
        <v>19.550000000000004</v>
      </c>
      <c r="AR233" s="10">
        <v>44.85</v>
      </c>
      <c r="AS233" s="8"/>
      <c r="AT233" s="10"/>
      <c r="AU233" s="10"/>
    </row>
    <row r="234" spans="1:47" s="2" customFormat="1" hidden="1" x14ac:dyDescent="0.25">
      <c r="B234" s="30" t="s">
        <v>269</v>
      </c>
      <c r="C234" s="30" t="s">
        <v>270</v>
      </c>
      <c r="D234" s="30" t="s">
        <v>207</v>
      </c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10">
        <v>69</v>
      </c>
      <c r="AO234" s="10"/>
      <c r="AP234" s="10"/>
      <c r="AQ234" s="10">
        <f t="shared" si="10"/>
        <v>24.15</v>
      </c>
      <c r="AR234" s="10">
        <v>44.85</v>
      </c>
      <c r="AS234" s="8"/>
      <c r="AT234" s="10">
        <v>26.59</v>
      </c>
      <c r="AU234" s="10">
        <v>26.59</v>
      </c>
    </row>
    <row r="235" spans="1:47" s="2" customFormat="1" hidden="1" x14ac:dyDescent="0.25">
      <c r="A235" s="2" t="s">
        <v>250</v>
      </c>
      <c r="B235" s="30" t="s">
        <v>273</v>
      </c>
      <c r="C235" s="30" t="s">
        <v>274</v>
      </c>
      <c r="D235" s="30" t="s">
        <v>207</v>
      </c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10">
        <v>22.5</v>
      </c>
      <c r="AO235" s="10"/>
      <c r="AP235" s="10"/>
      <c r="AQ235" s="10">
        <f t="shared" si="10"/>
        <v>7.8699999999999992</v>
      </c>
      <c r="AR235" s="10">
        <v>14.63</v>
      </c>
      <c r="AS235" s="8"/>
      <c r="AT235" s="10"/>
      <c r="AU235" s="10"/>
    </row>
    <row r="236" spans="1:47" s="2" customFormat="1" hidden="1" x14ac:dyDescent="0.25">
      <c r="A236" s="2" t="s">
        <v>253</v>
      </c>
      <c r="B236" s="30" t="s">
        <v>276</v>
      </c>
      <c r="C236" s="30" t="s">
        <v>277</v>
      </c>
      <c r="D236" s="30" t="s">
        <v>207</v>
      </c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10">
        <v>57.5</v>
      </c>
      <c r="AO236" s="10"/>
      <c r="AP236" s="10"/>
      <c r="AQ236" s="10">
        <f t="shared" si="10"/>
        <v>20.119999999999997</v>
      </c>
      <c r="AR236" s="10">
        <v>37.380000000000003</v>
      </c>
      <c r="AS236" s="8"/>
      <c r="AT236" s="10"/>
      <c r="AU236" s="10"/>
    </row>
    <row r="237" spans="1:47" s="2" customFormat="1" hidden="1" x14ac:dyDescent="0.25">
      <c r="A237" s="2" t="s">
        <v>254</v>
      </c>
      <c r="B237" s="30" t="s">
        <v>279</v>
      </c>
      <c r="C237" s="30" t="s">
        <v>280</v>
      </c>
      <c r="D237" s="30" t="s">
        <v>207</v>
      </c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10">
        <v>30</v>
      </c>
      <c r="AO237" s="10"/>
      <c r="AP237" s="10"/>
      <c r="AQ237" s="10">
        <f t="shared" si="10"/>
        <v>10.5</v>
      </c>
      <c r="AR237" s="10">
        <v>19.5</v>
      </c>
      <c r="AS237" s="8"/>
      <c r="AT237" s="10">
        <v>26.59</v>
      </c>
      <c r="AU237" s="10">
        <v>26.59</v>
      </c>
    </row>
    <row r="238" spans="1:47" s="2" customFormat="1" hidden="1" x14ac:dyDescent="0.25">
      <c r="B238" s="30" t="s">
        <v>282</v>
      </c>
      <c r="C238" s="30" t="s">
        <v>283</v>
      </c>
      <c r="D238" s="30" t="s">
        <v>207</v>
      </c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10">
        <v>30</v>
      </c>
      <c r="AO238" s="10"/>
      <c r="AP238" s="10"/>
      <c r="AQ238" s="10">
        <f t="shared" si="10"/>
        <v>10.5</v>
      </c>
      <c r="AR238" s="10">
        <v>19.5</v>
      </c>
      <c r="AS238" s="8"/>
      <c r="AT238" s="10">
        <v>26.59</v>
      </c>
      <c r="AU238" s="10">
        <v>26.59</v>
      </c>
    </row>
    <row r="239" spans="1:47" s="2" customFormat="1" hidden="1" x14ac:dyDescent="0.25">
      <c r="A239" s="2" t="s">
        <v>257</v>
      </c>
      <c r="B239" s="30" t="s">
        <v>285</v>
      </c>
      <c r="C239" s="30" t="s">
        <v>286</v>
      </c>
      <c r="D239" s="30" t="s">
        <v>207</v>
      </c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10">
        <v>22</v>
      </c>
      <c r="AO239" s="10"/>
      <c r="AP239" s="10"/>
      <c r="AQ239" s="10">
        <f t="shared" si="10"/>
        <v>7.6999999999999993</v>
      </c>
      <c r="AR239" s="10">
        <v>14.3</v>
      </c>
      <c r="AS239" s="8"/>
      <c r="AT239" s="10"/>
      <c r="AU239" s="10"/>
    </row>
    <row r="240" spans="1:47" s="2" customFormat="1" hidden="1" x14ac:dyDescent="0.25">
      <c r="A240" s="2" t="s">
        <v>259</v>
      </c>
      <c r="B240" s="30" t="s">
        <v>288</v>
      </c>
      <c r="C240" s="30" t="s">
        <v>289</v>
      </c>
      <c r="D240" s="30" t="s">
        <v>207</v>
      </c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10">
        <v>36</v>
      </c>
      <c r="AO240" s="10"/>
      <c r="AP240" s="10"/>
      <c r="AQ240" s="10">
        <f t="shared" si="10"/>
        <v>12.600000000000001</v>
      </c>
      <c r="AR240" s="10">
        <v>23.4</v>
      </c>
      <c r="AS240" s="8"/>
      <c r="AT240" s="10">
        <v>13.29</v>
      </c>
      <c r="AU240" s="10">
        <v>13.29</v>
      </c>
    </row>
    <row r="241" spans="1:47" s="2" customFormat="1" hidden="1" x14ac:dyDescent="0.25">
      <c r="A241" s="2" t="s">
        <v>260</v>
      </c>
      <c r="B241" s="30" t="s">
        <v>376</v>
      </c>
      <c r="C241" s="30" t="s">
        <v>291</v>
      </c>
      <c r="D241" s="30" t="s">
        <v>207</v>
      </c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10">
        <v>45</v>
      </c>
      <c r="AO241" s="10"/>
      <c r="AP241" s="10"/>
      <c r="AQ241" s="10">
        <f t="shared" si="10"/>
        <v>15.75</v>
      </c>
      <c r="AR241" s="10">
        <v>29.25</v>
      </c>
      <c r="AS241" s="8"/>
      <c r="AT241" s="10"/>
      <c r="AU241" s="10"/>
    </row>
    <row r="242" spans="1:47" s="2" customFormat="1" hidden="1" x14ac:dyDescent="0.25">
      <c r="B242" s="30" t="s">
        <v>293</v>
      </c>
      <c r="C242" s="30" t="s">
        <v>294</v>
      </c>
      <c r="D242" s="30" t="s">
        <v>207</v>
      </c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10">
        <v>36</v>
      </c>
      <c r="AO242" s="10"/>
      <c r="AP242" s="10"/>
      <c r="AQ242" s="10">
        <f t="shared" si="10"/>
        <v>12.600000000000001</v>
      </c>
      <c r="AR242" s="10">
        <v>23.4</v>
      </c>
      <c r="AS242" s="8"/>
      <c r="AT242" s="10">
        <v>21.27</v>
      </c>
      <c r="AU242" s="10">
        <v>21.27</v>
      </c>
    </row>
    <row r="243" spans="1:47" s="2" customFormat="1" hidden="1" x14ac:dyDescent="0.25">
      <c r="A243" s="2" t="s">
        <v>263</v>
      </c>
      <c r="B243" s="30" t="s">
        <v>296</v>
      </c>
      <c r="C243" s="30" t="s">
        <v>297</v>
      </c>
      <c r="D243" s="30" t="s">
        <v>207</v>
      </c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10">
        <v>36</v>
      </c>
      <c r="AO243" s="10"/>
      <c r="AP243" s="10"/>
      <c r="AQ243" s="10">
        <f t="shared" si="10"/>
        <v>12.600000000000001</v>
      </c>
      <c r="AR243" s="10">
        <v>23.4</v>
      </c>
      <c r="AS243" s="8"/>
      <c r="AT243" s="10"/>
      <c r="AU243" s="10"/>
    </row>
    <row r="244" spans="1:47" s="2" customFormat="1" hidden="1" x14ac:dyDescent="0.25">
      <c r="A244" s="2" t="s">
        <v>278</v>
      </c>
      <c r="B244" s="30" t="s">
        <v>318</v>
      </c>
      <c r="C244" s="30" t="s">
        <v>319</v>
      </c>
      <c r="D244" s="30" t="s">
        <v>207</v>
      </c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10">
        <v>23.75</v>
      </c>
      <c r="AO244" s="10"/>
      <c r="AP244" s="10"/>
      <c r="AQ244" s="10">
        <f t="shared" si="10"/>
        <v>8.5500000000000007</v>
      </c>
      <c r="AR244" s="10">
        <v>15.2</v>
      </c>
      <c r="AS244" s="8"/>
      <c r="AT244" s="10">
        <v>17.73</v>
      </c>
      <c r="AU244" s="10">
        <v>17.73</v>
      </c>
    </row>
    <row r="245" spans="1:47" s="2" customFormat="1" hidden="1" x14ac:dyDescent="0.25">
      <c r="A245" s="2" t="s">
        <v>281</v>
      </c>
      <c r="B245" s="30" t="s">
        <v>320</v>
      </c>
      <c r="C245" s="30" t="s">
        <v>321</v>
      </c>
      <c r="D245" s="30" t="s">
        <v>207</v>
      </c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10">
        <v>22.25</v>
      </c>
      <c r="AO245" s="10"/>
      <c r="AP245" s="10"/>
      <c r="AQ245" s="10">
        <f t="shared" si="10"/>
        <v>7.9499999999999993</v>
      </c>
      <c r="AR245" s="10">
        <v>14.3</v>
      </c>
      <c r="AS245" s="8"/>
      <c r="AT245" s="10">
        <v>18.78</v>
      </c>
      <c r="AU245" s="10">
        <v>18.78</v>
      </c>
    </row>
    <row r="246" spans="1:47" s="2" customFormat="1" hidden="1" x14ac:dyDescent="0.25">
      <c r="A246" s="2" t="s">
        <v>284</v>
      </c>
      <c r="B246" s="30" t="s">
        <v>322</v>
      </c>
      <c r="C246" s="30" t="s">
        <v>323</v>
      </c>
      <c r="D246" s="30" t="s">
        <v>207</v>
      </c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10">
        <v>44.5</v>
      </c>
      <c r="AO246" s="10"/>
      <c r="AP246" s="10"/>
      <c r="AQ246" s="10">
        <f t="shared" si="10"/>
        <v>15.600000000000001</v>
      </c>
      <c r="AR246" s="10">
        <v>28.9</v>
      </c>
      <c r="AS246" s="8"/>
      <c r="AT246" s="10">
        <v>13.17</v>
      </c>
      <c r="AU246" s="10">
        <v>13.17</v>
      </c>
    </row>
    <row r="247" spans="1:47" s="2" customFormat="1" hidden="1" x14ac:dyDescent="0.25">
      <c r="A247" s="2" t="s">
        <v>287</v>
      </c>
      <c r="B247" s="30" t="s">
        <v>324</v>
      </c>
      <c r="C247" s="30" t="s">
        <v>325</v>
      </c>
      <c r="D247" s="30" t="s">
        <v>207</v>
      </c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10">
        <v>39</v>
      </c>
      <c r="AO247" s="10"/>
      <c r="AP247" s="10"/>
      <c r="AQ247" s="10">
        <f t="shared" si="10"/>
        <v>15.5</v>
      </c>
      <c r="AR247" s="10">
        <v>23.5</v>
      </c>
      <c r="AS247" s="8"/>
      <c r="AT247" s="10">
        <v>21.27</v>
      </c>
      <c r="AU247" s="10">
        <v>21.27</v>
      </c>
    </row>
    <row r="248" spans="1:47" s="2" customFormat="1" hidden="1" x14ac:dyDescent="0.25">
      <c r="B248" s="30" t="s">
        <v>326</v>
      </c>
      <c r="C248" s="30" t="s">
        <v>327</v>
      </c>
      <c r="D248" s="30" t="s">
        <v>207</v>
      </c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10">
        <v>22.25</v>
      </c>
      <c r="AO248" s="10"/>
      <c r="AP248" s="10"/>
      <c r="AQ248" s="10">
        <f t="shared" si="10"/>
        <v>8.75</v>
      </c>
      <c r="AR248" s="10">
        <v>13.5</v>
      </c>
      <c r="AS248" s="8"/>
      <c r="AT248" s="10">
        <v>26.59</v>
      </c>
      <c r="AU248" s="10">
        <v>26.59</v>
      </c>
    </row>
    <row r="249" spans="1:47" s="2" customFormat="1" hidden="1" x14ac:dyDescent="0.25">
      <c r="A249" s="2" t="s">
        <v>290</v>
      </c>
      <c r="B249" s="30" t="s">
        <v>328</v>
      </c>
      <c r="C249" s="30" t="s">
        <v>329</v>
      </c>
      <c r="D249" s="30" t="s">
        <v>207</v>
      </c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10">
        <v>39</v>
      </c>
      <c r="AO249" s="10"/>
      <c r="AP249" s="10"/>
      <c r="AQ249" s="10">
        <f t="shared" si="10"/>
        <v>15.5</v>
      </c>
      <c r="AR249" s="10">
        <v>23.5</v>
      </c>
      <c r="AS249" s="8"/>
      <c r="AT249" s="10"/>
      <c r="AU249" s="10"/>
    </row>
    <row r="250" spans="1:47" s="2" customFormat="1" hidden="1" x14ac:dyDescent="0.25">
      <c r="A250" s="2" t="s">
        <v>292</v>
      </c>
      <c r="B250" s="30" t="s">
        <v>330</v>
      </c>
      <c r="C250" s="30" t="s">
        <v>331</v>
      </c>
      <c r="D250" s="30" t="s">
        <v>207</v>
      </c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10">
        <v>39</v>
      </c>
      <c r="AO250" s="10"/>
      <c r="AP250" s="10"/>
      <c r="AQ250" s="10">
        <f t="shared" si="10"/>
        <v>15.5</v>
      </c>
      <c r="AR250" s="10">
        <v>23.5</v>
      </c>
      <c r="AS250" s="8"/>
      <c r="AT250" s="10">
        <v>22</v>
      </c>
      <c r="AU250" s="10">
        <v>22</v>
      </c>
    </row>
    <row r="251" spans="1:47" s="2" customFormat="1" hidden="1" x14ac:dyDescent="0.25">
      <c r="A251" s="2" t="s">
        <v>295</v>
      </c>
      <c r="B251" s="30" t="s">
        <v>332</v>
      </c>
      <c r="C251" s="30" t="s">
        <v>333</v>
      </c>
      <c r="D251" s="30" t="s">
        <v>207</v>
      </c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10">
        <v>39</v>
      </c>
      <c r="AO251" s="10"/>
      <c r="AP251" s="10"/>
      <c r="AQ251" s="10">
        <f t="shared" si="10"/>
        <v>16</v>
      </c>
      <c r="AR251" s="10">
        <v>23</v>
      </c>
      <c r="AS251" s="8"/>
      <c r="AT251" s="10">
        <v>22</v>
      </c>
      <c r="AU251" s="10">
        <v>22</v>
      </c>
    </row>
    <row r="252" spans="1:47" s="2" customFormat="1" hidden="1" x14ac:dyDescent="0.25">
      <c r="A252" s="2" t="s">
        <v>299</v>
      </c>
      <c r="B252" s="30" t="s">
        <v>336</v>
      </c>
      <c r="C252" s="30" t="s">
        <v>337</v>
      </c>
      <c r="D252" s="30" t="s">
        <v>207</v>
      </c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10">
        <v>39</v>
      </c>
      <c r="AO252" s="10"/>
      <c r="AP252" s="10"/>
      <c r="AQ252" s="10">
        <f t="shared" si="10"/>
        <v>15.5</v>
      </c>
      <c r="AR252" s="10">
        <v>23.5</v>
      </c>
      <c r="AS252" s="8"/>
      <c r="AT252" s="10">
        <v>25</v>
      </c>
      <c r="AU252" s="10">
        <v>25</v>
      </c>
    </row>
    <row r="253" spans="1:47" s="2" customFormat="1" hidden="1" x14ac:dyDescent="0.25">
      <c r="A253" s="2" t="s">
        <v>300</v>
      </c>
      <c r="B253" s="30" t="s">
        <v>338</v>
      </c>
      <c r="C253" s="30" t="s">
        <v>339</v>
      </c>
      <c r="D253" s="30" t="s">
        <v>207</v>
      </c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10">
        <v>39</v>
      </c>
      <c r="AO253" s="10"/>
      <c r="AP253" s="10"/>
      <c r="AQ253" s="10">
        <f t="shared" si="10"/>
        <v>15.5</v>
      </c>
      <c r="AR253" s="10">
        <v>23.5</v>
      </c>
      <c r="AS253" s="8"/>
      <c r="AT253" s="10">
        <v>25</v>
      </c>
      <c r="AU253" s="10">
        <v>25</v>
      </c>
    </row>
    <row r="254" spans="1:47" s="2" customFormat="1" hidden="1" x14ac:dyDescent="0.25">
      <c r="A254" s="2" t="s">
        <v>302</v>
      </c>
      <c r="B254" s="30" t="s">
        <v>340</v>
      </c>
      <c r="C254" s="30" t="s">
        <v>341</v>
      </c>
      <c r="D254" s="30" t="s">
        <v>207</v>
      </c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10">
        <v>23.75</v>
      </c>
      <c r="AO254" s="10"/>
      <c r="AP254" s="10"/>
      <c r="AQ254" s="10">
        <f t="shared" si="10"/>
        <v>8.5500000000000007</v>
      </c>
      <c r="AR254" s="10">
        <v>15.2</v>
      </c>
      <c r="AS254" s="8"/>
      <c r="AT254" s="38">
        <v>25</v>
      </c>
      <c r="AU254" s="38">
        <v>25</v>
      </c>
    </row>
    <row r="255" spans="1:47" s="47" customFormat="1" x14ac:dyDescent="0.25">
      <c r="B255" s="31" t="s">
        <v>546</v>
      </c>
      <c r="C255" s="31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6"/>
      <c r="AO255" s="6"/>
      <c r="AP255" s="6"/>
      <c r="AQ255" s="6"/>
      <c r="AR255" s="6"/>
      <c r="AS255" s="6"/>
      <c r="AT255" s="48"/>
      <c r="AU255" s="48"/>
    </row>
    <row r="256" spans="1:47" s="47" customFormat="1" x14ac:dyDescent="0.25">
      <c r="B256" s="31"/>
      <c r="C256" s="31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6"/>
      <c r="AO256" s="6"/>
      <c r="AP256" s="6"/>
      <c r="AQ256" s="6"/>
      <c r="AR256" s="6"/>
      <c r="AS256" s="6"/>
      <c r="AT256" s="48"/>
      <c r="AU256" s="48"/>
    </row>
    <row r="257" spans="1:47" s="2" customFormat="1" x14ac:dyDescent="0.25">
      <c r="B257" s="19" t="s">
        <v>418</v>
      </c>
      <c r="C257" s="19"/>
      <c r="D257" s="19" t="s">
        <v>419</v>
      </c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73"/>
      <c r="AB257" s="73"/>
      <c r="AC257" s="73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6"/>
      <c r="AO257" s="6"/>
      <c r="AP257" s="6"/>
      <c r="AQ257" s="6"/>
      <c r="AR257" s="74" t="s">
        <v>422</v>
      </c>
      <c r="AS257" s="22"/>
      <c r="AT257" s="6"/>
      <c r="AU257" s="6"/>
    </row>
    <row r="258" spans="1:47" s="2" customFormat="1" x14ac:dyDescent="0.25">
      <c r="B258" s="19"/>
      <c r="C258" s="19"/>
      <c r="D258" s="19" t="s">
        <v>491</v>
      </c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73"/>
      <c r="AB258" s="73"/>
      <c r="AC258" s="73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6"/>
      <c r="AO258" s="6"/>
      <c r="AP258" s="6"/>
      <c r="AQ258" s="6"/>
      <c r="AR258" s="75" t="s">
        <v>427</v>
      </c>
      <c r="AS258" s="20"/>
      <c r="AT258" s="6"/>
      <c r="AU258" s="6"/>
    </row>
    <row r="259" spans="1:47" ht="15" hidden="1" customHeight="1" x14ac:dyDescent="0.25">
      <c r="A259" t="s">
        <v>298</v>
      </c>
      <c r="B259" s="19" t="s">
        <v>420</v>
      </c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73"/>
      <c r="AB259" s="73"/>
      <c r="AC259" s="73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R259" s="75"/>
      <c r="AS259" s="20"/>
    </row>
    <row r="260" spans="1:47" ht="15" hidden="1" customHeight="1" x14ac:dyDescent="0.25">
      <c r="A260" t="s">
        <v>334</v>
      </c>
      <c r="B260" s="244" t="s">
        <v>421</v>
      </c>
      <c r="C260" s="244"/>
      <c r="D260" s="244"/>
      <c r="E260" s="244"/>
      <c r="F260" s="244"/>
      <c r="G260" s="244"/>
      <c r="H260" s="244"/>
      <c r="I260" s="244"/>
      <c r="J260" s="244"/>
      <c r="K260" s="244"/>
      <c r="L260" s="244"/>
      <c r="M260" s="244"/>
      <c r="N260" s="244"/>
      <c r="O260" s="244"/>
      <c r="P260" s="244"/>
      <c r="Q260" s="244"/>
      <c r="R260" s="244"/>
      <c r="S260" s="244"/>
      <c r="T260" s="244"/>
      <c r="U260" s="244"/>
      <c r="V260" s="244"/>
      <c r="W260" s="244"/>
      <c r="X260" s="244"/>
      <c r="Y260" s="244"/>
      <c r="Z260" s="244"/>
      <c r="AA260" s="244"/>
      <c r="AB260" s="244"/>
      <c r="AC260" s="244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R260" s="75"/>
      <c r="AS260" s="20"/>
    </row>
    <row r="261" spans="1:47" ht="15" hidden="1" customHeight="1" x14ac:dyDescent="0.25">
      <c r="A261" t="s">
        <v>335</v>
      </c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73"/>
      <c r="AB261" s="73"/>
      <c r="AC261" s="73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R261" s="75"/>
      <c r="AS261" s="20"/>
    </row>
    <row r="262" spans="1:47" ht="15" customHeight="1" x14ac:dyDescent="0.25">
      <c r="B262" s="244" t="s">
        <v>420</v>
      </c>
      <c r="C262" s="244"/>
      <c r="D262" s="244"/>
      <c r="E262" s="244"/>
      <c r="F262" s="244"/>
      <c r="G262" s="244"/>
      <c r="H262" s="244"/>
      <c r="I262" s="244"/>
      <c r="J262" s="244"/>
      <c r="K262" s="244"/>
      <c r="L262" s="244"/>
      <c r="M262" s="244"/>
      <c r="N262" s="244"/>
      <c r="O262" s="244"/>
      <c r="P262" s="244"/>
      <c r="Q262" s="244"/>
      <c r="R262" s="244"/>
      <c r="S262" s="244"/>
      <c r="T262" s="244"/>
      <c r="U262" s="244"/>
      <c r="V262" s="244"/>
      <c r="W262" s="244"/>
      <c r="X262" s="244"/>
      <c r="Y262" s="244"/>
      <c r="Z262" s="244"/>
      <c r="AA262" s="244"/>
      <c r="AB262" s="244"/>
      <c r="AC262" s="244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R262" s="75" t="s">
        <v>423</v>
      </c>
      <c r="AS262" s="20"/>
    </row>
    <row r="263" spans="1:47" ht="15" customHeight="1" x14ac:dyDescent="0.25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73"/>
      <c r="AB263" s="73"/>
      <c r="AC263" s="73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R263" s="75"/>
      <c r="AS263" s="20"/>
    </row>
    <row r="264" spans="1:47" ht="29.25" customHeight="1" x14ac:dyDescent="0.25">
      <c r="B264" s="244" t="s">
        <v>421</v>
      </c>
      <c r="C264" s="244"/>
      <c r="D264" s="244"/>
      <c r="E264" s="244"/>
      <c r="F264" s="244"/>
      <c r="G264" s="244"/>
      <c r="H264" s="244"/>
      <c r="I264" s="244"/>
      <c r="J264" s="244"/>
      <c r="K264" s="244"/>
      <c r="L264" s="244"/>
      <c r="M264" s="244"/>
      <c r="N264" s="244"/>
      <c r="O264" s="244"/>
      <c r="P264" s="244"/>
      <c r="Q264" s="244"/>
      <c r="R264" s="244"/>
      <c r="S264" s="244"/>
      <c r="T264" s="244"/>
      <c r="U264" s="244"/>
      <c r="V264" s="244"/>
      <c r="W264" s="244"/>
      <c r="X264" s="244"/>
      <c r="Y264" s="244"/>
      <c r="Z264" s="244"/>
      <c r="AA264" s="244"/>
      <c r="AB264" s="244"/>
      <c r="AC264" s="244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R264" s="76" t="s">
        <v>424</v>
      </c>
      <c r="AS264" s="20"/>
    </row>
    <row r="265" spans="1:47" x14ac:dyDescent="0.25"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R265" s="76" t="s">
        <v>425</v>
      </c>
      <c r="AS265" s="20"/>
    </row>
    <row r="266" spans="1:47" x14ac:dyDescent="0.25">
      <c r="B266" s="244" t="s">
        <v>503</v>
      </c>
      <c r="C266" s="244"/>
      <c r="D266" s="244"/>
      <c r="E266" s="246"/>
      <c r="F266" s="246"/>
      <c r="G266" s="246"/>
      <c r="H266" s="246"/>
      <c r="I266" s="246"/>
      <c r="J266" s="246"/>
      <c r="K266" s="246"/>
      <c r="L266" s="246"/>
      <c r="M266" s="246"/>
      <c r="N266" s="246"/>
      <c r="O266" s="246"/>
      <c r="P266" s="246"/>
      <c r="Q266" s="246"/>
      <c r="R266" s="246"/>
      <c r="S266" s="246"/>
      <c r="T266" s="246"/>
      <c r="U266" s="246"/>
      <c r="V266" s="246"/>
      <c r="W266" s="246"/>
      <c r="X266" s="246"/>
      <c r="Y266" s="246"/>
      <c r="Z266" s="246"/>
      <c r="AA266" s="246"/>
      <c r="AB266" s="246"/>
      <c r="AC266" s="246"/>
      <c r="AD266" s="246"/>
      <c r="AE266" s="246"/>
      <c r="AF266" s="246"/>
      <c r="AG266" s="246"/>
      <c r="AH266" s="246"/>
      <c r="AI266" s="246"/>
      <c r="AJ266" s="246"/>
      <c r="AK266" s="246"/>
      <c r="AL266" s="246"/>
      <c r="AM266" s="246"/>
      <c r="AN266" s="246"/>
      <c r="AO266" s="246"/>
      <c r="AP266" s="246"/>
      <c r="AQ266" s="247"/>
      <c r="AR266" s="76" t="s">
        <v>426</v>
      </c>
      <c r="AS266" s="20"/>
    </row>
    <row r="267" spans="1:47" x14ac:dyDescent="0.25"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R267" s="77"/>
      <c r="AS267" s="8"/>
    </row>
    <row r="268" spans="1:47" x14ac:dyDescent="0.25">
      <c r="B268" s="19" t="s">
        <v>428</v>
      </c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73"/>
      <c r="AB268" s="73"/>
      <c r="AC268" s="73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</row>
    <row r="269" spans="1:47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73"/>
      <c r="AB269" s="73"/>
      <c r="AC269" s="73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</row>
    <row r="270" spans="1:47" x14ac:dyDescent="0.25">
      <c r="B270" s="19"/>
      <c r="C270" s="248" t="s">
        <v>530</v>
      </c>
      <c r="D270" s="249"/>
      <c r="E270" s="249"/>
      <c r="F270" s="249"/>
      <c r="G270" s="249"/>
      <c r="H270" s="249"/>
      <c r="I270" s="249"/>
      <c r="J270" s="249"/>
      <c r="K270" s="249"/>
      <c r="L270" s="249"/>
      <c r="M270" s="249"/>
      <c r="N270" s="249"/>
      <c r="O270" s="249"/>
      <c r="P270" s="249"/>
      <c r="Q270" s="249"/>
      <c r="R270" s="249"/>
      <c r="S270" s="249"/>
      <c r="T270" s="249"/>
      <c r="U270" s="249"/>
      <c r="V270" s="249"/>
      <c r="W270" s="249"/>
      <c r="X270" s="249"/>
      <c r="Y270" s="249"/>
      <c r="Z270" s="249"/>
      <c r="AA270" s="249"/>
      <c r="AB270" s="249"/>
      <c r="AC270" s="249"/>
      <c r="AD270" s="249"/>
      <c r="AE270" s="249"/>
      <c r="AF270" s="249"/>
      <c r="AG270" s="249"/>
      <c r="AH270" s="249"/>
      <c r="AI270" s="249"/>
      <c r="AJ270" s="249"/>
      <c r="AK270" s="249"/>
      <c r="AL270" s="249"/>
      <c r="AM270" s="249"/>
      <c r="AN270" s="249"/>
      <c r="AO270" s="249"/>
      <c r="AP270" s="249"/>
      <c r="AQ270" s="249"/>
      <c r="AR270" s="250"/>
    </row>
    <row r="271" spans="1:47" x14ac:dyDescent="0.25">
      <c r="B271" s="19"/>
      <c r="C271" s="93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9"/>
      <c r="AB271" s="99"/>
      <c r="AC271" s="99"/>
      <c r="AD271" s="94"/>
      <c r="AE271" s="94"/>
      <c r="AF271" s="94"/>
      <c r="AG271" s="94"/>
      <c r="AH271" s="94"/>
      <c r="AI271" s="94"/>
      <c r="AJ271" s="94"/>
      <c r="AK271" s="94"/>
      <c r="AL271" s="94"/>
      <c r="AM271" s="94"/>
      <c r="AN271" s="98"/>
      <c r="AO271" s="98"/>
      <c r="AP271" s="98"/>
      <c r="AQ271" s="98"/>
      <c r="AR271" s="20"/>
    </row>
    <row r="272" spans="1:47" x14ac:dyDescent="0.25">
      <c r="B272" s="31"/>
      <c r="C272" s="238" t="s">
        <v>543</v>
      </c>
      <c r="D272" s="245"/>
      <c r="E272" s="245"/>
      <c r="F272" s="245"/>
      <c r="G272" s="245"/>
      <c r="H272" s="245"/>
      <c r="I272" s="245"/>
      <c r="J272" s="245"/>
      <c r="K272" s="245"/>
      <c r="L272" s="245"/>
      <c r="M272" s="245"/>
      <c r="N272" s="245"/>
      <c r="O272" s="245"/>
      <c r="P272" s="245"/>
      <c r="Q272" s="245"/>
      <c r="R272" s="245"/>
      <c r="S272" s="245"/>
      <c r="T272" s="245"/>
      <c r="U272" s="245"/>
      <c r="V272" s="245"/>
      <c r="W272" s="245"/>
      <c r="X272" s="245"/>
      <c r="Y272" s="245"/>
      <c r="Z272" s="245"/>
      <c r="AA272" s="245"/>
      <c r="AB272" s="245"/>
      <c r="AC272" s="245"/>
      <c r="AD272" s="245"/>
      <c r="AE272" s="245"/>
      <c r="AF272" s="245"/>
      <c r="AG272" s="245"/>
      <c r="AH272" s="245"/>
      <c r="AI272" s="245"/>
      <c r="AJ272" s="245"/>
      <c r="AK272" s="245"/>
      <c r="AL272" s="245"/>
      <c r="AM272" s="245"/>
      <c r="AN272" s="245"/>
      <c r="AO272" s="245"/>
      <c r="AP272" s="245"/>
      <c r="AQ272" s="245"/>
      <c r="AR272" s="231"/>
      <c r="AS272" s="90"/>
    </row>
    <row r="273" spans="2:45" x14ac:dyDescent="0.25">
      <c r="B273" s="31"/>
      <c r="C273" s="105"/>
      <c r="D273" s="107"/>
      <c r="E273" s="107"/>
      <c r="F273" s="107"/>
      <c r="G273" s="107"/>
      <c r="H273" s="107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  <c r="AE273" s="107"/>
      <c r="AF273" s="107"/>
      <c r="AG273" s="107"/>
      <c r="AH273" s="107"/>
      <c r="AI273" s="107"/>
      <c r="AJ273" s="107"/>
      <c r="AK273" s="107"/>
      <c r="AL273" s="107"/>
      <c r="AM273" s="107"/>
      <c r="AN273" s="107"/>
      <c r="AO273" s="107"/>
      <c r="AP273" s="107"/>
      <c r="AQ273" s="107"/>
      <c r="AR273" s="106"/>
      <c r="AS273" s="90"/>
    </row>
    <row r="274" spans="2:45" x14ac:dyDescent="0.25">
      <c r="B274" s="31"/>
      <c r="C274" s="238" t="s">
        <v>542</v>
      </c>
      <c r="D274" s="245"/>
      <c r="E274" s="245"/>
      <c r="F274" s="245"/>
      <c r="G274" s="245"/>
      <c r="H274" s="245"/>
      <c r="I274" s="245"/>
      <c r="J274" s="245"/>
      <c r="K274" s="245"/>
      <c r="L274" s="245"/>
      <c r="M274" s="245"/>
      <c r="N274" s="245"/>
      <c r="O274" s="245"/>
      <c r="P274" s="245"/>
      <c r="Q274" s="245"/>
      <c r="R274" s="245"/>
      <c r="S274" s="245"/>
      <c r="T274" s="245"/>
      <c r="U274" s="245"/>
      <c r="V274" s="245"/>
      <c r="W274" s="245"/>
      <c r="X274" s="245"/>
      <c r="Y274" s="245"/>
      <c r="Z274" s="245"/>
      <c r="AA274" s="245"/>
      <c r="AB274" s="245"/>
      <c r="AC274" s="245"/>
      <c r="AD274" s="245"/>
      <c r="AE274" s="245"/>
      <c r="AF274" s="245"/>
      <c r="AG274" s="245"/>
      <c r="AH274" s="245"/>
      <c r="AI274" s="245"/>
      <c r="AJ274" s="245"/>
      <c r="AK274" s="245"/>
      <c r="AL274" s="245"/>
      <c r="AM274" s="245"/>
      <c r="AN274" s="245"/>
      <c r="AO274" s="245"/>
      <c r="AP274" s="245"/>
      <c r="AQ274" s="245"/>
      <c r="AR274" s="231"/>
      <c r="AS274" s="90"/>
    </row>
    <row r="275" spans="2:45" x14ac:dyDescent="0.25">
      <c r="B275" s="31"/>
      <c r="C275" s="105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6"/>
      <c r="AS275" s="90"/>
    </row>
    <row r="276" spans="2:45" x14ac:dyDescent="0.25">
      <c r="B276" s="31"/>
      <c r="C276" s="238" t="s">
        <v>531</v>
      </c>
      <c r="D276" s="245"/>
      <c r="E276" s="245"/>
      <c r="F276" s="245"/>
      <c r="G276" s="245"/>
      <c r="H276" s="245"/>
      <c r="I276" s="245"/>
      <c r="J276" s="245"/>
      <c r="K276" s="245"/>
      <c r="L276" s="245"/>
      <c r="M276" s="245"/>
      <c r="N276" s="245"/>
      <c r="O276" s="245"/>
      <c r="P276" s="245"/>
      <c r="Q276" s="245"/>
      <c r="R276" s="245"/>
      <c r="S276" s="245"/>
      <c r="T276" s="245"/>
      <c r="U276" s="245"/>
      <c r="V276" s="245"/>
      <c r="W276" s="245"/>
      <c r="X276" s="245"/>
      <c r="Y276" s="245"/>
      <c r="Z276" s="245"/>
      <c r="AA276" s="245"/>
      <c r="AB276" s="245"/>
      <c r="AC276" s="245"/>
      <c r="AD276" s="245"/>
      <c r="AE276" s="245"/>
      <c r="AF276" s="245"/>
      <c r="AG276" s="245"/>
      <c r="AH276" s="245"/>
      <c r="AI276" s="245"/>
      <c r="AJ276" s="245"/>
      <c r="AK276" s="245"/>
      <c r="AL276" s="245"/>
      <c r="AM276" s="245"/>
      <c r="AN276" s="245"/>
      <c r="AO276" s="245"/>
      <c r="AP276" s="245"/>
      <c r="AQ276" s="245"/>
      <c r="AR276" s="231"/>
      <c r="AS276" s="90"/>
    </row>
    <row r="277" spans="2:45" x14ac:dyDescent="0.25">
      <c r="B277" s="31"/>
      <c r="C277" s="238"/>
      <c r="D277" s="230"/>
      <c r="E277" s="230"/>
      <c r="F277" s="230"/>
      <c r="G277" s="230"/>
      <c r="H277" s="230"/>
      <c r="I277" s="230"/>
      <c r="J277" s="230"/>
      <c r="K277" s="230"/>
      <c r="L277" s="230"/>
      <c r="M277" s="230"/>
      <c r="N277" s="230"/>
      <c r="O277" s="230"/>
      <c r="P277" s="230"/>
      <c r="Q277" s="230"/>
      <c r="R277" s="230"/>
      <c r="S277" s="230"/>
      <c r="T277" s="230"/>
      <c r="U277" s="230"/>
      <c r="V277" s="230"/>
      <c r="W277" s="230"/>
      <c r="X277" s="230"/>
      <c r="Y277" s="230"/>
      <c r="Z277" s="230"/>
      <c r="AA277" s="230"/>
      <c r="AB277" s="230"/>
      <c r="AC277" s="230"/>
      <c r="AD277" s="230"/>
      <c r="AE277" s="230"/>
      <c r="AF277" s="230"/>
      <c r="AG277" s="230"/>
      <c r="AH277" s="230"/>
      <c r="AI277" s="230"/>
      <c r="AJ277" s="230"/>
      <c r="AK277" s="230"/>
      <c r="AL277" s="230"/>
      <c r="AM277" s="230"/>
      <c r="AN277" s="230"/>
      <c r="AO277" s="230"/>
      <c r="AP277" s="230"/>
      <c r="AQ277" s="230"/>
      <c r="AR277" s="231"/>
      <c r="AS277" s="90"/>
    </row>
    <row r="278" spans="2:45" x14ac:dyDescent="0.25">
      <c r="B278" s="31"/>
      <c r="C278" s="239" t="s">
        <v>545</v>
      </c>
      <c r="D278" s="240"/>
      <c r="E278" s="240"/>
      <c r="F278" s="240"/>
      <c r="G278" s="240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  <c r="T278" s="240"/>
      <c r="U278" s="240"/>
      <c r="V278" s="240"/>
      <c r="W278" s="240"/>
      <c r="X278" s="240"/>
      <c r="Y278" s="240"/>
      <c r="Z278" s="240"/>
      <c r="AA278" s="240"/>
      <c r="AB278" s="240"/>
      <c r="AC278" s="240"/>
      <c r="AD278" s="240"/>
      <c r="AE278" s="240"/>
      <c r="AF278" s="240"/>
      <c r="AG278" s="240"/>
      <c r="AH278" s="240"/>
      <c r="AI278" s="240"/>
      <c r="AJ278" s="240"/>
      <c r="AK278" s="240"/>
      <c r="AL278" s="240"/>
      <c r="AM278" s="240"/>
      <c r="AN278" s="240"/>
      <c r="AO278" s="240"/>
      <c r="AP278" s="240"/>
      <c r="AQ278" s="240"/>
      <c r="AR278" s="241"/>
      <c r="AS278" s="90"/>
    </row>
  </sheetData>
  <mergeCells count="17">
    <mergeCell ref="B32:AS32"/>
    <mergeCell ref="C21:AR21"/>
    <mergeCell ref="C13:AR13"/>
    <mergeCell ref="C15:AR15"/>
    <mergeCell ref="C19:AR19"/>
    <mergeCell ref="C17:AR17"/>
    <mergeCell ref="C277:AR277"/>
    <mergeCell ref="C278:AR278"/>
    <mergeCell ref="B68:C68"/>
    <mergeCell ref="B260:AC260"/>
    <mergeCell ref="B262:AC262"/>
    <mergeCell ref="B264:AC264"/>
    <mergeCell ref="C276:AR276"/>
    <mergeCell ref="B266:AQ266"/>
    <mergeCell ref="C270:AR270"/>
    <mergeCell ref="C272:AR272"/>
    <mergeCell ref="C274:AR274"/>
  </mergeCells>
  <phoneticPr fontId="29" type="noConversion"/>
  <pageMargins left="0.11811023622047245" right="0.11811023622047245" top="0.35433070866141736" bottom="0.15748031496062992" header="0.31496062992125984" footer="0.31496062992125984"/>
  <pageSetup paperSize="9" scale="68" fitToHeight="5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Y211"/>
  <sheetViews>
    <sheetView topLeftCell="B16" zoomScale="142" zoomScaleNormal="142" workbookViewId="0">
      <selection sqref="A1:AT211"/>
    </sheetView>
  </sheetViews>
  <sheetFormatPr defaultColWidth="9.140625" defaultRowHeight="15" x14ac:dyDescent="0.25"/>
  <cols>
    <col min="1" max="1" width="4" hidden="1" customWidth="1"/>
    <col min="2" max="2" width="10.5703125" bestFit="1" customWidth="1"/>
    <col min="3" max="3" width="66.42578125" bestFit="1" customWidth="1"/>
    <col min="4" max="4" width="15" bestFit="1" customWidth="1"/>
    <col min="5" max="5" width="7.85546875" hidden="1" customWidth="1"/>
    <col min="6" max="6" width="8.85546875" hidden="1" customWidth="1"/>
    <col min="7" max="7" width="26.28515625" hidden="1" customWidth="1"/>
    <col min="8" max="8" width="14.28515625" hidden="1" customWidth="1"/>
    <col min="9" max="9" width="23.7109375" hidden="1" customWidth="1"/>
    <col min="10" max="10" width="14" hidden="1" customWidth="1"/>
    <col min="11" max="11" width="27.7109375" hidden="1" customWidth="1"/>
    <col min="12" max="12" width="18" hidden="1" customWidth="1"/>
    <col min="13" max="13" width="25" hidden="1" customWidth="1"/>
    <col min="14" max="14" width="15.28515625" hidden="1" customWidth="1"/>
    <col min="15" max="15" width="28" hidden="1" customWidth="1"/>
    <col min="16" max="16" width="18.28515625" hidden="1" customWidth="1"/>
    <col min="17" max="17" width="27.140625" hidden="1" customWidth="1"/>
    <col min="18" max="18" width="17.42578125" hidden="1" customWidth="1"/>
    <col min="19" max="26" width="11.28515625" hidden="1" customWidth="1"/>
    <col min="27" max="39" width="0" hidden="1" customWidth="1"/>
    <col min="40" max="40" width="12.7109375" style="7" customWidth="1"/>
    <col min="41" max="41" width="11.42578125" style="7" hidden="1" customWidth="1"/>
    <col min="42" max="42" width="0" style="7" hidden="1" customWidth="1"/>
    <col min="43" max="43" width="12.140625" style="7" customWidth="1"/>
    <col min="44" max="44" width="14.5703125" style="7" hidden="1" customWidth="1"/>
    <col min="45" max="45" width="17.7109375" style="7" hidden="1" customWidth="1"/>
    <col min="46" max="46" width="18.28515625" style="7" customWidth="1"/>
    <col min="47" max="47" width="14" style="7" hidden="1" customWidth="1"/>
  </cols>
  <sheetData>
    <row r="1" spans="2:51" x14ac:dyDescent="0.25">
      <c r="B1" s="19"/>
      <c r="C1" s="19"/>
      <c r="D1" s="32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68"/>
      <c r="AG1" s="19"/>
      <c r="AH1" s="19"/>
      <c r="AI1" s="69" t="s">
        <v>409</v>
      </c>
      <c r="AJ1" s="19"/>
      <c r="AK1" s="19"/>
      <c r="AL1" s="19"/>
      <c r="AM1" s="19"/>
      <c r="AN1" s="19"/>
      <c r="AO1" s="19"/>
      <c r="AP1" s="19"/>
      <c r="AQ1" s="19"/>
      <c r="AR1" s="19"/>
      <c r="AT1" s="69" t="s">
        <v>409</v>
      </c>
      <c r="AU1" s="13"/>
      <c r="AV1" s="13"/>
      <c r="AW1" s="13"/>
      <c r="AX1" s="13"/>
      <c r="AY1" s="13"/>
    </row>
    <row r="2" spans="2:51" x14ac:dyDescent="0.25">
      <c r="B2" s="19"/>
      <c r="C2" s="19"/>
      <c r="D2" s="32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69" t="s">
        <v>410</v>
      </c>
      <c r="AJ2" s="19"/>
      <c r="AK2" s="19"/>
      <c r="AL2" s="19"/>
      <c r="AM2" s="19"/>
      <c r="AN2" s="19"/>
      <c r="AO2" s="19"/>
      <c r="AP2" s="19"/>
      <c r="AQ2" s="19"/>
      <c r="AR2" s="19"/>
      <c r="AT2" s="69" t="s">
        <v>410</v>
      </c>
      <c r="AU2" s="13"/>
      <c r="AV2" s="13"/>
      <c r="AW2" s="13"/>
      <c r="AX2" s="13"/>
      <c r="AY2" s="13"/>
    </row>
    <row r="3" spans="2:51" x14ac:dyDescent="0.25">
      <c r="B3" s="19"/>
      <c r="C3" s="19"/>
      <c r="D3" s="32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69" t="s">
        <v>411</v>
      </c>
      <c r="AJ3" s="19"/>
      <c r="AK3" s="19"/>
      <c r="AL3" s="19"/>
      <c r="AM3" s="19"/>
      <c r="AN3" s="19"/>
      <c r="AO3" s="19"/>
      <c r="AP3" s="19"/>
      <c r="AQ3" s="19"/>
      <c r="AR3" s="19"/>
      <c r="AT3" s="69" t="s">
        <v>411</v>
      </c>
      <c r="AU3" s="13"/>
      <c r="AV3" s="13"/>
      <c r="AW3" s="13"/>
      <c r="AX3" s="13"/>
      <c r="AY3" s="13"/>
    </row>
    <row r="4" spans="2:51" x14ac:dyDescent="0.25">
      <c r="B4" s="19"/>
      <c r="C4" s="19"/>
      <c r="D4" s="32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69" t="s">
        <v>412</v>
      </c>
      <c r="AJ4" s="19"/>
      <c r="AK4" s="19"/>
      <c r="AL4" s="19"/>
      <c r="AM4" s="19"/>
      <c r="AN4" s="19"/>
      <c r="AO4" s="19"/>
      <c r="AP4" s="19"/>
      <c r="AQ4" s="19"/>
      <c r="AR4" s="19"/>
      <c r="AT4" s="69" t="s">
        <v>412</v>
      </c>
      <c r="AU4" s="13"/>
      <c r="AV4" s="13"/>
      <c r="AW4" s="13"/>
      <c r="AX4" s="13"/>
      <c r="AY4" s="13"/>
    </row>
    <row r="5" spans="2:51" x14ac:dyDescent="0.25">
      <c r="B5" s="19"/>
      <c r="C5" s="19"/>
      <c r="D5" s="32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69" t="s">
        <v>413</v>
      </c>
      <c r="AJ5" s="19"/>
      <c r="AK5" s="19"/>
      <c r="AL5" s="19"/>
      <c r="AM5" s="19"/>
      <c r="AN5" s="19"/>
      <c r="AO5" s="19"/>
      <c r="AP5" s="19"/>
      <c r="AQ5" s="19"/>
      <c r="AR5" s="19"/>
      <c r="AT5" s="69" t="s">
        <v>413</v>
      </c>
      <c r="AU5" s="13"/>
      <c r="AV5" s="13"/>
      <c r="AW5" s="13"/>
      <c r="AX5" s="13"/>
      <c r="AY5" s="13"/>
    </row>
    <row r="6" spans="2:51" x14ac:dyDescent="0.25">
      <c r="B6" s="19"/>
      <c r="C6" s="19"/>
      <c r="D6" s="32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69" t="s">
        <v>414</v>
      </c>
      <c r="AJ6" s="19"/>
      <c r="AK6" s="19"/>
      <c r="AL6" s="19"/>
      <c r="AM6" s="19"/>
      <c r="AN6" s="19"/>
      <c r="AO6" s="19"/>
      <c r="AP6" s="19"/>
      <c r="AQ6" s="19"/>
      <c r="AR6" s="19"/>
      <c r="AT6" s="69" t="s">
        <v>414</v>
      </c>
      <c r="AU6" s="16"/>
      <c r="AV6" s="16"/>
      <c r="AW6" s="16"/>
      <c r="AX6" s="16"/>
      <c r="AY6" s="13"/>
    </row>
    <row r="7" spans="2:51" x14ac:dyDescent="0.25">
      <c r="B7" s="19"/>
      <c r="C7" s="19"/>
      <c r="D7" s="32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69" t="s">
        <v>415</v>
      </c>
      <c r="AJ7" s="19"/>
      <c r="AK7" s="19"/>
      <c r="AL7" s="19"/>
      <c r="AM7" s="19"/>
      <c r="AN7" s="19"/>
      <c r="AO7" s="19"/>
      <c r="AP7" s="19"/>
      <c r="AQ7" s="19"/>
      <c r="AR7" s="19"/>
      <c r="AT7" s="69" t="s">
        <v>415</v>
      </c>
      <c r="AU7" s="16"/>
      <c r="AV7" s="16"/>
      <c r="AW7" s="16"/>
      <c r="AX7" s="16"/>
      <c r="AY7" s="13"/>
    </row>
    <row r="8" spans="2:51" x14ac:dyDescent="0.25">
      <c r="B8" s="19"/>
      <c r="C8" s="19"/>
      <c r="D8" s="3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69" t="s">
        <v>416</v>
      </c>
      <c r="AJ8" s="19"/>
      <c r="AK8" s="19"/>
      <c r="AL8" s="19"/>
      <c r="AM8" s="19"/>
      <c r="AN8" s="19"/>
      <c r="AO8" s="19"/>
      <c r="AP8" s="19"/>
      <c r="AQ8" s="19"/>
      <c r="AR8" s="19"/>
      <c r="AT8" s="69" t="s">
        <v>416</v>
      </c>
      <c r="AU8" s="16"/>
      <c r="AV8" s="16"/>
      <c r="AW8" s="16"/>
      <c r="AX8" s="16"/>
      <c r="AY8" s="13"/>
    </row>
    <row r="9" spans="2:51" ht="15" customHeight="1" x14ac:dyDescent="0.25">
      <c r="B9" s="19"/>
      <c r="C9" s="19"/>
      <c r="D9" s="32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69" t="s">
        <v>417</v>
      </c>
      <c r="AJ9" s="19"/>
      <c r="AK9" s="19"/>
      <c r="AL9" s="19"/>
      <c r="AM9" s="19"/>
      <c r="AN9" s="19"/>
      <c r="AO9" s="19"/>
      <c r="AP9" s="19"/>
      <c r="AQ9" s="19"/>
      <c r="AR9" s="19"/>
      <c r="AT9" s="69" t="s">
        <v>417</v>
      </c>
      <c r="AU9" s="16"/>
      <c r="AV9" s="16"/>
      <c r="AW9" s="16"/>
      <c r="AX9" s="16"/>
      <c r="AY9" s="13"/>
    </row>
    <row r="10" spans="2:51" ht="15" customHeight="1" x14ac:dyDescent="0.25">
      <c r="B10" s="19"/>
      <c r="C10" s="19"/>
      <c r="D10" s="32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69"/>
      <c r="AJ10" s="19"/>
      <c r="AK10" s="19"/>
      <c r="AL10" s="19"/>
      <c r="AM10" s="19"/>
      <c r="AN10" s="19"/>
      <c r="AO10" s="19"/>
      <c r="AP10" s="19"/>
      <c r="AQ10" s="19"/>
      <c r="AR10" s="19"/>
      <c r="AT10" s="69"/>
      <c r="AU10" s="16"/>
      <c r="AV10" s="16"/>
      <c r="AW10" s="16"/>
      <c r="AX10" s="16"/>
      <c r="AY10" s="13"/>
    </row>
    <row r="11" spans="2:51" x14ac:dyDescent="0.25">
      <c r="B11" s="19"/>
      <c r="C11" s="248" t="s">
        <v>530</v>
      </c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49"/>
      <c r="V11" s="249"/>
      <c r="W11" s="249"/>
      <c r="X11" s="249"/>
      <c r="Y11" s="249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50"/>
    </row>
    <row r="12" spans="2:51" x14ac:dyDescent="0.25">
      <c r="B12" s="19"/>
      <c r="C12" s="93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9"/>
      <c r="AB12" s="99"/>
      <c r="AC12" s="99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8"/>
      <c r="AO12" s="98"/>
      <c r="AP12" s="98"/>
      <c r="AQ12" s="98"/>
      <c r="AR12" s="20"/>
    </row>
    <row r="13" spans="2:51" x14ac:dyDescent="0.25">
      <c r="B13" s="31"/>
      <c r="C13" s="238" t="s">
        <v>543</v>
      </c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5"/>
      <c r="AH13" s="245"/>
      <c r="AI13" s="245"/>
      <c r="AJ13" s="245"/>
      <c r="AK13" s="245"/>
      <c r="AL13" s="245"/>
      <c r="AM13" s="245"/>
      <c r="AN13" s="245"/>
      <c r="AO13" s="245"/>
      <c r="AP13" s="245"/>
      <c r="AQ13" s="245"/>
      <c r="AR13" s="231"/>
      <c r="AS13" s="90"/>
    </row>
    <row r="14" spans="2:51" x14ac:dyDescent="0.25">
      <c r="B14" s="31"/>
      <c r="C14" s="105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6"/>
      <c r="AS14" s="90"/>
    </row>
    <row r="15" spans="2:51" x14ac:dyDescent="0.25">
      <c r="B15" s="31"/>
      <c r="C15" s="238" t="s">
        <v>542</v>
      </c>
      <c r="D15" s="245"/>
      <c r="E15" s="245"/>
      <c r="F15" s="245"/>
      <c r="G15" s="245"/>
      <c r="H15" s="245"/>
      <c r="I15" s="245"/>
      <c r="J15" s="245"/>
      <c r="K15" s="245"/>
      <c r="L15" s="245"/>
      <c r="M15" s="245"/>
      <c r="N15" s="245"/>
      <c r="O15" s="245"/>
      <c r="P15" s="245"/>
      <c r="Q15" s="245"/>
      <c r="R15" s="245"/>
      <c r="S15" s="245"/>
      <c r="T15" s="245"/>
      <c r="U15" s="245"/>
      <c r="V15" s="245"/>
      <c r="W15" s="245"/>
      <c r="X15" s="245"/>
      <c r="Y15" s="245"/>
      <c r="Z15" s="245"/>
      <c r="AA15" s="245"/>
      <c r="AB15" s="245"/>
      <c r="AC15" s="245"/>
      <c r="AD15" s="245"/>
      <c r="AE15" s="245"/>
      <c r="AF15" s="245"/>
      <c r="AG15" s="245"/>
      <c r="AH15" s="245"/>
      <c r="AI15" s="245"/>
      <c r="AJ15" s="245"/>
      <c r="AK15" s="245"/>
      <c r="AL15" s="245"/>
      <c r="AM15" s="245"/>
      <c r="AN15" s="245"/>
      <c r="AO15" s="245"/>
      <c r="AP15" s="245"/>
      <c r="AQ15" s="245"/>
      <c r="AR15" s="231"/>
      <c r="AS15" s="90"/>
    </row>
    <row r="16" spans="2:51" x14ac:dyDescent="0.25">
      <c r="B16" s="31"/>
      <c r="C16" s="105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6"/>
      <c r="AS16" s="90"/>
    </row>
    <row r="17" spans="1:51" x14ac:dyDescent="0.25">
      <c r="B17" s="31"/>
      <c r="C17" s="238" t="s">
        <v>531</v>
      </c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  <c r="AD17" s="245"/>
      <c r="AE17" s="245"/>
      <c r="AF17" s="245"/>
      <c r="AG17" s="245"/>
      <c r="AH17" s="245"/>
      <c r="AI17" s="245"/>
      <c r="AJ17" s="245"/>
      <c r="AK17" s="245"/>
      <c r="AL17" s="245"/>
      <c r="AM17" s="245"/>
      <c r="AN17" s="245"/>
      <c r="AO17" s="245"/>
      <c r="AP17" s="245"/>
      <c r="AQ17" s="245"/>
      <c r="AR17" s="231"/>
      <c r="AS17" s="90"/>
    </row>
    <row r="18" spans="1:51" x14ac:dyDescent="0.25">
      <c r="B18" s="31"/>
      <c r="C18" s="105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10"/>
      <c r="AS18" s="90"/>
    </row>
    <row r="19" spans="1:51" x14ac:dyDescent="0.25">
      <c r="B19" s="31"/>
      <c r="C19" s="239" t="s">
        <v>544</v>
      </c>
      <c r="D19" s="240"/>
      <c r="E19" s="240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240"/>
      <c r="AB19" s="240"/>
      <c r="AC19" s="240"/>
      <c r="AD19" s="240"/>
      <c r="AE19" s="240"/>
      <c r="AF19" s="240"/>
      <c r="AG19" s="240"/>
      <c r="AH19" s="240"/>
      <c r="AI19" s="240"/>
      <c r="AJ19" s="240"/>
      <c r="AK19" s="240"/>
      <c r="AL19" s="240"/>
      <c r="AM19" s="240"/>
      <c r="AN19" s="240"/>
      <c r="AO19" s="240"/>
      <c r="AP19" s="240"/>
      <c r="AQ19" s="240"/>
      <c r="AR19" s="108"/>
      <c r="AS19" s="90"/>
    </row>
    <row r="20" spans="1:51" s="2" customFormat="1" x14ac:dyDescent="0.25">
      <c r="B20" s="31"/>
      <c r="C20" s="102"/>
      <c r="D20" s="102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4"/>
      <c r="AB20" s="104"/>
      <c r="AC20" s="104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4"/>
      <c r="AO20" s="109"/>
      <c r="AP20" s="109"/>
      <c r="AQ20" s="109"/>
      <c r="AR20" s="104"/>
      <c r="AS20" s="90"/>
      <c r="AT20" s="6"/>
      <c r="AU20" s="6"/>
    </row>
    <row r="21" spans="1:51" s="4" customFormat="1" ht="15" customHeight="1" x14ac:dyDescent="0.25">
      <c r="A21" s="4" t="s">
        <v>0</v>
      </c>
      <c r="B21" s="19"/>
      <c r="C21" s="19"/>
      <c r="D21" s="32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78"/>
      <c r="AU21" s="13"/>
      <c r="AV21" s="13"/>
      <c r="AW21" s="13"/>
      <c r="AX21" s="13"/>
      <c r="AY21" s="15"/>
    </row>
    <row r="22" spans="1:51" s="4" customFormat="1" ht="45" x14ac:dyDescent="0.25">
      <c r="A22" s="4">
        <v>272.25</v>
      </c>
      <c r="B22" s="29" t="s">
        <v>1</v>
      </c>
      <c r="C22" s="29" t="s">
        <v>2</v>
      </c>
      <c r="D22" s="29" t="s">
        <v>5</v>
      </c>
      <c r="E22" s="29" t="s">
        <v>3</v>
      </c>
      <c r="F22" s="29" t="s">
        <v>4</v>
      </c>
      <c r="G22" s="29" t="s">
        <v>6</v>
      </c>
      <c r="H22" s="29" t="s">
        <v>7</v>
      </c>
      <c r="I22" s="29" t="s">
        <v>8</v>
      </c>
      <c r="J22" s="29" t="s">
        <v>9</v>
      </c>
      <c r="K22" s="29" t="s">
        <v>10</v>
      </c>
      <c r="L22" s="29" t="s">
        <v>11</v>
      </c>
      <c r="M22" s="29" t="s">
        <v>12</v>
      </c>
      <c r="N22" s="29" t="s">
        <v>13</v>
      </c>
      <c r="O22" s="29" t="s">
        <v>14</v>
      </c>
      <c r="P22" s="29" t="s">
        <v>15</v>
      </c>
      <c r="Q22" s="29" t="s">
        <v>16</v>
      </c>
      <c r="R22" s="29" t="s">
        <v>17</v>
      </c>
      <c r="S22" s="29" t="s">
        <v>18</v>
      </c>
      <c r="T22" s="29" t="s">
        <v>19</v>
      </c>
      <c r="U22" s="29" t="s">
        <v>20</v>
      </c>
      <c r="V22" s="29" t="s">
        <v>21</v>
      </c>
      <c r="W22" s="29" t="s">
        <v>22</v>
      </c>
      <c r="X22" s="29" t="s">
        <v>23</v>
      </c>
      <c r="Y22" s="29" t="s">
        <v>24</v>
      </c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 t="s">
        <v>404</v>
      </c>
      <c r="AN22" s="11" t="s">
        <v>403</v>
      </c>
      <c r="AO22" s="11" t="s">
        <v>342</v>
      </c>
      <c r="AP22" s="11" t="s">
        <v>343</v>
      </c>
      <c r="AQ22" s="11" t="s">
        <v>431</v>
      </c>
      <c r="AR22" s="11" t="s">
        <v>429</v>
      </c>
      <c r="AS22" s="11" t="s">
        <v>405</v>
      </c>
      <c r="AT22" s="11" t="s">
        <v>429</v>
      </c>
      <c r="AU22" s="1" t="s">
        <v>346</v>
      </c>
    </row>
    <row r="23" spans="1:51" s="4" customFormat="1" ht="15" customHeight="1" x14ac:dyDescent="0.25">
      <c r="B23" s="54" t="s">
        <v>347</v>
      </c>
      <c r="C23" s="54" t="s">
        <v>444</v>
      </c>
      <c r="D23" s="30" t="s">
        <v>443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56">
        <v>290.14999999999998</v>
      </c>
      <c r="AO23" s="72"/>
      <c r="AP23" s="72"/>
      <c r="AQ23" s="79">
        <f>AN23-AT23</f>
        <v>80.249999999999972</v>
      </c>
      <c r="AR23" s="72"/>
      <c r="AS23" s="72"/>
      <c r="AT23" s="51">
        <v>209.9</v>
      </c>
      <c r="AU23" s="13"/>
      <c r="AV23" s="13"/>
      <c r="AW23" s="13"/>
      <c r="AX23" s="13"/>
      <c r="AY23" s="15"/>
    </row>
    <row r="24" spans="1:51" s="4" customFormat="1" ht="15" customHeight="1" x14ac:dyDescent="0.25">
      <c r="B24" s="54" t="s">
        <v>348</v>
      </c>
      <c r="C24" s="54" t="s">
        <v>445</v>
      </c>
      <c r="D24" s="30" t="s">
        <v>443</v>
      </c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56">
        <v>290.14999999999998</v>
      </c>
      <c r="AO24" s="72"/>
      <c r="AP24" s="72"/>
      <c r="AQ24" s="79">
        <f>AN24-AT24</f>
        <v>80.249999999999972</v>
      </c>
      <c r="AR24" s="72"/>
      <c r="AS24" s="72"/>
      <c r="AT24" s="51">
        <v>209.9</v>
      </c>
      <c r="AU24" s="13"/>
      <c r="AV24" s="13"/>
      <c r="AW24" s="13"/>
      <c r="AX24" s="13"/>
      <c r="AY24" s="15"/>
    </row>
    <row r="25" spans="1:51" s="4" customFormat="1" ht="15" customHeight="1" x14ac:dyDescent="0.25">
      <c r="B25" s="54" t="s">
        <v>397</v>
      </c>
      <c r="C25" s="54" t="s">
        <v>446</v>
      </c>
      <c r="D25" s="30" t="s">
        <v>443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56">
        <v>312.8</v>
      </c>
      <c r="AO25" s="72"/>
      <c r="AP25" s="72"/>
      <c r="AQ25" s="79">
        <f>AN25-AT25</f>
        <v>86.9</v>
      </c>
      <c r="AR25" s="72"/>
      <c r="AS25" s="72"/>
      <c r="AT25" s="51">
        <v>225.9</v>
      </c>
      <c r="AU25" s="13"/>
      <c r="AV25" s="13"/>
      <c r="AW25" s="13"/>
      <c r="AX25" s="13"/>
      <c r="AY25" s="15"/>
    </row>
    <row r="26" spans="1:51" s="4" customFormat="1" ht="15" customHeight="1" x14ac:dyDescent="0.25">
      <c r="B26" s="54" t="s">
        <v>396</v>
      </c>
      <c r="C26" s="54" t="s">
        <v>447</v>
      </c>
      <c r="D26" s="30" t="s">
        <v>443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56">
        <v>312.8</v>
      </c>
      <c r="AO26" s="72"/>
      <c r="AP26" s="72"/>
      <c r="AQ26" s="79">
        <f>AN26-AT26</f>
        <v>86.9</v>
      </c>
      <c r="AR26" s="72"/>
      <c r="AS26" s="72"/>
      <c r="AT26" s="51">
        <v>225.9</v>
      </c>
      <c r="AU26" s="13"/>
      <c r="AV26" s="13"/>
      <c r="AW26" s="13"/>
      <c r="AX26" s="13"/>
      <c r="AY26" s="15"/>
    </row>
    <row r="27" spans="1:51" s="4" customFormat="1" ht="15" customHeight="1" x14ac:dyDescent="0.25">
      <c r="B27" s="96" t="s">
        <v>532</v>
      </c>
      <c r="C27" s="59"/>
      <c r="D27" s="31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61"/>
      <c r="AO27" s="78"/>
      <c r="AP27" s="78"/>
      <c r="AQ27" s="95"/>
      <c r="AR27" s="78"/>
      <c r="AS27" s="78"/>
      <c r="AT27" s="18"/>
      <c r="AU27" s="13"/>
      <c r="AV27" s="13"/>
      <c r="AW27" s="13"/>
      <c r="AX27" s="13"/>
      <c r="AY27" s="15"/>
    </row>
    <row r="28" spans="1:51" s="4" customFormat="1" ht="15" customHeight="1" x14ac:dyDescent="0.25">
      <c r="B28" s="96"/>
      <c r="C28" s="59"/>
      <c r="D28" s="31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61"/>
      <c r="AO28" s="78"/>
      <c r="AP28" s="78"/>
      <c r="AQ28" s="95"/>
      <c r="AR28" s="78"/>
      <c r="AS28" s="78"/>
      <c r="AT28" s="18"/>
      <c r="AU28" s="13"/>
      <c r="AV28" s="13"/>
      <c r="AW28" s="13"/>
      <c r="AX28" s="13"/>
      <c r="AY28" s="15"/>
    </row>
    <row r="29" spans="1:51" s="4" customFormat="1" ht="15" customHeight="1" x14ac:dyDescent="0.25">
      <c r="B29" s="19"/>
      <c r="C29" s="19"/>
      <c r="D29" s="32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78"/>
      <c r="AU29" s="13"/>
      <c r="AV29" s="13"/>
      <c r="AW29" s="13"/>
      <c r="AX29" s="13"/>
      <c r="AY29" s="15"/>
    </row>
    <row r="30" spans="1:51" s="4" customFormat="1" ht="45" x14ac:dyDescent="0.25">
      <c r="A30" s="4">
        <v>272.25</v>
      </c>
      <c r="B30" s="29" t="s">
        <v>1</v>
      </c>
      <c r="C30" s="29" t="s">
        <v>2</v>
      </c>
      <c r="D30" s="29" t="s">
        <v>5</v>
      </c>
      <c r="E30" s="29" t="s">
        <v>3</v>
      </c>
      <c r="F30" s="29" t="s">
        <v>4</v>
      </c>
      <c r="G30" s="29" t="s">
        <v>6</v>
      </c>
      <c r="H30" s="29" t="s">
        <v>7</v>
      </c>
      <c r="I30" s="29" t="s">
        <v>8</v>
      </c>
      <c r="J30" s="29" t="s">
        <v>9</v>
      </c>
      <c r="K30" s="29" t="s">
        <v>10</v>
      </c>
      <c r="L30" s="29" t="s">
        <v>11</v>
      </c>
      <c r="M30" s="29" t="s">
        <v>12</v>
      </c>
      <c r="N30" s="29" t="s">
        <v>13</v>
      </c>
      <c r="O30" s="29" t="s">
        <v>14</v>
      </c>
      <c r="P30" s="29" t="s">
        <v>15</v>
      </c>
      <c r="Q30" s="29" t="s">
        <v>16</v>
      </c>
      <c r="R30" s="29" t="s">
        <v>17</v>
      </c>
      <c r="S30" s="29" t="s">
        <v>18</v>
      </c>
      <c r="T30" s="29" t="s">
        <v>19</v>
      </c>
      <c r="U30" s="29" t="s">
        <v>20</v>
      </c>
      <c r="V30" s="29" t="s">
        <v>21</v>
      </c>
      <c r="W30" s="29" t="s">
        <v>22</v>
      </c>
      <c r="X30" s="29" t="s">
        <v>23</v>
      </c>
      <c r="Y30" s="29" t="s">
        <v>24</v>
      </c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 t="s">
        <v>404</v>
      </c>
      <c r="AN30" s="11" t="s">
        <v>403</v>
      </c>
      <c r="AO30" s="11" t="s">
        <v>342</v>
      </c>
      <c r="AP30" s="11" t="s">
        <v>343</v>
      </c>
      <c r="AQ30" s="11" t="s">
        <v>431</v>
      </c>
      <c r="AR30" s="11" t="s">
        <v>429</v>
      </c>
      <c r="AS30" s="11" t="s">
        <v>405</v>
      </c>
      <c r="AT30" s="11" t="s">
        <v>429</v>
      </c>
      <c r="AU30" s="1" t="s">
        <v>346</v>
      </c>
    </row>
    <row r="31" spans="1:51" s="41" customFormat="1" hidden="1" x14ac:dyDescent="0.25">
      <c r="B31" s="52" t="s">
        <v>508</v>
      </c>
      <c r="C31" s="52" t="s">
        <v>514</v>
      </c>
      <c r="D31" s="52" t="s">
        <v>81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26">
        <v>79.709999999999994</v>
      </c>
      <c r="AO31" s="26"/>
      <c r="AP31" s="26"/>
      <c r="AQ31" s="26"/>
      <c r="AR31" s="26"/>
      <c r="AS31" s="26"/>
      <c r="AT31" s="26"/>
      <c r="AU31" s="43"/>
    </row>
    <row r="32" spans="1:51" s="41" customFormat="1" hidden="1" x14ac:dyDescent="0.25">
      <c r="B32" s="52" t="s">
        <v>507</v>
      </c>
      <c r="C32" s="52" t="s">
        <v>515</v>
      </c>
      <c r="D32" s="52" t="s">
        <v>81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26">
        <v>73.959999999999994</v>
      </c>
      <c r="AO32" s="26"/>
      <c r="AP32" s="26"/>
      <c r="AQ32" s="26"/>
      <c r="AR32" s="26"/>
      <c r="AS32" s="26"/>
      <c r="AT32" s="26"/>
      <c r="AU32" s="43"/>
    </row>
    <row r="33" spans="1:47" s="41" customFormat="1" hidden="1" x14ac:dyDescent="0.25">
      <c r="B33" s="52" t="s">
        <v>509</v>
      </c>
      <c r="C33" s="52" t="s">
        <v>516</v>
      </c>
      <c r="D33" s="52" t="s">
        <v>81</v>
      </c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26">
        <v>74.930000000000007</v>
      </c>
      <c r="AO33" s="26"/>
      <c r="AP33" s="26"/>
      <c r="AQ33" s="26"/>
      <c r="AR33" s="26"/>
      <c r="AS33" s="26"/>
      <c r="AT33" s="26"/>
      <c r="AU33" s="43"/>
    </row>
    <row r="34" spans="1:47" s="41" customFormat="1" hidden="1" x14ac:dyDescent="0.25">
      <c r="B34" s="52" t="s">
        <v>511</v>
      </c>
      <c r="C34" s="52" t="s">
        <v>517</v>
      </c>
      <c r="D34" s="52" t="s">
        <v>81</v>
      </c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26">
        <v>74.930000000000007</v>
      </c>
      <c r="AO34" s="26"/>
      <c r="AP34" s="26"/>
      <c r="AQ34" s="26">
        <f>AN34-AT34</f>
        <v>-224.07</v>
      </c>
      <c r="AR34" s="26"/>
      <c r="AS34" s="26"/>
      <c r="AT34" s="26">
        <v>299</v>
      </c>
      <c r="AU34" s="43"/>
    </row>
    <row r="35" spans="1:47" s="41" customFormat="1" hidden="1" x14ac:dyDescent="0.25">
      <c r="B35" s="52" t="s">
        <v>510</v>
      </c>
      <c r="C35" s="52" t="s">
        <v>518</v>
      </c>
      <c r="D35" s="52" t="s">
        <v>81</v>
      </c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26">
        <v>74.27</v>
      </c>
      <c r="AO35" s="26"/>
      <c r="AP35" s="26"/>
      <c r="AQ35" s="26">
        <f t="shared" ref="AQ35:AQ48" si="0">AN35-AT35</f>
        <v>-223.23000000000002</v>
      </c>
      <c r="AR35" s="26"/>
      <c r="AS35" s="26"/>
      <c r="AT35" s="26">
        <v>297.5</v>
      </c>
      <c r="AU35" s="43"/>
    </row>
    <row r="36" spans="1:47" s="41" customFormat="1" hidden="1" x14ac:dyDescent="0.25">
      <c r="B36" s="52" t="s">
        <v>406</v>
      </c>
      <c r="C36" s="52" t="s">
        <v>519</v>
      </c>
      <c r="D36" s="52" t="s">
        <v>81</v>
      </c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26">
        <v>76.55</v>
      </c>
      <c r="AO36" s="26"/>
      <c r="AP36" s="26"/>
      <c r="AQ36" s="26">
        <f t="shared" si="0"/>
        <v>-218.95</v>
      </c>
      <c r="AR36" s="26"/>
      <c r="AS36" s="26"/>
      <c r="AT36" s="26">
        <v>295.5</v>
      </c>
      <c r="AU36" s="43"/>
    </row>
    <row r="37" spans="1:47" s="2" customFormat="1" x14ac:dyDescent="0.25">
      <c r="A37" s="112">
        <v>272.25</v>
      </c>
      <c r="B37" s="30" t="s">
        <v>307</v>
      </c>
      <c r="C37" s="30" t="s">
        <v>520</v>
      </c>
      <c r="D37" s="30" t="s">
        <v>81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3"/>
      <c r="AN37" s="10">
        <v>342.85</v>
      </c>
      <c r="AO37" s="10"/>
      <c r="AP37" s="10"/>
      <c r="AQ37" s="26">
        <f t="shared" si="0"/>
        <v>23.650000000000034</v>
      </c>
      <c r="AR37" s="10"/>
      <c r="AS37" s="10"/>
      <c r="AT37" s="10">
        <v>319.2</v>
      </c>
      <c r="AU37" s="10"/>
    </row>
    <row r="38" spans="1:47" s="2" customFormat="1" x14ac:dyDescent="0.25">
      <c r="A38" s="112">
        <v>272.25</v>
      </c>
      <c r="B38" s="30" t="s">
        <v>306</v>
      </c>
      <c r="C38" s="30" t="s">
        <v>521</v>
      </c>
      <c r="D38" s="30" t="s">
        <v>81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3"/>
      <c r="AN38" s="10">
        <v>342.85</v>
      </c>
      <c r="AO38" s="10"/>
      <c r="AP38" s="10"/>
      <c r="AQ38" s="26">
        <f t="shared" si="0"/>
        <v>23.650000000000034</v>
      </c>
      <c r="AR38" s="10"/>
      <c r="AS38" s="10"/>
      <c r="AT38" s="10">
        <v>319.2</v>
      </c>
      <c r="AU38" s="10"/>
    </row>
    <row r="39" spans="1:47" s="2" customFormat="1" x14ac:dyDescent="0.25">
      <c r="A39" s="112">
        <v>117.4</v>
      </c>
      <c r="B39" s="30" t="s">
        <v>311</v>
      </c>
      <c r="C39" s="30" t="s">
        <v>522</v>
      </c>
      <c r="D39" s="30" t="s">
        <v>81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3"/>
      <c r="AN39" s="10">
        <v>342.85</v>
      </c>
      <c r="AO39" s="10"/>
      <c r="AP39" s="10"/>
      <c r="AQ39" s="26">
        <f t="shared" si="0"/>
        <v>23.650000000000034</v>
      </c>
      <c r="AR39" s="10"/>
      <c r="AS39" s="10"/>
      <c r="AT39" s="10">
        <v>319.2</v>
      </c>
      <c r="AU39" s="10"/>
    </row>
    <row r="40" spans="1:47" s="2" customFormat="1" x14ac:dyDescent="0.25">
      <c r="A40" s="112">
        <v>117.4</v>
      </c>
      <c r="B40" s="30" t="s">
        <v>434</v>
      </c>
      <c r="C40" s="30" t="s">
        <v>523</v>
      </c>
      <c r="D40" s="30" t="s">
        <v>81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3"/>
      <c r="AN40" s="10">
        <v>142.35</v>
      </c>
      <c r="AO40" s="10"/>
      <c r="AP40" s="10"/>
      <c r="AQ40" s="26">
        <f t="shared" si="0"/>
        <v>11.849999999999994</v>
      </c>
      <c r="AR40" s="10"/>
      <c r="AS40" s="10"/>
      <c r="AT40" s="10">
        <v>130.5</v>
      </c>
      <c r="AU40" s="10"/>
    </row>
    <row r="41" spans="1:47" s="2" customFormat="1" x14ac:dyDescent="0.25">
      <c r="A41" s="112">
        <v>117.4</v>
      </c>
      <c r="B41" s="30" t="s">
        <v>435</v>
      </c>
      <c r="C41" s="30" t="s">
        <v>524</v>
      </c>
      <c r="D41" s="30" t="s">
        <v>81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3"/>
      <c r="AN41" s="10">
        <v>142.35</v>
      </c>
      <c r="AO41" s="10"/>
      <c r="AP41" s="10"/>
      <c r="AQ41" s="26">
        <f t="shared" si="0"/>
        <v>11.849999999999994</v>
      </c>
      <c r="AR41" s="10"/>
      <c r="AS41" s="10"/>
      <c r="AT41" s="10">
        <v>130.5</v>
      </c>
      <c r="AU41" s="10"/>
    </row>
    <row r="42" spans="1:47" s="2" customFormat="1" x14ac:dyDescent="0.25">
      <c r="A42" s="112"/>
      <c r="B42" s="30" t="s">
        <v>436</v>
      </c>
      <c r="C42" s="30" t="s">
        <v>525</v>
      </c>
      <c r="D42" s="30" t="s">
        <v>81</v>
      </c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3"/>
      <c r="AN42" s="10">
        <v>142.35</v>
      </c>
      <c r="AO42" s="10"/>
      <c r="AP42" s="10"/>
      <c r="AQ42" s="26">
        <f t="shared" si="0"/>
        <v>11.849999999999994</v>
      </c>
      <c r="AR42" s="10"/>
      <c r="AS42" s="10"/>
      <c r="AT42" s="10">
        <v>130.5</v>
      </c>
      <c r="AU42" s="10"/>
    </row>
    <row r="43" spans="1:47" s="2" customFormat="1" x14ac:dyDescent="0.25">
      <c r="A43" s="112"/>
      <c r="B43" s="30" t="s">
        <v>195</v>
      </c>
      <c r="C43" s="30" t="s">
        <v>596</v>
      </c>
      <c r="D43" s="30" t="s">
        <v>81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3"/>
      <c r="AN43" s="10">
        <v>392.75</v>
      </c>
      <c r="AO43" s="10"/>
      <c r="AP43" s="10"/>
      <c r="AQ43" s="26">
        <f t="shared" si="0"/>
        <v>47.25</v>
      </c>
      <c r="AR43" s="10"/>
      <c r="AS43" s="10"/>
      <c r="AT43" s="10">
        <v>345.5</v>
      </c>
      <c r="AU43" s="10"/>
    </row>
    <row r="44" spans="1:47" s="2" customFormat="1" x14ac:dyDescent="0.25">
      <c r="A44" s="112"/>
      <c r="B44" s="30" t="s">
        <v>196</v>
      </c>
      <c r="C44" s="30" t="s">
        <v>597</v>
      </c>
      <c r="D44" s="30" t="s">
        <v>81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3"/>
      <c r="AN44" s="10">
        <v>477.2</v>
      </c>
      <c r="AO44" s="10"/>
      <c r="AP44" s="10"/>
      <c r="AQ44" s="26">
        <f t="shared" si="0"/>
        <v>56.600000000000023</v>
      </c>
      <c r="AR44" s="10"/>
      <c r="AS44" s="10"/>
      <c r="AT44" s="10">
        <v>420.59999999999997</v>
      </c>
      <c r="AU44" s="10"/>
    </row>
    <row r="45" spans="1:47" s="2" customFormat="1" x14ac:dyDescent="0.25">
      <c r="A45" s="112"/>
      <c r="B45" s="30" t="s">
        <v>351</v>
      </c>
      <c r="C45" s="30" t="s">
        <v>569</v>
      </c>
      <c r="D45" s="30" t="s">
        <v>81</v>
      </c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3"/>
      <c r="AN45" s="10">
        <v>368.5</v>
      </c>
      <c r="AO45" s="10"/>
      <c r="AP45" s="10"/>
      <c r="AQ45" s="26">
        <f t="shared" si="0"/>
        <v>35.600000000000023</v>
      </c>
      <c r="AR45" s="10"/>
      <c r="AS45" s="10"/>
      <c r="AT45" s="10">
        <v>332.9</v>
      </c>
      <c r="AU45" s="10"/>
    </row>
    <row r="46" spans="1:47" s="2" customFormat="1" x14ac:dyDescent="0.25">
      <c r="A46" s="112"/>
      <c r="B46" s="30" t="s">
        <v>350</v>
      </c>
      <c r="C46" s="30" t="s">
        <v>570</v>
      </c>
      <c r="D46" s="30" t="s">
        <v>81</v>
      </c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3"/>
      <c r="AN46" s="10">
        <v>374</v>
      </c>
      <c r="AO46" s="10"/>
      <c r="AP46" s="10"/>
      <c r="AQ46" s="26">
        <f t="shared" si="0"/>
        <v>38.100000000000023</v>
      </c>
      <c r="AR46" s="10"/>
      <c r="AS46" s="10"/>
      <c r="AT46" s="37">
        <v>335.9</v>
      </c>
      <c r="AU46" s="10"/>
    </row>
    <row r="47" spans="1:47" s="2" customFormat="1" x14ac:dyDescent="0.25">
      <c r="A47" s="112"/>
      <c r="B47" s="30" t="s">
        <v>82</v>
      </c>
      <c r="C47" s="30" t="s">
        <v>571</v>
      </c>
      <c r="D47" s="30" t="s">
        <v>81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3"/>
      <c r="AN47" s="10">
        <v>392.1</v>
      </c>
      <c r="AO47" s="10"/>
      <c r="AP47" s="10"/>
      <c r="AQ47" s="26">
        <f t="shared" si="0"/>
        <v>39.200000000000045</v>
      </c>
      <c r="AR47" s="10"/>
      <c r="AS47" s="10"/>
      <c r="AT47" s="37">
        <v>352.9</v>
      </c>
      <c r="AU47" s="10"/>
    </row>
    <row r="48" spans="1:47" s="2" customFormat="1" x14ac:dyDescent="0.25">
      <c r="A48" s="112"/>
      <c r="B48" s="30" t="s">
        <v>547</v>
      </c>
      <c r="C48" s="30" t="s">
        <v>572</v>
      </c>
      <c r="D48" s="30" t="s">
        <v>81</v>
      </c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3"/>
      <c r="AN48" s="10">
        <v>470.5</v>
      </c>
      <c r="AO48" s="10"/>
      <c r="AP48" s="10"/>
      <c r="AQ48" s="26">
        <f t="shared" si="0"/>
        <v>47.019999999999982</v>
      </c>
      <c r="AR48" s="10"/>
      <c r="AS48" s="10"/>
      <c r="AT48" s="37">
        <v>423.48</v>
      </c>
      <c r="AU48" s="12"/>
    </row>
    <row r="49" spans="1:51" s="3" customFormat="1" x14ac:dyDescent="0.25">
      <c r="B49" s="242" t="s">
        <v>540</v>
      </c>
      <c r="C49" s="243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4"/>
      <c r="AN49" s="8"/>
      <c r="AO49" s="8"/>
      <c r="AP49" s="8"/>
      <c r="AQ49" s="8"/>
      <c r="AR49" s="8"/>
      <c r="AS49" s="28"/>
      <c r="AT49" s="8"/>
      <c r="AU49" s="8"/>
      <c r="AV49" s="40"/>
    </row>
    <row r="50" spans="1:51" s="4" customFormat="1" ht="15" customHeight="1" x14ac:dyDescent="0.25">
      <c r="B50" s="96" t="s">
        <v>541</v>
      </c>
      <c r="C50" s="59"/>
      <c r="D50" s="31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61"/>
      <c r="AO50" s="78"/>
      <c r="AP50" s="78"/>
      <c r="AQ50" s="95"/>
      <c r="AR50" s="78"/>
      <c r="AS50" s="78"/>
      <c r="AT50" s="18"/>
      <c r="AU50" s="13"/>
      <c r="AV50" s="13"/>
      <c r="AW50" s="13"/>
      <c r="AX50" s="13"/>
      <c r="AY50" s="15"/>
    </row>
    <row r="51" spans="1:51" s="4" customFormat="1" ht="15" customHeight="1" x14ac:dyDescent="0.25">
      <c r="B51" s="96"/>
      <c r="C51" s="59"/>
      <c r="D51" s="31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61"/>
      <c r="AO51" s="78"/>
      <c r="AP51" s="78"/>
      <c r="AQ51" s="95"/>
      <c r="AR51" s="78"/>
      <c r="AS51" s="78"/>
      <c r="AT51" s="18"/>
      <c r="AU51" s="13"/>
      <c r="AV51" s="13"/>
      <c r="AW51" s="13"/>
      <c r="AX51" s="13"/>
      <c r="AY51" s="15"/>
    </row>
    <row r="52" spans="1:51" s="4" customFormat="1" ht="15" customHeight="1" x14ac:dyDescent="0.25">
      <c r="B52" s="96"/>
      <c r="C52" s="59"/>
      <c r="D52" s="31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61"/>
      <c r="AO52" s="78"/>
      <c r="AP52" s="78"/>
      <c r="AQ52" s="95"/>
      <c r="AR52" s="78"/>
      <c r="AS52" s="78"/>
      <c r="AT52" s="18"/>
      <c r="AU52" s="13"/>
      <c r="AV52" s="13"/>
      <c r="AW52" s="13"/>
      <c r="AX52" s="13"/>
      <c r="AY52" s="15"/>
    </row>
    <row r="53" spans="1:51" s="3" customFormat="1" x14ac:dyDescent="0.25">
      <c r="B53" s="82"/>
      <c r="C53" s="83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4"/>
      <c r="AN53" s="8"/>
      <c r="AO53" s="8"/>
      <c r="AP53" s="8"/>
      <c r="AQ53" s="8"/>
      <c r="AR53" s="8"/>
      <c r="AS53" s="28"/>
      <c r="AT53" s="8"/>
      <c r="AU53" s="8"/>
      <c r="AV53" s="40"/>
    </row>
    <row r="54" spans="1:51" s="4" customFormat="1" ht="45" x14ac:dyDescent="0.25">
      <c r="A54" s="4" t="s">
        <v>0</v>
      </c>
      <c r="B54" s="29" t="s">
        <v>1</v>
      </c>
      <c r="C54" s="29" t="s">
        <v>2</v>
      </c>
      <c r="D54" s="29" t="s">
        <v>5</v>
      </c>
      <c r="E54" s="29" t="s">
        <v>3</v>
      </c>
      <c r="F54" s="29" t="s">
        <v>4</v>
      </c>
      <c r="G54" s="29" t="s">
        <v>6</v>
      </c>
      <c r="H54" s="29" t="s">
        <v>7</v>
      </c>
      <c r="I54" s="29" t="s">
        <v>8</v>
      </c>
      <c r="J54" s="29" t="s">
        <v>9</v>
      </c>
      <c r="K54" s="29" t="s">
        <v>10</v>
      </c>
      <c r="L54" s="29" t="s">
        <v>11</v>
      </c>
      <c r="M54" s="29" t="s">
        <v>12</v>
      </c>
      <c r="N54" s="29" t="s">
        <v>13</v>
      </c>
      <c r="O54" s="29" t="s">
        <v>14</v>
      </c>
      <c r="P54" s="29" t="s">
        <v>15</v>
      </c>
      <c r="Q54" s="29" t="s">
        <v>16</v>
      </c>
      <c r="R54" s="29" t="s">
        <v>17</v>
      </c>
      <c r="S54" s="29" t="s">
        <v>18</v>
      </c>
      <c r="T54" s="29" t="s">
        <v>19</v>
      </c>
      <c r="U54" s="29" t="s">
        <v>20</v>
      </c>
      <c r="V54" s="29" t="s">
        <v>21</v>
      </c>
      <c r="W54" s="29" t="s">
        <v>22</v>
      </c>
      <c r="X54" s="29" t="s">
        <v>23</v>
      </c>
      <c r="Y54" s="29" t="s">
        <v>24</v>
      </c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 t="s">
        <v>404</v>
      </c>
      <c r="AN54" s="11" t="s">
        <v>403</v>
      </c>
      <c r="AO54" s="11" t="s">
        <v>342</v>
      </c>
      <c r="AP54" s="11" t="s">
        <v>343</v>
      </c>
      <c r="AQ54" s="11" t="s">
        <v>431</v>
      </c>
      <c r="AR54" s="11" t="s">
        <v>429</v>
      </c>
      <c r="AS54" s="11" t="s">
        <v>430</v>
      </c>
      <c r="AT54" s="11" t="s">
        <v>429</v>
      </c>
      <c r="AU54" s="1" t="s">
        <v>346</v>
      </c>
    </row>
    <row r="55" spans="1:51" s="2" customFormat="1" x14ac:dyDescent="0.25">
      <c r="B55" s="62" t="s">
        <v>194</v>
      </c>
      <c r="C55" s="62" t="s">
        <v>573</v>
      </c>
      <c r="D55" s="62" t="s">
        <v>38</v>
      </c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26">
        <v>410.3</v>
      </c>
      <c r="AO55" s="10"/>
      <c r="AP55" s="10"/>
      <c r="AQ55" s="10">
        <f>AN55-AT55</f>
        <v>63.300000000000011</v>
      </c>
      <c r="AR55" s="10"/>
      <c r="AS55" s="10"/>
      <c r="AT55" s="10">
        <v>347</v>
      </c>
      <c r="AU55" s="17"/>
    </row>
    <row r="56" spans="1:51" s="2" customFormat="1" x14ac:dyDescent="0.25">
      <c r="B56" s="62" t="s">
        <v>193</v>
      </c>
      <c r="C56" s="62" t="s">
        <v>574</v>
      </c>
      <c r="D56" s="62" t="s">
        <v>38</v>
      </c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26">
        <v>410.3</v>
      </c>
      <c r="AO56" s="10"/>
      <c r="AP56" s="10"/>
      <c r="AQ56" s="10">
        <f t="shared" ref="AQ56:AQ65" si="1">AN56-AT56</f>
        <v>63.300000000000011</v>
      </c>
      <c r="AR56" s="10"/>
      <c r="AS56" s="10"/>
      <c r="AT56" s="10">
        <v>347</v>
      </c>
      <c r="AU56" s="17"/>
    </row>
    <row r="57" spans="1:51" s="2" customFormat="1" x14ac:dyDescent="0.25">
      <c r="B57" s="62" t="s">
        <v>487</v>
      </c>
      <c r="C57" s="62" t="s">
        <v>575</v>
      </c>
      <c r="D57" s="62" t="s">
        <v>38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26">
        <v>825.4</v>
      </c>
      <c r="AO57" s="10"/>
      <c r="AP57" s="10"/>
      <c r="AQ57" s="10">
        <f t="shared" si="1"/>
        <v>128.39999999999998</v>
      </c>
      <c r="AR57" s="10"/>
      <c r="AS57" s="10"/>
      <c r="AT57" s="10">
        <v>697</v>
      </c>
      <c r="AU57" s="17"/>
    </row>
    <row r="58" spans="1:51" s="2" customFormat="1" x14ac:dyDescent="0.25">
      <c r="B58" s="30" t="s">
        <v>373</v>
      </c>
      <c r="C58" s="52" t="s">
        <v>592</v>
      </c>
      <c r="D58" s="30" t="s">
        <v>38</v>
      </c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10">
        <v>412.7</v>
      </c>
      <c r="AO58" s="10"/>
      <c r="AP58" s="10"/>
      <c r="AQ58" s="10">
        <f t="shared" si="1"/>
        <v>64.199999999999989</v>
      </c>
      <c r="AR58" s="10"/>
      <c r="AS58" s="10"/>
      <c r="AT58" s="10">
        <v>348.5</v>
      </c>
      <c r="AU58" s="17"/>
    </row>
    <row r="59" spans="1:51" s="2" customFormat="1" x14ac:dyDescent="0.25">
      <c r="B59" s="30" t="s">
        <v>374</v>
      </c>
      <c r="C59" s="52" t="s">
        <v>528</v>
      </c>
      <c r="D59" s="30" t="s">
        <v>38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10">
        <v>412.7</v>
      </c>
      <c r="AO59" s="10"/>
      <c r="AP59" s="10"/>
      <c r="AQ59" s="10">
        <f t="shared" si="1"/>
        <v>64.199999999999989</v>
      </c>
      <c r="AR59" s="10"/>
      <c r="AS59" s="10"/>
      <c r="AT59" s="10">
        <v>348.5</v>
      </c>
      <c r="AU59" s="8"/>
    </row>
    <row r="60" spans="1:51" s="2" customFormat="1" x14ac:dyDescent="0.25">
      <c r="B60" s="30" t="s">
        <v>127</v>
      </c>
      <c r="C60" s="30" t="s">
        <v>526</v>
      </c>
      <c r="D60" s="30" t="s">
        <v>38</v>
      </c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10">
        <v>403.7</v>
      </c>
      <c r="AO60" s="10"/>
      <c r="AP60" s="10"/>
      <c r="AQ60" s="10">
        <f t="shared" si="1"/>
        <v>54.199999999999989</v>
      </c>
      <c r="AR60" s="10"/>
      <c r="AS60" s="10"/>
      <c r="AT60" s="10">
        <v>349.5</v>
      </c>
      <c r="AU60" s="8"/>
    </row>
    <row r="61" spans="1:51" s="2" customFormat="1" x14ac:dyDescent="0.25">
      <c r="B61" s="30" t="s">
        <v>139</v>
      </c>
      <c r="C61" s="30" t="s">
        <v>529</v>
      </c>
      <c r="D61" s="30" t="s">
        <v>38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10">
        <v>403.7</v>
      </c>
      <c r="AO61" s="10"/>
      <c r="AP61" s="10"/>
      <c r="AQ61" s="10">
        <f t="shared" si="1"/>
        <v>54.199999999999989</v>
      </c>
      <c r="AR61" s="10"/>
      <c r="AS61" s="10"/>
      <c r="AT61" s="10">
        <v>349.5</v>
      </c>
      <c r="AU61" s="8"/>
    </row>
    <row r="62" spans="1:51" s="2" customFormat="1" x14ac:dyDescent="0.25">
      <c r="B62" s="30" t="s">
        <v>133</v>
      </c>
      <c r="C62" s="30" t="s">
        <v>527</v>
      </c>
      <c r="D62" s="30" t="s">
        <v>38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10">
        <v>403.7</v>
      </c>
      <c r="AO62" s="10"/>
      <c r="AP62" s="10"/>
      <c r="AQ62" s="10">
        <f t="shared" si="1"/>
        <v>54.199999999999989</v>
      </c>
      <c r="AR62" s="10"/>
      <c r="AS62" s="10"/>
      <c r="AT62" s="10">
        <v>349.5</v>
      </c>
      <c r="AU62" s="8"/>
    </row>
    <row r="63" spans="1:51" s="2" customFormat="1" x14ac:dyDescent="0.25">
      <c r="B63" s="30" t="s">
        <v>182</v>
      </c>
      <c r="C63" s="30" t="s">
        <v>576</v>
      </c>
      <c r="D63" s="30" t="s">
        <v>38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10">
        <v>418.5</v>
      </c>
      <c r="AO63" s="10"/>
      <c r="AP63" s="10"/>
      <c r="AQ63" s="10">
        <f t="shared" si="1"/>
        <v>52.5</v>
      </c>
      <c r="AR63" s="10"/>
      <c r="AS63" s="10"/>
      <c r="AT63" s="10">
        <v>366</v>
      </c>
      <c r="AU63" s="8"/>
    </row>
    <row r="64" spans="1:51" s="2" customFormat="1" x14ac:dyDescent="0.25">
      <c r="B64" s="30" t="s">
        <v>192</v>
      </c>
      <c r="C64" s="30" t="s">
        <v>577</v>
      </c>
      <c r="D64" s="30" t="s">
        <v>38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10">
        <v>418.5</v>
      </c>
      <c r="AO64" s="10"/>
      <c r="AP64" s="10"/>
      <c r="AQ64" s="10">
        <f t="shared" si="1"/>
        <v>52.5</v>
      </c>
      <c r="AR64" s="10"/>
      <c r="AS64" s="10"/>
      <c r="AT64" s="10">
        <v>366</v>
      </c>
      <c r="AU64" s="8"/>
    </row>
    <row r="65" spans="2:51" s="2" customFormat="1" x14ac:dyDescent="0.25">
      <c r="B65" s="30" t="s">
        <v>190</v>
      </c>
      <c r="C65" s="30" t="s">
        <v>595</v>
      </c>
      <c r="D65" s="30" t="s">
        <v>38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10">
        <v>418.5</v>
      </c>
      <c r="AO65" s="10"/>
      <c r="AP65" s="10"/>
      <c r="AQ65" s="10">
        <f t="shared" si="1"/>
        <v>52.5</v>
      </c>
      <c r="AR65" s="10"/>
      <c r="AS65" s="10"/>
      <c r="AT65" s="10">
        <v>366</v>
      </c>
      <c r="AU65" s="8"/>
    </row>
    <row r="66" spans="2:51" s="4" customFormat="1" ht="15" customHeight="1" x14ac:dyDescent="0.25">
      <c r="B66" s="96" t="s">
        <v>532</v>
      </c>
      <c r="C66" s="59"/>
      <c r="D66" s="31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61"/>
      <c r="AO66" s="78"/>
      <c r="AP66" s="78"/>
      <c r="AQ66" s="95"/>
      <c r="AR66" s="78"/>
      <c r="AS66" s="78"/>
      <c r="AT66" s="18"/>
      <c r="AU66" s="13"/>
      <c r="AV66" s="13"/>
      <c r="AW66" s="13"/>
      <c r="AX66" s="13"/>
      <c r="AY66" s="15"/>
    </row>
    <row r="67" spans="2:51" s="2" customFormat="1" x14ac:dyDescent="0.25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8"/>
      <c r="AO67" s="8"/>
      <c r="AP67" s="8"/>
      <c r="AQ67" s="8"/>
      <c r="AR67" s="8"/>
      <c r="AS67" s="8"/>
      <c r="AT67" s="8"/>
      <c r="AU67" s="8"/>
    </row>
    <row r="68" spans="2:51" s="2" customFormat="1" x14ac:dyDescent="0.25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8"/>
      <c r="AO68" s="8"/>
      <c r="AP68" s="8"/>
      <c r="AQ68" s="8"/>
      <c r="AR68" s="8"/>
      <c r="AS68" s="8"/>
      <c r="AT68" s="8"/>
      <c r="AU68" s="8"/>
    </row>
    <row r="69" spans="2:51" s="2" customFormat="1" x14ac:dyDescent="0.25"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6"/>
      <c r="AO69" s="6"/>
      <c r="AP69" s="6"/>
      <c r="AQ69" s="6"/>
      <c r="AR69" s="6"/>
      <c r="AS69" s="6"/>
      <c r="AT69" s="6"/>
      <c r="AU69" s="6"/>
    </row>
    <row r="70" spans="2:51" s="4" customFormat="1" ht="45" x14ac:dyDescent="0.25">
      <c r="B70" s="29" t="s">
        <v>1</v>
      </c>
      <c r="C70" s="29" t="s">
        <v>2</v>
      </c>
      <c r="D70" s="29" t="s">
        <v>5</v>
      </c>
      <c r="E70" s="29" t="s">
        <v>3</v>
      </c>
      <c r="F70" s="29" t="s">
        <v>4</v>
      </c>
      <c r="G70" s="29" t="s">
        <v>6</v>
      </c>
      <c r="H70" s="29" t="s">
        <v>7</v>
      </c>
      <c r="I70" s="29" t="s">
        <v>8</v>
      </c>
      <c r="J70" s="29" t="s">
        <v>9</v>
      </c>
      <c r="K70" s="29" t="s">
        <v>10</v>
      </c>
      <c r="L70" s="29" t="s">
        <v>11</v>
      </c>
      <c r="M70" s="29" t="s">
        <v>12</v>
      </c>
      <c r="N70" s="29" t="s">
        <v>13</v>
      </c>
      <c r="O70" s="29" t="s">
        <v>14</v>
      </c>
      <c r="P70" s="29" t="s">
        <v>15</v>
      </c>
      <c r="Q70" s="29" t="s">
        <v>16</v>
      </c>
      <c r="R70" s="29" t="s">
        <v>17</v>
      </c>
      <c r="S70" s="29" t="s">
        <v>18</v>
      </c>
      <c r="T70" s="29" t="s">
        <v>19</v>
      </c>
      <c r="U70" s="29" t="s">
        <v>20</v>
      </c>
      <c r="V70" s="29" t="s">
        <v>21</v>
      </c>
      <c r="W70" s="29" t="s">
        <v>22</v>
      </c>
      <c r="X70" s="29" t="s">
        <v>23</v>
      </c>
      <c r="Y70" s="29" t="s">
        <v>24</v>
      </c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 t="s">
        <v>404</v>
      </c>
      <c r="AN70" s="11" t="s">
        <v>403</v>
      </c>
      <c r="AO70" s="11" t="s">
        <v>342</v>
      </c>
      <c r="AP70" s="11" t="s">
        <v>343</v>
      </c>
      <c r="AQ70" s="11" t="s">
        <v>431</v>
      </c>
      <c r="AR70" s="11" t="s">
        <v>429</v>
      </c>
      <c r="AS70" s="11" t="s">
        <v>430</v>
      </c>
      <c r="AT70" s="11" t="s">
        <v>429</v>
      </c>
      <c r="AU70" s="1"/>
    </row>
    <row r="71" spans="2:51" s="2" customFormat="1" x14ac:dyDescent="0.25">
      <c r="B71" s="30" t="s">
        <v>147</v>
      </c>
      <c r="C71" s="30" t="s">
        <v>493</v>
      </c>
      <c r="D71" s="30" t="s">
        <v>105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10">
        <v>178.2</v>
      </c>
      <c r="AO71" s="17"/>
      <c r="AP71" s="10"/>
      <c r="AQ71" s="10">
        <f>AN71-AT71</f>
        <v>45.299999999999983</v>
      </c>
      <c r="AR71" s="10"/>
      <c r="AS71" s="10"/>
      <c r="AT71" s="10">
        <v>132.9</v>
      </c>
      <c r="AU71" s="17"/>
    </row>
    <row r="72" spans="2:51" s="2" customFormat="1" x14ac:dyDescent="0.25">
      <c r="B72" s="30" t="s">
        <v>149</v>
      </c>
      <c r="C72" s="30" t="s">
        <v>494</v>
      </c>
      <c r="D72" s="30" t="s">
        <v>105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10">
        <v>178.2</v>
      </c>
      <c r="AO72" s="8"/>
      <c r="AP72" s="8"/>
      <c r="AQ72" s="10">
        <f>AN72-AT72</f>
        <v>45.299999999999983</v>
      </c>
      <c r="AR72" s="10"/>
      <c r="AS72" s="10"/>
      <c r="AT72" s="10">
        <v>132.9</v>
      </c>
      <c r="AU72" s="8"/>
    </row>
    <row r="73" spans="2:51" s="2" customFormat="1" x14ac:dyDescent="0.25">
      <c r="B73" s="30" t="s">
        <v>150</v>
      </c>
      <c r="C73" s="30" t="s">
        <v>495</v>
      </c>
      <c r="D73" s="30" t="s">
        <v>105</v>
      </c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10">
        <v>178.2</v>
      </c>
      <c r="AO73" s="8"/>
      <c r="AP73" s="8"/>
      <c r="AQ73" s="10">
        <f>AN73-AT73</f>
        <v>45.299999999999983</v>
      </c>
      <c r="AR73" s="10"/>
      <c r="AS73" s="10"/>
      <c r="AT73" s="10">
        <v>132.9</v>
      </c>
      <c r="AU73" s="8"/>
    </row>
    <row r="74" spans="2:51" s="2" customFormat="1" x14ac:dyDescent="0.25">
      <c r="B74" s="30" t="s">
        <v>148</v>
      </c>
      <c r="C74" s="30" t="s">
        <v>512</v>
      </c>
      <c r="D74" s="30" t="s">
        <v>105</v>
      </c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0">
        <v>186.8</v>
      </c>
      <c r="AO74" s="8"/>
      <c r="AP74" s="8"/>
      <c r="AQ74" s="10">
        <f>AN74-AT74</f>
        <v>35.900000000000006</v>
      </c>
      <c r="AR74" s="10"/>
      <c r="AS74" s="10"/>
      <c r="AT74" s="10">
        <v>150.9</v>
      </c>
      <c r="AU74" s="8"/>
    </row>
    <row r="75" spans="2:51" s="2" customFormat="1" x14ac:dyDescent="0.25">
      <c r="B75" s="30" t="s">
        <v>140</v>
      </c>
      <c r="C75" s="30" t="s">
        <v>498</v>
      </c>
      <c r="D75" s="30" t="s">
        <v>105</v>
      </c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10">
        <v>308.8</v>
      </c>
      <c r="AO75" s="17"/>
      <c r="AP75" s="10"/>
      <c r="AQ75" s="10">
        <f t="shared" ref="AQ75:AQ84" si="2">AN75-AT75</f>
        <v>77.300000000000011</v>
      </c>
      <c r="AR75" s="10"/>
      <c r="AS75" s="10"/>
      <c r="AT75" s="10">
        <v>231.5</v>
      </c>
      <c r="AU75" s="17"/>
    </row>
    <row r="76" spans="2:51" s="2" customFormat="1" x14ac:dyDescent="0.25">
      <c r="B76" s="30" t="s">
        <v>145</v>
      </c>
      <c r="C76" s="30" t="s">
        <v>499</v>
      </c>
      <c r="D76" s="30" t="s">
        <v>105</v>
      </c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10">
        <v>308.8</v>
      </c>
      <c r="AO76" s="17"/>
      <c r="AP76" s="10"/>
      <c r="AQ76" s="10">
        <f t="shared" si="2"/>
        <v>77.300000000000011</v>
      </c>
      <c r="AR76" s="10"/>
      <c r="AS76" s="10"/>
      <c r="AT76" s="10">
        <v>231.5</v>
      </c>
      <c r="AU76" s="17"/>
    </row>
    <row r="77" spans="2:51" s="2" customFormat="1" x14ac:dyDescent="0.25">
      <c r="B77" s="30" t="s">
        <v>146</v>
      </c>
      <c r="C77" s="30" t="s">
        <v>500</v>
      </c>
      <c r="D77" s="30" t="s">
        <v>105</v>
      </c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10">
        <v>308.8</v>
      </c>
      <c r="AO77" s="17"/>
      <c r="AP77" s="10"/>
      <c r="AQ77" s="10">
        <f t="shared" si="2"/>
        <v>77.300000000000011</v>
      </c>
      <c r="AR77" s="10"/>
      <c r="AS77" s="10"/>
      <c r="AT77" s="10">
        <v>231.5</v>
      </c>
      <c r="AU77" s="17"/>
    </row>
    <row r="78" spans="2:51" s="2" customFormat="1" x14ac:dyDescent="0.25">
      <c r="B78" s="30" t="s">
        <v>388</v>
      </c>
      <c r="C78" s="30" t="s">
        <v>501</v>
      </c>
      <c r="D78" s="30" t="s">
        <v>105</v>
      </c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10">
        <v>509.2</v>
      </c>
      <c r="AO78" s="8"/>
      <c r="AP78" s="8"/>
      <c r="AQ78" s="10">
        <f t="shared" si="2"/>
        <v>134.19999999999999</v>
      </c>
      <c r="AR78" s="10"/>
      <c r="AS78" s="10"/>
      <c r="AT78" s="10">
        <v>375</v>
      </c>
      <c r="AU78" s="8"/>
    </row>
    <row r="79" spans="2:51" s="2" customFormat="1" x14ac:dyDescent="0.25">
      <c r="B79" s="30" t="s">
        <v>313</v>
      </c>
      <c r="C79" s="30" t="s">
        <v>502</v>
      </c>
      <c r="D79" s="30" t="s">
        <v>105</v>
      </c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10">
        <v>254.6</v>
      </c>
      <c r="AO79" s="8"/>
      <c r="AP79" s="8"/>
      <c r="AQ79" s="10">
        <f t="shared" si="2"/>
        <v>65.099999999999994</v>
      </c>
      <c r="AR79" s="10"/>
      <c r="AS79" s="10"/>
      <c r="AT79" s="10">
        <v>189.5</v>
      </c>
      <c r="AU79" s="8"/>
    </row>
    <row r="80" spans="2:51" s="2" customFormat="1" x14ac:dyDescent="0.25">
      <c r="B80" s="30" t="s">
        <v>151</v>
      </c>
      <c r="C80" s="30" t="s">
        <v>578</v>
      </c>
      <c r="D80" s="30" t="s">
        <v>105</v>
      </c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10">
        <v>158.19999999999999</v>
      </c>
      <c r="AO80" s="8"/>
      <c r="AP80" s="8"/>
      <c r="AQ80" s="10">
        <f t="shared" si="2"/>
        <v>35.299999999999983</v>
      </c>
      <c r="AR80" s="10"/>
      <c r="AS80" s="10"/>
      <c r="AT80" s="10">
        <v>122.9</v>
      </c>
      <c r="AU80" s="8"/>
    </row>
    <row r="81" spans="1:47" s="2" customFormat="1" x14ac:dyDescent="0.25">
      <c r="B81" s="30" t="s">
        <v>152</v>
      </c>
      <c r="C81" s="30" t="s">
        <v>579</v>
      </c>
      <c r="D81" s="30" t="s">
        <v>105</v>
      </c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10">
        <v>316.39999999999998</v>
      </c>
      <c r="AO81" s="8"/>
      <c r="AP81" s="8"/>
      <c r="AQ81" s="10">
        <f t="shared" si="2"/>
        <v>70.599999999999966</v>
      </c>
      <c r="AR81" s="10"/>
      <c r="AS81" s="10"/>
      <c r="AT81" s="10">
        <v>245.8</v>
      </c>
      <c r="AU81" s="8"/>
    </row>
    <row r="82" spans="1:47" s="2" customFormat="1" x14ac:dyDescent="0.25">
      <c r="B82" s="30" t="s">
        <v>312</v>
      </c>
      <c r="C82" s="30" t="s">
        <v>580</v>
      </c>
      <c r="D82" s="45" t="s">
        <v>105</v>
      </c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7">
        <v>347.6</v>
      </c>
      <c r="AO82" s="8"/>
      <c r="AP82" s="8"/>
      <c r="AQ82" s="10">
        <f t="shared" si="2"/>
        <v>90.100000000000023</v>
      </c>
      <c r="AR82" s="10"/>
      <c r="AS82" s="10"/>
      <c r="AT82" s="10">
        <v>257.5</v>
      </c>
      <c r="AU82" s="8"/>
    </row>
    <row r="83" spans="1:47" s="2" customFormat="1" x14ac:dyDescent="0.25">
      <c r="B83" s="30" t="s">
        <v>305</v>
      </c>
      <c r="C83" s="30" t="s">
        <v>581</v>
      </c>
      <c r="D83" s="45" t="s">
        <v>105</v>
      </c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7">
        <v>347.6</v>
      </c>
      <c r="AO83" s="8"/>
      <c r="AP83" s="8"/>
      <c r="AQ83" s="10">
        <f t="shared" si="2"/>
        <v>90.100000000000023</v>
      </c>
      <c r="AR83" s="10"/>
      <c r="AS83" s="10"/>
      <c r="AT83" s="10">
        <v>257.5</v>
      </c>
      <c r="AU83" s="8"/>
    </row>
    <row r="84" spans="1:47" s="2" customFormat="1" x14ac:dyDescent="0.25">
      <c r="B84" s="30" t="s">
        <v>108</v>
      </c>
      <c r="C84" s="30" t="s">
        <v>582</v>
      </c>
      <c r="D84" s="45" t="s">
        <v>105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7">
        <v>347.6</v>
      </c>
      <c r="AO84" s="8"/>
      <c r="AP84" s="8"/>
      <c r="AQ84" s="10">
        <f t="shared" si="2"/>
        <v>90.100000000000023</v>
      </c>
      <c r="AR84" s="10"/>
      <c r="AS84" s="10"/>
      <c r="AT84" s="10">
        <v>257.5</v>
      </c>
      <c r="AU84" s="8"/>
    </row>
    <row r="85" spans="1:47" s="2" customFormat="1" x14ac:dyDescent="0.25">
      <c r="B85" s="97" t="s">
        <v>532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8"/>
      <c r="AO85" s="8"/>
      <c r="AP85" s="8"/>
      <c r="AQ85" s="8"/>
      <c r="AR85" s="8"/>
      <c r="AS85" s="8"/>
      <c r="AT85" s="8"/>
      <c r="AU85" s="8"/>
    </row>
    <row r="86" spans="1:47" s="2" customFormat="1" x14ac:dyDescent="0.25">
      <c r="B86" s="97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8"/>
      <c r="AO86" s="8"/>
      <c r="AP86" s="8"/>
      <c r="AQ86" s="8"/>
      <c r="AR86" s="8"/>
      <c r="AS86" s="8"/>
      <c r="AT86" s="8"/>
      <c r="AU86" s="8"/>
    </row>
    <row r="87" spans="1:47" s="2" customFormat="1" x14ac:dyDescent="0.25">
      <c r="B87" s="97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8"/>
      <c r="AO87" s="8"/>
      <c r="AP87" s="8"/>
      <c r="AQ87" s="8"/>
      <c r="AR87" s="8"/>
      <c r="AS87" s="8"/>
      <c r="AT87" s="8"/>
      <c r="AU87" s="8"/>
    </row>
    <row r="88" spans="1:47" s="2" customFormat="1" x14ac:dyDescent="0.25">
      <c r="B88" s="97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8"/>
      <c r="AO88" s="8"/>
      <c r="AP88" s="8"/>
      <c r="AQ88" s="8"/>
      <c r="AR88" s="8"/>
      <c r="AS88" s="8"/>
      <c r="AT88" s="8"/>
      <c r="AU88" s="8"/>
    </row>
    <row r="89" spans="1:47" s="2" customFormat="1" x14ac:dyDescent="0.25">
      <c r="B89" s="97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8"/>
      <c r="AO89" s="8"/>
      <c r="AP89" s="8"/>
      <c r="AQ89" s="8"/>
      <c r="AR89" s="8"/>
      <c r="AS89" s="8"/>
      <c r="AT89" s="8"/>
      <c r="AU89" s="8"/>
    </row>
    <row r="90" spans="1:47" s="2" customFormat="1" x14ac:dyDescent="0.25"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6"/>
      <c r="AO90" s="6"/>
      <c r="AP90" s="6"/>
      <c r="AQ90" s="6"/>
      <c r="AR90" s="6"/>
      <c r="AS90" s="6"/>
      <c r="AT90" s="6"/>
      <c r="AU90" s="6"/>
    </row>
    <row r="91" spans="1:47" s="4" customFormat="1" ht="45" x14ac:dyDescent="0.25">
      <c r="A91" s="4" t="s">
        <v>0</v>
      </c>
      <c r="B91" s="29" t="s">
        <v>1</v>
      </c>
      <c r="C91" s="29" t="s">
        <v>2</v>
      </c>
      <c r="D91" s="29" t="s">
        <v>5</v>
      </c>
      <c r="E91" s="29" t="s">
        <v>3</v>
      </c>
      <c r="F91" s="29" t="s">
        <v>4</v>
      </c>
      <c r="G91" s="29" t="s">
        <v>6</v>
      </c>
      <c r="H91" s="29" t="s">
        <v>7</v>
      </c>
      <c r="I91" s="29" t="s">
        <v>8</v>
      </c>
      <c r="J91" s="29" t="s">
        <v>9</v>
      </c>
      <c r="K91" s="29" t="s">
        <v>10</v>
      </c>
      <c r="L91" s="29" t="s">
        <v>11</v>
      </c>
      <c r="M91" s="29" t="s">
        <v>12</v>
      </c>
      <c r="N91" s="29" t="s">
        <v>13</v>
      </c>
      <c r="O91" s="29" t="s">
        <v>14</v>
      </c>
      <c r="P91" s="29" t="s">
        <v>15</v>
      </c>
      <c r="Q91" s="29" t="s">
        <v>16</v>
      </c>
      <c r="R91" s="29" t="s">
        <v>17</v>
      </c>
      <c r="S91" s="29" t="s">
        <v>18</v>
      </c>
      <c r="T91" s="29" t="s">
        <v>19</v>
      </c>
      <c r="U91" s="29" t="s">
        <v>20</v>
      </c>
      <c r="V91" s="29" t="s">
        <v>21</v>
      </c>
      <c r="W91" s="29" t="s">
        <v>22</v>
      </c>
      <c r="X91" s="29" t="s">
        <v>23</v>
      </c>
      <c r="Y91" s="29" t="s">
        <v>24</v>
      </c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 t="s">
        <v>404</v>
      </c>
      <c r="AN91" s="11" t="s">
        <v>403</v>
      </c>
      <c r="AO91" s="11" t="s">
        <v>342</v>
      </c>
      <c r="AP91" s="11" t="s">
        <v>343</v>
      </c>
      <c r="AQ91" s="11" t="s">
        <v>431</v>
      </c>
      <c r="AR91" s="11" t="s">
        <v>429</v>
      </c>
      <c r="AS91" s="11" t="s">
        <v>344</v>
      </c>
      <c r="AT91" s="11" t="s">
        <v>429</v>
      </c>
      <c r="AU91" s="1" t="s">
        <v>346</v>
      </c>
    </row>
    <row r="92" spans="1:47" s="41" customFormat="1" hidden="1" x14ac:dyDescent="0.25">
      <c r="B92" s="64" t="s">
        <v>271</v>
      </c>
      <c r="C92" s="64" t="s">
        <v>497</v>
      </c>
      <c r="D92" s="52" t="s">
        <v>31</v>
      </c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26">
        <v>232.7</v>
      </c>
      <c r="AO92" s="26"/>
      <c r="AP92" s="26"/>
      <c r="AQ92" s="26">
        <f>AN92-AT92</f>
        <v>97.799999999999983</v>
      </c>
      <c r="AR92" s="26"/>
      <c r="AS92" s="26"/>
      <c r="AT92" s="58">
        <v>134.9</v>
      </c>
      <c r="AU92" s="43"/>
    </row>
    <row r="93" spans="1:47" s="2" customFormat="1" hidden="1" x14ac:dyDescent="0.25">
      <c r="B93" s="30" t="s">
        <v>205</v>
      </c>
      <c r="C93" s="30" t="s">
        <v>458</v>
      </c>
      <c r="D93" s="30" t="s">
        <v>31</v>
      </c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10">
        <v>454.41</v>
      </c>
      <c r="AO93" s="10"/>
      <c r="AP93" s="10"/>
      <c r="AQ93" s="10">
        <f>AN93-AT93</f>
        <v>197.51000000000005</v>
      </c>
      <c r="AR93" s="10"/>
      <c r="AS93" s="10"/>
      <c r="AT93" s="10">
        <v>256.89999999999998</v>
      </c>
      <c r="AU93" s="10"/>
    </row>
    <row r="94" spans="1:47" s="2" customFormat="1" hidden="1" x14ac:dyDescent="0.25">
      <c r="B94" s="30" t="s">
        <v>201</v>
      </c>
      <c r="C94" s="30" t="s">
        <v>449</v>
      </c>
      <c r="D94" s="30" t="s">
        <v>31</v>
      </c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10">
        <v>478.53</v>
      </c>
      <c r="AO94" s="10"/>
      <c r="AP94" s="10"/>
      <c r="AQ94" s="10">
        <f t="shared" ref="AQ94:AQ112" si="3">AN94-AT94</f>
        <v>205.02999999999997</v>
      </c>
      <c r="AR94" s="10"/>
      <c r="AS94" s="10"/>
      <c r="AT94" s="10">
        <v>273.5</v>
      </c>
      <c r="AU94" s="10"/>
    </row>
    <row r="95" spans="1:47" s="2" customFormat="1" hidden="1" x14ac:dyDescent="0.25">
      <c r="B95" s="53" t="s">
        <v>199</v>
      </c>
      <c r="C95" s="53" t="s">
        <v>448</v>
      </c>
      <c r="D95" s="53" t="s">
        <v>31</v>
      </c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38">
        <v>615.70000000000005</v>
      </c>
      <c r="AO95" s="38"/>
      <c r="AP95" s="38"/>
      <c r="AQ95" s="38">
        <f t="shared" si="3"/>
        <v>266.20000000000005</v>
      </c>
      <c r="AR95" s="38"/>
      <c r="AS95" s="38"/>
      <c r="AT95" s="38">
        <v>349.5</v>
      </c>
      <c r="AU95" s="10"/>
    </row>
    <row r="96" spans="1:47" s="2" customFormat="1" x14ac:dyDescent="0.25">
      <c r="A96" s="9"/>
      <c r="B96" s="30" t="s">
        <v>361</v>
      </c>
      <c r="C96" s="30" t="s">
        <v>451</v>
      </c>
      <c r="D96" s="30" t="s">
        <v>31</v>
      </c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10">
        <v>844.31</v>
      </c>
      <c r="AO96" s="10"/>
      <c r="AP96" s="10"/>
      <c r="AQ96" s="10">
        <f t="shared" si="3"/>
        <v>354.30999999999995</v>
      </c>
      <c r="AR96" s="10"/>
      <c r="AS96" s="10"/>
      <c r="AT96" s="10">
        <v>490</v>
      </c>
      <c r="AU96" s="17"/>
    </row>
    <row r="97" spans="1:47" s="2" customFormat="1" x14ac:dyDescent="0.25">
      <c r="A97" s="9"/>
      <c r="B97" s="30" t="s">
        <v>275</v>
      </c>
      <c r="C97" s="30" t="s">
        <v>452</v>
      </c>
      <c r="D97" s="30" t="s">
        <v>31</v>
      </c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10">
        <v>737.48</v>
      </c>
      <c r="AO97" s="10"/>
      <c r="AP97" s="10"/>
      <c r="AQ97" s="10">
        <f t="shared" si="3"/>
        <v>309.78000000000003</v>
      </c>
      <c r="AR97" s="10"/>
      <c r="AS97" s="10"/>
      <c r="AT97" s="10">
        <v>427.7</v>
      </c>
      <c r="AU97" s="17"/>
    </row>
    <row r="98" spans="1:47" s="2" customFormat="1" x14ac:dyDescent="0.25">
      <c r="A98" s="9"/>
      <c r="B98" s="30" t="s">
        <v>360</v>
      </c>
      <c r="C98" s="30" t="s">
        <v>453</v>
      </c>
      <c r="D98" s="30" t="s">
        <v>31</v>
      </c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10">
        <v>664.34</v>
      </c>
      <c r="AO98" s="10"/>
      <c r="AP98" s="10"/>
      <c r="AQ98" s="10">
        <f t="shared" si="3"/>
        <v>278.84000000000003</v>
      </c>
      <c r="AR98" s="10"/>
      <c r="AS98" s="10"/>
      <c r="AT98" s="10">
        <v>385.5</v>
      </c>
      <c r="AU98" s="17"/>
    </row>
    <row r="99" spans="1:47" s="2" customFormat="1" x14ac:dyDescent="0.25">
      <c r="A99" s="9"/>
      <c r="B99" s="30" t="s">
        <v>357</v>
      </c>
      <c r="C99" s="30" t="s">
        <v>450</v>
      </c>
      <c r="D99" s="30" t="s">
        <v>31</v>
      </c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10">
        <v>506.58599999999996</v>
      </c>
      <c r="AO99" s="10"/>
      <c r="AP99" s="10"/>
      <c r="AQ99" s="10">
        <f t="shared" si="3"/>
        <v>212.58599999999996</v>
      </c>
      <c r="AR99" s="10"/>
      <c r="AS99" s="10"/>
      <c r="AT99" s="10">
        <v>294</v>
      </c>
      <c r="AU99" s="17"/>
    </row>
    <row r="100" spans="1:47" s="2" customFormat="1" x14ac:dyDescent="0.25">
      <c r="A100" s="9"/>
      <c r="B100" s="30" t="s">
        <v>356</v>
      </c>
      <c r="C100" s="30" t="s">
        <v>593</v>
      </c>
      <c r="D100" s="30" t="s">
        <v>31</v>
      </c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10">
        <v>442.48800000000006</v>
      </c>
      <c r="AO100" s="10"/>
      <c r="AP100" s="10"/>
      <c r="AQ100" s="10">
        <f t="shared" si="3"/>
        <v>185.86800000000005</v>
      </c>
      <c r="AR100" s="10"/>
      <c r="AS100" s="10"/>
      <c r="AT100" s="10">
        <v>256.62</v>
      </c>
      <c r="AU100" s="17"/>
    </row>
    <row r="101" spans="1:47" s="2" customFormat="1" x14ac:dyDescent="0.25">
      <c r="A101" s="9"/>
      <c r="B101" s="30" t="s">
        <v>358</v>
      </c>
      <c r="C101" s="30" t="s">
        <v>594</v>
      </c>
      <c r="D101" s="30" t="s">
        <v>31</v>
      </c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10">
        <v>398.60400000000004</v>
      </c>
      <c r="AO101" s="10"/>
      <c r="AP101" s="10"/>
      <c r="AQ101" s="10">
        <f t="shared" si="3"/>
        <v>167.30400000000003</v>
      </c>
      <c r="AR101" s="10"/>
      <c r="AS101" s="10"/>
      <c r="AT101" s="10">
        <v>231.3</v>
      </c>
      <c r="AU101" s="17"/>
    </row>
    <row r="102" spans="1:47" s="2" customFormat="1" x14ac:dyDescent="0.25">
      <c r="A102" s="9"/>
      <c r="B102" s="30" t="s">
        <v>308</v>
      </c>
      <c r="C102" s="30" t="s">
        <v>488</v>
      </c>
      <c r="D102" s="30" t="s">
        <v>31</v>
      </c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10">
        <v>33.772399999999998</v>
      </c>
      <c r="AO102" s="10"/>
      <c r="AP102" s="10"/>
      <c r="AQ102" s="10">
        <f t="shared" si="3"/>
        <v>14.172399999999996</v>
      </c>
      <c r="AR102" s="10"/>
      <c r="AS102" s="10"/>
      <c r="AT102" s="10">
        <v>19.600000000000001</v>
      </c>
      <c r="AU102" s="17"/>
    </row>
    <row r="103" spans="1:47" s="2" customFormat="1" x14ac:dyDescent="0.25">
      <c r="A103" s="9"/>
      <c r="B103" s="30" t="s">
        <v>309</v>
      </c>
      <c r="C103" s="30" t="s">
        <v>489</v>
      </c>
      <c r="D103" s="30" t="s">
        <v>31</v>
      </c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10">
        <v>29.499200000000002</v>
      </c>
      <c r="AO103" s="10"/>
      <c r="AP103" s="10"/>
      <c r="AQ103" s="10">
        <f t="shared" si="3"/>
        <v>12.391200000000001</v>
      </c>
      <c r="AR103" s="10"/>
      <c r="AS103" s="10"/>
      <c r="AT103" s="10">
        <v>17.108000000000001</v>
      </c>
      <c r="AU103" s="17"/>
    </row>
    <row r="104" spans="1:47" s="2" customFormat="1" x14ac:dyDescent="0.25">
      <c r="A104" s="9"/>
      <c r="B104" s="30" t="s">
        <v>310</v>
      </c>
      <c r="C104" s="30" t="s">
        <v>490</v>
      </c>
      <c r="D104" s="30" t="s">
        <v>31</v>
      </c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10">
        <v>26.573600000000003</v>
      </c>
      <c r="AO104" s="10"/>
      <c r="AP104" s="10"/>
      <c r="AQ104" s="10">
        <f t="shared" si="3"/>
        <v>11.153600000000003</v>
      </c>
      <c r="AR104" s="10"/>
      <c r="AS104" s="10"/>
      <c r="AT104" s="10">
        <v>15.42</v>
      </c>
      <c r="AU104" s="17"/>
    </row>
    <row r="105" spans="1:47" s="2" customFormat="1" x14ac:dyDescent="0.25">
      <c r="A105" s="9"/>
      <c r="B105" s="30" t="s">
        <v>219</v>
      </c>
      <c r="C105" s="30" t="s">
        <v>583</v>
      </c>
      <c r="D105" s="30" t="s">
        <v>31</v>
      </c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10">
        <v>990.45</v>
      </c>
      <c r="AO105" s="10"/>
      <c r="AP105" s="10"/>
      <c r="AQ105" s="10">
        <f t="shared" si="3"/>
        <v>415.98899999999992</v>
      </c>
      <c r="AR105" s="10"/>
      <c r="AS105" s="10"/>
      <c r="AT105" s="10">
        <v>574.46100000000013</v>
      </c>
      <c r="AU105" s="8"/>
    </row>
    <row r="106" spans="1:47" s="2" customFormat="1" x14ac:dyDescent="0.25">
      <c r="A106" s="9"/>
      <c r="B106" s="30" t="s">
        <v>211</v>
      </c>
      <c r="C106" s="30" t="s">
        <v>548</v>
      </c>
      <c r="D106" s="30" t="s">
        <v>31</v>
      </c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10">
        <v>1650.74</v>
      </c>
      <c r="AO106" s="10"/>
      <c r="AP106" s="10"/>
      <c r="AQ106" s="10">
        <f t="shared" si="3"/>
        <v>693.31079999999986</v>
      </c>
      <c r="AR106" s="10"/>
      <c r="AS106" s="10"/>
      <c r="AT106" s="10">
        <v>957.42920000000015</v>
      </c>
      <c r="AU106" s="8"/>
    </row>
    <row r="107" spans="1:47" s="2" customFormat="1" x14ac:dyDescent="0.25">
      <c r="A107" s="9"/>
      <c r="B107" s="30" t="s">
        <v>439</v>
      </c>
      <c r="C107" s="30" t="s">
        <v>549</v>
      </c>
      <c r="D107" s="30" t="s">
        <v>31</v>
      </c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10">
        <v>1072.21</v>
      </c>
      <c r="AO107" s="10"/>
      <c r="AP107" s="10"/>
      <c r="AQ107" s="10">
        <f t="shared" si="3"/>
        <v>450.32819999999992</v>
      </c>
      <c r="AR107" s="10"/>
      <c r="AS107" s="10"/>
      <c r="AT107" s="10">
        <v>621.88180000000011</v>
      </c>
      <c r="AU107" s="8"/>
    </row>
    <row r="108" spans="1:47" s="2" customFormat="1" x14ac:dyDescent="0.25">
      <c r="A108" s="9"/>
      <c r="B108" s="30" t="s">
        <v>216</v>
      </c>
      <c r="C108" s="30" t="s">
        <v>584</v>
      </c>
      <c r="D108" s="30" t="s">
        <v>31</v>
      </c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10">
        <v>899.29</v>
      </c>
      <c r="AO108" s="10"/>
      <c r="AP108" s="10"/>
      <c r="AQ108" s="10">
        <f t="shared" si="3"/>
        <v>377.70179999999993</v>
      </c>
      <c r="AR108" s="10"/>
      <c r="AS108" s="10"/>
      <c r="AT108" s="10">
        <v>521.58820000000003</v>
      </c>
      <c r="AU108" s="8"/>
    </row>
    <row r="109" spans="1:47" s="2" customFormat="1" x14ac:dyDescent="0.25">
      <c r="A109" s="9"/>
      <c r="B109" s="30" t="s">
        <v>208</v>
      </c>
      <c r="C109" s="30" t="s">
        <v>551</v>
      </c>
      <c r="D109" s="30" t="s">
        <v>31</v>
      </c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10">
        <v>899.29</v>
      </c>
      <c r="AO109" s="10"/>
      <c r="AP109" s="10"/>
      <c r="AQ109" s="10">
        <f t="shared" si="3"/>
        <v>377.70179999999993</v>
      </c>
      <c r="AR109" s="10"/>
      <c r="AS109" s="10"/>
      <c r="AT109" s="10">
        <v>521.58820000000003</v>
      </c>
      <c r="AU109" s="8"/>
    </row>
    <row r="110" spans="1:47" s="2" customFormat="1" x14ac:dyDescent="0.25">
      <c r="A110" s="9"/>
      <c r="B110" s="30" t="s">
        <v>213</v>
      </c>
      <c r="C110" s="30" t="s">
        <v>550</v>
      </c>
      <c r="D110" s="30" t="s">
        <v>31</v>
      </c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10">
        <v>359.7</v>
      </c>
      <c r="AO110" s="10"/>
      <c r="AP110" s="10"/>
      <c r="AQ110" s="10">
        <f t="shared" si="3"/>
        <v>151.07399999999998</v>
      </c>
      <c r="AR110" s="10"/>
      <c r="AS110" s="10"/>
      <c r="AT110" s="10">
        <v>208.626</v>
      </c>
      <c r="AU110" s="8"/>
    </row>
    <row r="111" spans="1:47" s="2" customFormat="1" x14ac:dyDescent="0.25">
      <c r="A111" s="9"/>
      <c r="B111" s="30" t="s">
        <v>217</v>
      </c>
      <c r="C111" s="30" t="s">
        <v>585</v>
      </c>
      <c r="D111" s="30" t="s">
        <v>31</v>
      </c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10">
        <v>701.29</v>
      </c>
      <c r="AO111" s="10"/>
      <c r="AP111" s="10"/>
      <c r="AQ111" s="10">
        <f t="shared" si="3"/>
        <v>294.54179999999991</v>
      </c>
      <c r="AR111" s="10"/>
      <c r="AS111" s="10"/>
      <c r="AT111" s="10">
        <v>406.74820000000005</v>
      </c>
      <c r="AU111" s="8"/>
    </row>
    <row r="112" spans="1:47" s="2" customFormat="1" x14ac:dyDescent="0.25">
      <c r="A112" s="9"/>
      <c r="B112" s="30" t="s">
        <v>209</v>
      </c>
      <c r="C112" s="30" t="s">
        <v>552</v>
      </c>
      <c r="D112" s="30" t="s">
        <v>31</v>
      </c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10">
        <v>701.29</v>
      </c>
      <c r="AO112" s="10"/>
      <c r="AP112" s="10"/>
      <c r="AQ112" s="10">
        <f t="shared" si="3"/>
        <v>294.54179999999991</v>
      </c>
      <c r="AR112" s="10"/>
      <c r="AS112" s="10"/>
      <c r="AT112" s="10">
        <v>406.74820000000005</v>
      </c>
      <c r="AU112" s="8"/>
    </row>
    <row r="113" spans="1:47" s="2" customFormat="1" x14ac:dyDescent="0.25">
      <c r="B113" s="97" t="s">
        <v>532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8"/>
      <c r="AO113" s="8"/>
      <c r="AP113" s="8"/>
      <c r="AQ113" s="8"/>
      <c r="AR113" s="8"/>
      <c r="AS113" s="8"/>
      <c r="AT113" s="8"/>
      <c r="AU113" s="8"/>
    </row>
    <row r="114" spans="1:47" s="2" customFormat="1" x14ac:dyDescent="0.25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8"/>
      <c r="AO114" s="8"/>
      <c r="AP114" s="8"/>
      <c r="AQ114" s="8"/>
      <c r="AR114" s="8"/>
      <c r="AS114" s="8"/>
      <c r="AT114" s="8"/>
      <c r="AU114" s="17"/>
    </row>
    <row r="115" spans="1:47" s="2" customFormat="1" x14ac:dyDescent="0.25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8"/>
      <c r="AO115" s="8"/>
      <c r="AP115" s="8"/>
      <c r="AQ115" s="8"/>
      <c r="AR115" s="8"/>
      <c r="AS115" s="8"/>
      <c r="AT115" s="8"/>
      <c r="AU115" s="17"/>
    </row>
    <row r="116" spans="1:47" s="2" customFormat="1" x14ac:dyDescent="0.25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8"/>
      <c r="AO116" s="8"/>
      <c r="AP116" s="8"/>
      <c r="AQ116" s="8"/>
      <c r="AR116" s="8"/>
      <c r="AS116" s="8"/>
      <c r="AT116" s="8"/>
      <c r="AU116" s="17"/>
    </row>
    <row r="117" spans="1:47" s="4" customFormat="1" ht="45" x14ac:dyDescent="0.25">
      <c r="A117" s="4" t="s">
        <v>0</v>
      </c>
      <c r="B117" s="114" t="s">
        <v>1</v>
      </c>
      <c r="C117" s="114" t="s">
        <v>2</v>
      </c>
      <c r="D117" s="114" t="s">
        <v>5</v>
      </c>
      <c r="E117" s="114" t="s">
        <v>3</v>
      </c>
      <c r="F117" s="114" t="s">
        <v>4</v>
      </c>
      <c r="G117" s="114" t="s">
        <v>6</v>
      </c>
      <c r="H117" s="114" t="s">
        <v>7</v>
      </c>
      <c r="I117" s="114" t="s">
        <v>8</v>
      </c>
      <c r="J117" s="114" t="s">
        <v>9</v>
      </c>
      <c r="K117" s="114" t="s">
        <v>10</v>
      </c>
      <c r="L117" s="114" t="s">
        <v>11</v>
      </c>
      <c r="M117" s="114" t="s">
        <v>12</v>
      </c>
      <c r="N117" s="114" t="s">
        <v>13</v>
      </c>
      <c r="O117" s="114" t="s">
        <v>14</v>
      </c>
      <c r="P117" s="114" t="s">
        <v>15</v>
      </c>
      <c r="Q117" s="114" t="s">
        <v>16</v>
      </c>
      <c r="R117" s="114" t="s">
        <v>17</v>
      </c>
      <c r="S117" s="114" t="s">
        <v>18</v>
      </c>
      <c r="T117" s="114" t="s">
        <v>19</v>
      </c>
      <c r="U117" s="114" t="s">
        <v>20</v>
      </c>
      <c r="V117" s="114" t="s">
        <v>21</v>
      </c>
      <c r="W117" s="114" t="s">
        <v>22</v>
      </c>
      <c r="X117" s="114" t="s">
        <v>23</v>
      </c>
      <c r="Y117" s="114" t="s">
        <v>24</v>
      </c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 t="s">
        <v>404</v>
      </c>
      <c r="AN117" s="115" t="s">
        <v>403</v>
      </c>
      <c r="AO117" s="115" t="s">
        <v>342</v>
      </c>
      <c r="AP117" s="115" t="s">
        <v>343</v>
      </c>
      <c r="AQ117" s="115" t="s">
        <v>431</v>
      </c>
      <c r="AR117" s="115" t="s">
        <v>429</v>
      </c>
      <c r="AS117" s="49"/>
      <c r="AT117" s="115" t="s">
        <v>429</v>
      </c>
      <c r="AU117" s="1" t="s">
        <v>346</v>
      </c>
    </row>
    <row r="118" spans="1:47" s="2" customFormat="1" x14ac:dyDescent="0.25">
      <c r="A118" s="9"/>
      <c r="B118" s="30" t="s">
        <v>399</v>
      </c>
      <c r="C118" s="30" t="s">
        <v>588</v>
      </c>
      <c r="D118" s="30" t="s">
        <v>111</v>
      </c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10">
        <v>179.4</v>
      </c>
      <c r="AO118" s="10"/>
      <c r="AP118" s="10"/>
      <c r="AQ118" s="10">
        <f>AN118-AT118</f>
        <v>64.400000000000006</v>
      </c>
      <c r="AR118" s="10"/>
      <c r="AS118" s="10"/>
      <c r="AT118" s="10">
        <v>115</v>
      </c>
      <c r="AU118" s="6"/>
    </row>
    <row r="119" spans="1:47" s="2" customFormat="1" x14ac:dyDescent="0.25">
      <c r="A119" s="9"/>
      <c r="B119" s="30" t="s">
        <v>402</v>
      </c>
      <c r="C119" s="30" t="s">
        <v>589</v>
      </c>
      <c r="D119" s="30" t="s">
        <v>111</v>
      </c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10">
        <v>179.4</v>
      </c>
      <c r="AO119" s="10"/>
      <c r="AP119" s="10"/>
      <c r="AQ119" s="10">
        <f t="shared" ref="AQ119:AQ149" si="4">AN119-AT119</f>
        <v>64.400000000000006</v>
      </c>
      <c r="AR119" s="10"/>
      <c r="AS119" s="10"/>
      <c r="AT119" s="10">
        <v>115</v>
      </c>
      <c r="AU119" s="6"/>
    </row>
    <row r="120" spans="1:47" s="41" customFormat="1" ht="15.75" customHeight="1" x14ac:dyDescent="0.25">
      <c r="A120" s="42"/>
      <c r="B120" s="52" t="s">
        <v>401</v>
      </c>
      <c r="C120" s="52" t="s">
        <v>590</v>
      </c>
      <c r="D120" s="52" t="s">
        <v>111</v>
      </c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26">
        <v>102</v>
      </c>
      <c r="AO120" s="26"/>
      <c r="AP120" s="26"/>
      <c r="AQ120" s="10">
        <f t="shared" si="4"/>
        <v>37.5</v>
      </c>
      <c r="AR120" s="26"/>
      <c r="AS120" s="26"/>
      <c r="AT120" s="26">
        <v>64.5</v>
      </c>
      <c r="AU120" s="113"/>
    </row>
    <row r="121" spans="1:47" s="41" customFormat="1" ht="15.75" customHeight="1" x14ac:dyDescent="0.25">
      <c r="A121" s="42"/>
      <c r="B121" s="52" t="s">
        <v>400</v>
      </c>
      <c r="C121" s="52" t="s">
        <v>486</v>
      </c>
      <c r="D121" s="52" t="s">
        <v>111</v>
      </c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26">
        <v>34</v>
      </c>
      <c r="AO121" s="26"/>
      <c r="AP121" s="26"/>
      <c r="AQ121" s="10">
        <f t="shared" si="4"/>
        <v>12.5</v>
      </c>
      <c r="AR121" s="26"/>
      <c r="AS121" s="26"/>
      <c r="AT121" s="26">
        <v>21.5</v>
      </c>
      <c r="AU121" s="113"/>
    </row>
    <row r="122" spans="1:47" s="41" customFormat="1" ht="15.75" customHeight="1" x14ac:dyDescent="0.25">
      <c r="A122" s="42"/>
      <c r="B122" s="52" t="s">
        <v>153</v>
      </c>
      <c r="C122" s="52" t="s">
        <v>459</v>
      </c>
      <c r="D122" s="52" t="s">
        <v>111</v>
      </c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26">
        <v>34</v>
      </c>
      <c r="AO122" s="26"/>
      <c r="AP122" s="26"/>
      <c r="AQ122" s="10">
        <f t="shared" si="4"/>
        <v>12.5</v>
      </c>
      <c r="AR122" s="26"/>
      <c r="AS122" s="26"/>
      <c r="AT122" s="26">
        <v>21.5</v>
      </c>
      <c r="AU122" s="113"/>
    </row>
    <row r="123" spans="1:47" s="41" customFormat="1" ht="15.75" customHeight="1" x14ac:dyDescent="0.25">
      <c r="A123" s="42"/>
      <c r="B123" s="52" t="s">
        <v>154</v>
      </c>
      <c r="C123" s="52" t="s">
        <v>460</v>
      </c>
      <c r="D123" s="52" t="s">
        <v>111</v>
      </c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26">
        <v>34</v>
      </c>
      <c r="AO123" s="26"/>
      <c r="AP123" s="26"/>
      <c r="AQ123" s="10">
        <f t="shared" si="4"/>
        <v>12.5</v>
      </c>
      <c r="AR123" s="26"/>
      <c r="AS123" s="26"/>
      <c r="AT123" s="26">
        <v>21.5</v>
      </c>
      <c r="AU123" s="113"/>
    </row>
    <row r="124" spans="1:47" s="41" customFormat="1" ht="15.75" customHeight="1" x14ac:dyDescent="0.25">
      <c r="A124" s="42"/>
      <c r="B124" s="52" t="s">
        <v>155</v>
      </c>
      <c r="C124" s="52" t="s">
        <v>461</v>
      </c>
      <c r="D124" s="52" t="s">
        <v>111</v>
      </c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26">
        <v>34</v>
      </c>
      <c r="AO124" s="26"/>
      <c r="AP124" s="26"/>
      <c r="AQ124" s="10">
        <f t="shared" si="4"/>
        <v>12.5</v>
      </c>
      <c r="AR124" s="26"/>
      <c r="AS124" s="26"/>
      <c r="AT124" s="26">
        <v>21.5</v>
      </c>
      <c r="AU124" s="113"/>
    </row>
    <row r="125" spans="1:47" s="41" customFormat="1" ht="15.75" customHeight="1" x14ac:dyDescent="0.25">
      <c r="A125" s="42"/>
      <c r="B125" s="52" t="s">
        <v>156</v>
      </c>
      <c r="C125" s="52" t="s">
        <v>462</v>
      </c>
      <c r="D125" s="52" t="s">
        <v>111</v>
      </c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26">
        <v>34</v>
      </c>
      <c r="AO125" s="26"/>
      <c r="AP125" s="26"/>
      <c r="AQ125" s="10">
        <f t="shared" si="4"/>
        <v>12.5</v>
      </c>
      <c r="AR125" s="26"/>
      <c r="AS125" s="26"/>
      <c r="AT125" s="26">
        <v>21.5</v>
      </c>
      <c r="AU125" s="113"/>
    </row>
    <row r="126" spans="1:47" s="41" customFormat="1" ht="15.75" customHeight="1" x14ac:dyDescent="0.25">
      <c r="A126" s="42"/>
      <c r="B126" s="52" t="s">
        <v>157</v>
      </c>
      <c r="C126" s="52" t="s">
        <v>586</v>
      </c>
      <c r="D126" s="52" t="s">
        <v>111</v>
      </c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26">
        <v>34</v>
      </c>
      <c r="AO126" s="26"/>
      <c r="AP126" s="26"/>
      <c r="AQ126" s="10">
        <f t="shared" si="4"/>
        <v>12.5</v>
      </c>
      <c r="AR126" s="26"/>
      <c r="AS126" s="26"/>
      <c r="AT126" s="26">
        <v>21.5</v>
      </c>
      <c r="AU126" s="113"/>
    </row>
    <row r="127" spans="1:47" s="41" customFormat="1" ht="15.75" customHeight="1" x14ac:dyDescent="0.25">
      <c r="A127" s="42"/>
      <c r="B127" s="52" t="s">
        <v>159</v>
      </c>
      <c r="C127" s="52" t="s">
        <v>464</v>
      </c>
      <c r="D127" s="52" t="s">
        <v>111</v>
      </c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26">
        <v>34</v>
      </c>
      <c r="AO127" s="26"/>
      <c r="AP127" s="26"/>
      <c r="AQ127" s="10">
        <f t="shared" si="4"/>
        <v>12.5</v>
      </c>
      <c r="AR127" s="26"/>
      <c r="AS127" s="26"/>
      <c r="AT127" s="26">
        <v>21.5</v>
      </c>
      <c r="AU127" s="113"/>
    </row>
    <row r="128" spans="1:47" s="41" customFormat="1" ht="15.75" customHeight="1" x14ac:dyDescent="0.25">
      <c r="A128" s="42"/>
      <c r="B128" s="52" t="s">
        <v>160</v>
      </c>
      <c r="C128" s="52" t="s">
        <v>465</v>
      </c>
      <c r="D128" s="52" t="s">
        <v>111</v>
      </c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26">
        <v>34</v>
      </c>
      <c r="AO128" s="26"/>
      <c r="AP128" s="26"/>
      <c r="AQ128" s="10">
        <f t="shared" si="4"/>
        <v>12.5</v>
      </c>
      <c r="AR128" s="26"/>
      <c r="AS128" s="26"/>
      <c r="AT128" s="26">
        <v>21.5</v>
      </c>
      <c r="AU128" s="113"/>
    </row>
    <row r="129" spans="1:47" s="41" customFormat="1" ht="15.75" customHeight="1" x14ac:dyDescent="0.25">
      <c r="A129" s="42"/>
      <c r="B129" s="52" t="s">
        <v>161</v>
      </c>
      <c r="C129" s="52" t="s">
        <v>466</v>
      </c>
      <c r="D129" s="52" t="s">
        <v>111</v>
      </c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26">
        <v>34</v>
      </c>
      <c r="AO129" s="26"/>
      <c r="AP129" s="26"/>
      <c r="AQ129" s="10">
        <f t="shared" si="4"/>
        <v>12.5</v>
      </c>
      <c r="AR129" s="26"/>
      <c r="AS129" s="26"/>
      <c r="AT129" s="26">
        <v>21.5</v>
      </c>
      <c r="AU129" s="113"/>
    </row>
    <row r="130" spans="1:47" s="41" customFormat="1" ht="15.75" customHeight="1" x14ac:dyDescent="0.25">
      <c r="A130" s="42"/>
      <c r="B130" s="52" t="s">
        <v>162</v>
      </c>
      <c r="C130" s="52" t="s">
        <v>467</v>
      </c>
      <c r="D130" s="52" t="s">
        <v>111</v>
      </c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26">
        <v>34</v>
      </c>
      <c r="AO130" s="26"/>
      <c r="AP130" s="26"/>
      <c r="AQ130" s="10">
        <f t="shared" si="4"/>
        <v>12.5</v>
      </c>
      <c r="AR130" s="26"/>
      <c r="AS130" s="26"/>
      <c r="AT130" s="26">
        <v>21.5</v>
      </c>
      <c r="AU130" s="113"/>
    </row>
    <row r="131" spans="1:47" s="41" customFormat="1" ht="15.75" customHeight="1" x14ac:dyDescent="0.25">
      <c r="A131" s="42"/>
      <c r="B131" s="52" t="s">
        <v>163</v>
      </c>
      <c r="C131" s="52" t="s">
        <v>468</v>
      </c>
      <c r="D131" s="52" t="s">
        <v>111</v>
      </c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26">
        <v>34</v>
      </c>
      <c r="AO131" s="26"/>
      <c r="AP131" s="26"/>
      <c r="AQ131" s="10">
        <f t="shared" si="4"/>
        <v>12.5</v>
      </c>
      <c r="AR131" s="26"/>
      <c r="AS131" s="26"/>
      <c r="AT131" s="26">
        <v>21.5</v>
      </c>
      <c r="AU131" s="113"/>
    </row>
    <row r="132" spans="1:47" s="41" customFormat="1" ht="15.75" customHeight="1" x14ac:dyDescent="0.25">
      <c r="A132" s="42"/>
      <c r="B132" s="52" t="s">
        <v>165</v>
      </c>
      <c r="C132" s="52" t="s">
        <v>469</v>
      </c>
      <c r="D132" s="52" t="s">
        <v>111</v>
      </c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26">
        <v>34</v>
      </c>
      <c r="AO132" s="26"/>
      <c r="AP132" s="26"/>
      <c r="AQ132" s="10">
        <f t="shared" si="4"/>
        <v>12.5</v>
      </c>
      <c r="AR132" s="26"/>
      <c r="AS132" s="26"/>
      <c r="AT132" s="26">
        <v>21.5</v>
      </c>
      <c r="AU132" s="113"/>
    </row>
    <row r="133" spans="1:47" s="41" customFormat="1" ht="15.75" customHeight="1" x14ac:dyDescent="0.25">
      <c r="A133" s="42"/>
      <c r="B133" s="52" t="s">
        <v>166</v>
      </c>
      <c r="C133" s="52" t="s">
        <v>470</v>
      </c>
      <c r="D133" s="52" t="s">
        <v>111</v>
      </c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26">
        <v>34</v>
      </c>
      <c r="AO133" s="26"/>
      <c r="AP133" s="26"/>
      <c r="AQ133" s="10">
        <f t="shared" si="4"/>
        <v>12.5</v>
      </c>
      <c r="AR133" s="26"/>
      <c r="AS133" s="26"/>
      <c r="AT133" s="26">
        <v>21.5</v>
      </c>
      <c r="AU133" s="113"/>
    </row>
    <row r="134" spans="1:47" s="41" customFormat="1" ht="15.75" customHeight="1" x14ac:dyDescent="0.25">
      <c r="A134" s="42"/>
      <c r="B134" s="52" t="s">
        <v>167</v>
      </c>
      <c r="C134" s="52" t="s">
        <v>471</v>
      </c>
      <c r="D134" s="52" t="s">
        <v>111</v>
      </c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26">
        <v>34</v>
      </c>
      <c r="AO134" s="26"/>
      <c r="AP134" s="26"/>
      <c r="AQ134" s="10">
        <f t="shared" si="4"/>
        <v>12.5</v>
      </c>
      <c r="AR134" s="26"/>
      <c r="AS134" s="26"/>
      <c r="AT134" s="26">
        <v>21.5</v>
      </c>
      <c r="AU134" s="113"/>
    </row>
    <row r="135" spans="1:47" s="41" customFormat="1" ht="15.75" customHeight="1" x14ac:dyDescent="0.25">
      <c r="A135" s="42"/>
      <c r="B135" s="52" t="s">
        <v>385</v>
      </c>
      <c r="C135" s="52" t="s">
        <v>472</v>
      </c>
      <c r="D135" s="52" t="s">
        <v>111</v>
      </c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26">
        <v>34</v>
      </c>
      <c r="AO135" s="26"/>
      <c r="AP135" s="26"/>
      <c r="AQ135" s="10">
        <f t="shared" si="4"/>
        <v>12.5</v>
      </c>
      <c r="AR135" s="26"/>
      <c r="AS135" s="26"/>
      <c r="AT135" s="26">
        <v>21.5</v>
      </c>
      <c r="AU135" s="113"/>
    </row>
    <row r="136" spans="1:47" s="41" customFormat="1" ht="15.75" customHeight="1" x14ac:dyDescent="0.25">
      <c r="A136" s="42"/>
      <c r="B136" s="52" t="s">
        <v>177</v>
      </c>
      <c r="C136" s="52" t="s">
        <v>473</v>
      </c>
      <c r="D136" s="52" t="s">
        <v>111</v>
      </c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26">
        <v>34</v>
      </c>
      <c r="AO136" s="26"/>
      <c r="AP136" s="26"/>
      <c r="AQ136" s="10">
        <f t="shared" si="4"/>
        <v>12.5</v>
      </c>
      <c r="AR136" s="26"/>
      <c r="AS136" s="26"/>
      <c r="AT136" s="26">
        <v>21.5</v>
      </c>
      <c r="AU136" s="113"/>
    </row>
    <row r="137" spans="1:47" s="41" customFormat="1" ht="15.75" customHeight="1" x14ac:dyDescent="0.25">
      <c r="A137" s="42"/>
      <c r="B137" s="52" t="s">
        <v>180</v>
      </c>
      <c r="C137" s="52" t="s">
        <v>587</v>
      </c>
      <c r="D137" s="52" t="s">
        <v>111</v>
      </c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26">
        <v>34</v>
      </c>
      <c r="AO137" s="26"/>
      <c r="AP137" s="26"/>
      <c r="AQ137" s="10">
        <f t="shared" si="4"/>
        <v>12.5</v>
      </c>
      <c r="AR137" s="26"/>
      <c r="AS137" s="26"/>
      <c r="AT137" s="26">
        <v>21.5</v>
      </c>
      <c r="AU137" s="113"/>
    </row>
    <row r="138" spans="1:47" s="41" customFormat="1" ht="15.75" customHeight="1" x14ac:dyDescent="0.25">
      <c r="A138" s="42"/>
      <c r="B138" s="52" t="s">
        <v>168</v>
      </c>
      <c r="C138" s="52" t="s">
        <v>474</v>
      </c>
      <c r="D138" s="52" t="s">
        <v>111</v>
      </c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26">
        <v>30</v>
      </c>
      <c r="AO138" s="26"/>
      <c r="AP138" s="26"/>
      <c r="AQ138" s="10">
        <f t="shared" si="4"/>
        <v>10.5</v>
      </c>
      <c r="AR138" s="26"/>
      <c r="AS138" s="26"/>
      <c r="AT138" s="26">
        <v>19.5</v>
      </c>
      <c r="AU138" s="113"/>
    </row>
    <row r="139" spans="1:47" s="41" customFormat="1" ht="15.75" customHeight="1" x14ac:dyDescent="0.25">
      <c r="A139" s="42"/>
      <c r="B139" s="52" t="s">
        <v>169</v>
      </c>
      <c r="C139" s="52" t="s">
        <v>475</v>
      </c>
      <c r="D139" s="52" t="s">
        <v>111</v>
      </c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26">
        <v>30</v>
      </c>
      <c r="AO139" s="26"/>
      <c r="AP139" s="26"/>
      <c r="AQ139" s="10">
        <f t="shared" si="4"/>
        <v>10.5</v>
      </c>
      <c r="AR139" s="26"/>
      <c r="AS139" s="26"/>
      <c r="AT139" s="26">
        <v>19.5</v>
      </c>
      <c r="AU139" s="113"/>
    </row>
    <row r="140" spans="1:47" s="41" customFormat="1" ht="15.75" customHeight="1" x14ac:dyDescent="0.25">
      <c r="A140" s="42"/>
      <c r="B140" s="52" t="s">
        <v>170</v>
      </c>
      <c r="C140" s="52" t="s">
        <v>476</v>
      </c>
      <c r="D140" s="52" t="s">
        <v>111</v>
      </c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26">
        <v>30</v>
      </c>
      <c r="AO140" s="26"/>
      <c r="AP140" s="26"/>
      <c r="AQ140" s="10">
        <f t="shared" si="4"/>
        <v>10.5</v>
      </c>
      <c r="AR140" s="26"/>
      <c r="AS140" s="26"/>
      <c r="AT140" s="26">
        <v>19.5</v>
      </c>
      <c r="AU140" s="113"/>
    </row>
    <row r="141" spans="1:47" s="41" customFormat="1" ht="15.75" customHeight="1" x14ac:dyDescent="0.25">
      <c r="A141" s="42"/>
      <c r="B141" s="52" t="s">
        <v>171</v>
      </c>
      <c r="C141" s="52" t="s">
        <v>477</v>
      </c>
      <c r="D141" s="52" t="s">
        <v>111</v>
      </c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26">
        <v>30</v>
      </c>
      <c r="AO141" s="26"/>
      <c r="AP141" s="26"/>
      <c r="AQ141" s="10">
        <f t="shared" si="4"/>
        <v>10.5</v>
      </c>
      <c r="AR141" s="26"/>
      <c r="AS141" s="26"/>
      <c r="AT141" s="26">
        <v>19.5</v>
      </c>
      <c r="AU141" s="113"/>
    </row>
    <row r="142" spans="1:47" s="41" customFormat="1" ht="15.75" customHeight="1" x14ac:dyDescent="0.25">
      <c r="A142" s="42"/>
      <c r="B142" s="52" t="s">
        <v>172</v>
      </c>
      <c r="C142" s="52" t="s">
        <v>478</v>
      </c>
      <c r="D142" s="52" t="s">
        <v>111</v>
      </c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26">
        <v>30</v>
      </c>
      <c r="AO142" s="26"/>
      <c r="AP142" s="26"/>
      <c r="AQ142" s="10">
        <f t="shared" si="4"/>
        <v>10.5</v>
      </c>
      <c r="AR142" s="26"/>
      <c r="AS142" s="26"/>
      <c r="AT142" s="26">
        <v>19.5</v>
      </c>
      <c r="AU142" s="113"/>
    </row>
    <row r="143" spans="1:47" s="41" customFormat="1" ht="15.75" customHeight="1" x14ac:dyDescent="0.25">
      <c r="A143" s="42"/>
      <c r="B143" s="52" t="s">
        <v>173</v>
      </c>
      <c r="C143" s="52" t="s">
        <v>479</v>
      </c>
      <c r="D143" s="52" t="s">
        <v>111</v>
      </c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26">
        <v>30</v>
      </c>
      <c r="AO143" s="26"/>
      <c r="AP143" s="26"/>
      <c r="AQ143" s="10">
        <f t="shared" si="4"/>
        <v>10.5</v>
      </c>
      <c r="AR143" s="26"/>
      <c r="AS143" s="26"/>
      <c r="AT143" s="26">
        <v>19.5</v>
      </c>
      <c r="AU143" s="113"/>
    </row>
    <row r="144" spans="1:47" s="41" customFormat="1" ht="15.75" customHeight="1" x14ac:dyDescent="0.25">
      <c r="A144" s="42"/>
      <c r="B144" s="52" t="s">
        <v>174</v>
      </c>
      <c r="C144" s="52" t="s">
        <v>480</v>
      </c>
      <c r="D144" s="52" t="s">
        <v>111</v>
      </c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26">
        <v>30</v>
      </c>
      <c r="AO144" s="26"/>
      <c r="AP144" s="26"/>
      <c r="AQ144" s="10">
        <f t="shared" si="4"/>
        <v>10.5</v>
      </c>
      <c r="AR144" s="26"/>
      <c r="AS144" s="26"/>
      <c r="AT144" s="26">
        <v>19.5</v>
      </c>
      <c r="AU144" s="113"/>
    </row>
    <row r="145" spans="1:47" s="41" customFormat="1" ht="15.75" customHeight="1" x14ac:dyDescent="0.25">
      <c r="A145" s="42"/>
      <c r="B145" s="52" t="s">
        <v>175</v>
      </c>
      <c r="C145" s="52" t="s">
        <v>481</v>
      </c>
      <c r="D145" s="52" t="s">
        <v>111</v>
      </c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26">
        <v>30</v>
      </c>
      <c r="AO145" s="26"/>
      <c r="AP145" s="26"/>
      <c r="AQ145" s="10">
        <f t="shared" si="4"/>
        <v>10.5</v>
      </c>
      <c r="AR145" s="26"/>
      <c r="AS145" s="26"/>
      <c r="AT145" s="26">
        <v>19.5</v>
      </c>
      <c r="AU145" s="113"/>
    </row>
    <row r="146" spans="1:47" s="41" customFormat="1" ht="15.75" customHeight="1" x14ac:dyDescent="0.25">
      <c r="A146" s="42"/>
      <c r="B146" s="52" t="s">
        <v>176</v>
      </c>
      <c r="C146" s="52" t="s">
        <v>482</v>
      </c>
      <c r="D146" s="52" t="s">
        <v>111</v>
      </c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26">
        <v>30</v>
      </c>
      <c r="AO146" s="26"/>
      <c r="AP146" s="26"/>
      <c r="AQ146" s="10">
        <f t="shared" si="4"/>
        <v>10.5</v>
      </c>
      <c r="AR146" s="26"/>
      <c r="AS146" s="26"/>
      <c r="AT146" s="26">
        <v>19.5</v>
      </c>
      <c r="AU146" s="113"/>
    </row>
    <row r="147" spans="1:47" s="41" customFormat="1" ht="15.75" customHeight="1" x14ac:dyDescent="0.25">
      <c r="A147" s="42"/>
      <c r="B147" s="52" t="s">
        <v>178</v>
      </c>
      <c r="C147" s="52" t="s">
        <v>483</v>
      </c>
      <c r="D147" s="52" t="s">
        <v>111</v>
      </c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26">
        <v>30</v>
      </c>
      <c r="AO147" s="26"/>
      <c r="AP147" s="26"/>
      <c r="AQ147" s="10">
        <f t="shared" si="4"/>
        <v>10.5</v>
      </c>
      <c r="AR147" s="26"/>
      <c r="AS147" s="26"/>
      <c r="AT147" s="26">
        <v>19.5</v>
      </c>
      <c r="AU147" s="113"/>
    </row>
    <row r="148" spans="1:47" s="41" customFormat="1" ht="15.75" customHeight="1" x14ac:dyDescent="0.25">
      <c r="A148" s="42"/>
      <c r="B148" s="52" t="s">
        <v>204</v>
      </c>
      <c r="C148" s="52" t="s">
        <v>485</v>
      </c>
      <c r="D148" s="52" t="s">
        <v>187</v>
      </c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26">
        <v>30</v>
      </c>
      <c r="AO148" s="26"/>
      <c r="AP148" s="26"/>
      <c r="AQ148" s="10">
        <f t="shared" si="4"/>
        <v>9</v>
      </c>
      <c r="AR148" s="26"/>
      <c r="AS148" s="26"/>
      <c r="AT148" s="26">
        <v>21</v>
      </c>
      <c r="AU148" s="44"/>
    </row>
    <row r="149" spans="1:47" s="2" customFormat="1" x14ac:dyDescent="0.25">
      <c r="A149" s="9"/>
      <c r="B149" s="30" t="s">
        <v>398</v>
      </c>
      <c r="C149" s="30" t="s">
        <v>484</v>
      </c>
      <c r="D149" s="30" t="s">
        <v>187</v>
      </c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10">
        <v>67.8</v>
      </c>
      <c r="AO149" s="10"/>
      <c r="AP149" s="10"/>
      <c r="AQ149" s="10">
        <f t="shared" si="4"/>
        <v>25.799999999999997</v>
      </c>
      <c r="AR149" s="10"/>
      <c r="AS149" s="10"/>
      <c r="AT149" s="10">
        <v>42</v>
      </c>
      <c r="AU149" s="6"/>
    </row>
    <row r="150" spans="1:47" s="2" customFormat="1" x14ac:dyDescent="0.25">
      <c r="B150" s="32"/>
      <c r="C150" s="31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6"/>
      <c r="AO150" s="6"/>
      <c r="AP150" s="6"/>
      <c r="AQ150" s="6"/>
      <c r="AR150" s="6"/>
      <c r="AS150" s="6"/>
      <c r="AT150" s="6"/>
      <c r="AU150" s="6"/>
    </row>
    <row r="151" spans="1:47" s="2" customFormat="1" x14ac:dyDescent="0.25"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8"/>
      <c r="AO151" s="8"/>
      <c r="AP151" s="8"/>
      <c r="AQ151" s="8"/>
      <c r="AR151" s="8"/>
      <c r="AS151" s="8"/>
      <c r="AT151" s="8"/>
      <c r="AU151" s="8"/>
    </row>
    <row r="152" spans="1:47" s="2" customFormat="1" ht="45" x14ac:dyDescent="0.25">
      <c r="B152" s="29" t="s">
        <v>1</v>
      </c>
      <c r="C152" s="29" t="s">
        <v>2</v>
      </c>
      <c r="D152" s="29" t="s">
        <v>5</v>
      </c>
      <c r="E152" s="29" t="s">
        <v>3</v>
      </c>
      <c r="F152" s="29" t="s">
        <v>4</v>
      </c>
      <c r="G152" s="29" t="s">
        <v>6</v>
      </c>
      <c r="H152" s="29" t="s">
        <v>7</v>
      </c>
      <c r="I152" s="29" t="s">
        <v>8</v>
      </c>
      <c r="J152" s="29" t="s">
        <v>9</v>
      </c>
      <c r="K152" s="29" t="s">
        <v>10</v>
      </c>
      <c r="L152" s="29" t="s">
        <v>11</v>
      </c>
      <c r="M152" s="29" t="s">
        <v>12</v>
      </c>
      <c r="N152" s="29" t="s">
        <v>13</v>
      </c>
      <c r="O152" s="29" t="s">
        <v>14</v>
      </c>
      <c r="P152" s="29" t="s">
        <v>15</v>
      </c>
      <c r="Q152" s="29" t="s">
        <v>16</v>
      </c>
      <c r="R152" s="29" t="s">
        <v>17</v>
      </c>
      <c r="S152" s="29" t="s">
        <v>18</v>
      </c>
      <c r="T152" s="29" t="s">
        <v>19</v>
      </c>
      <c r="U152" s="29" t="s">
        <v>20</v>
      </c>
      <c r="V152" s="29" t="s">
        <v>21</v>
      </c>
      <c r="W152" s="29" t="s">
        <v>22</v>
      </c>
      <c r="X152" s="29" t="s">
        <v>23</v>
      </c>
      <c r="Y152" s="29" t="s">
        <v>24</v>
      </c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 t="s">
        <v>404</v>
      </c>
      <c r="AN152" s="11" t="s">
        <v>403</v>
      </c>
      <c r="AO152" s="11" t="s">
        <v>342</v>
      </c>
      <c r="AP152" s="11" t="s">
        <v>343</v>
      </c>
      <c r="AQ152" s="11" t="s">
        <v>431</v>
      </c>
      <c r="AR152" s="11" t="s">
        <v>429</v>
      </c>
      <c r="AS152" s="11" t="s">
        <v>405</v>
      </c>
      <c r="AT152" s="11" t="s">
        <v>429</v>
      </c>
      <c r="AU152" s="8"/>
    </row>
    <row r="153" spans="1:47" s="2" customFormat="1" x14ac:dyDescent="0.25">
      <c r="B153" s="30" t="s">
        <v>110</v>
      </c>
      <c r="C153" s="30" t="s">
        <v>407</v>
      </c>
      <c r="D153" s="30" t="s">
        <v>111</v>
      </c>
      <c r="E153" s="9">
        <v>1078</v>
      </c>
      <c r="F153" s="9"/>
      <c r="G153" s="9" t="s">
        <v>112</v>
      </c>
      <c r="H153" s="9" t="s">
        <v>26</v>
      </c>
      <c r="I153" s="9" t="s">
        <v>27</v>
      </c>
      <c r="J153" s="9" t="s">
        <v>113</v>
      </c>
      <c r="K153" s="9" t="s">
        <v>27</v>
      </c>
      <c r="L153" s="9" t="s">
        <v>114</v>
      </c>
      <c r="M153" s="9" t="s">
        <v>27</v>
      </c>
      <c r="N153" s="9" t="s">
        <v>115</v>
      </c>
      <c r="O153" s="9" t="s">
        <v>27</v>
      </c>
      <c r="P153" s="9" t="s">
        <v>115</v>
      </c>
      <c r="Q153" s="9" t="s">
        <v>27</v>
      </c>
      <c r="R153" s="9" t="s">
        <v>115</v>
      </c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>
        <v>29.99</v>
      </c>
      <c r="AN153" s="10">
        <v>62.96</v>
      </c>
      <c r="AO153" s="8"/>
      <c r="AP153" s="8"/>
      <c r="AQ153" s="10">
        <f>AN153-AT153</f>
        <v>26.46</v>
      </c>
      <c r="AR153" s="10"/>
      <c r="AS153" s="10"/>
      <c r="AT153" s="10">
        <v>36.5</v>
      </c>
      <c r="AU153" s="8"/>
    </row>
    <row r="154" spans="1:47" s="2" customFormat="1" x14ac:dyDescent="0.25">
      <c r="B154" s="30" t="s">
        <v>117</v>
      </c>
      <c r="C154" s="30" t="s">
        <v>408</v>
      </c>
      <c r="D154" s="30" t="s">
        <v>111</v>
      </c>
      <c r="E154" s="9">
        <v>832</v>
      </c>
      <c r="F154" s="9"/>
      <c r="G154" s="9" t="s">
        <v>112</v>
      </c>
      <c r="H154" s="9" t="s">
        <v>26</v>
      </c>
      <c r="I154" s="9" t="s">
        <v>27</v>
      </c>
      <c r="J154" s="9" t="s">
        <v>118</v>
      </c>
      <c r="K154" s="9" t="s">
        <v>27</v>
      </c>
      <c r="L154" s="9" t="s">
        <v>119</v>
      </c>
      <c r="M154" s="9" t="s">
        <v>27</v>
      </c>
      <c r="N154" s="9" t="s">
        <v>120</v>
      </c>
      <c r="O154" s="9" t="s">
        <v>27</v>
      </c>
      <c r="P154" s="9" t="s">
        <v>120</v>
      </c>
      <c r="Q154" s="9" t="s">
        <v>27</v>
      </c>
      <c r="R154" s="9" t="s">
        <v>120</v>
      </c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>
        <v>24.77</v>
      </c>
      <c r="AN154" s="10">
        <v>47.09</v>
      </c>
      <c r="AO154" s="8"/>
      <c r="AP154" s="8"/>
      <c r="AQ154" s="10">
        <f>AN154-AT154</f>
        <v>15.590000000000003</v>
      </c>
      <c r="AR154" s="10"/>
      <c r="AS154" s="10"/>
      <c r="AT154" s="10">
        <v>31.5</v>
      </c>
      <c r="AU154" s="8"/>
    </row>
    <row r="155" spans="1:47" s="2" customFormat="1" x14ac:dyDescent="0.25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8"/>
      <c r="AO155" s="8"/>
      <c r="AP155" s="8"/>
      <c r="AQ155" s="8"/>
      <c r="AR155" s="8"/>
      <c r="AS155" s="8"/>
      <c r="AT155" s="8"/>
      <c r="AU155" s="8"/>
    </row>
    <row r="156" spans="1:47" s="2" customFormat="1" x14ac:dyDescent="0.25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8"/>
      <c r="AO156" s="8"/>
      <c r="AP156" s="8"/>
      <c r="AQ156" s="8"/>
      <c r="AR156" s="8"/>
      <c r="AS156" s="8"/>
      <c r="AT156" s="8"/>
      <c r="AU156" s="8"/>
    </row>
    <row r="157" spans="1:47" s="2" customFormat="1" x14ac:dyDescent="0.25">
      <c r="B157" s="32"/>
      <c r="C157" s="31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6"/>
      <c r="AO157" s="6"/>
      <c r="AP157" s="6"/>
      <c r="AQ157" s="6"/>
      <c r="AR157" s="6"/>
      <c r="AS157" s="6"/>
      <c r="AT157" s="6"/>
      <c r="AU157" s="6"/>
    </row>
    <row r="158" spans="1:47" s="4" customFormat="1" ht="45" x14ac:dyDescent="0.25">
      <c r="A158" s="4" t="s">
        <v>0</v>
      </c>
      <c r="B158" s="29" t="s">
        <v>1</v>
      </c>
      <c r="C158" s="29" t="s">
        <v>2</v>
      </c>
      <c r="D158" s="29" t="s">
        <v>5</v>
      </c>
      <c r="E158" s="29" t="s">
        <v>3</v>
      </c>
      <c r="F158" s="29" t="s">
        <v>4</v>
      </c>
      <c r="G158" s="29" t="s">
        <v>6</v>
      </c>
      <c r="H158" s="29" t="s">
        <v>7</v>
      </c>
      <c r="I158" s="29" t="s">
        <v>8</v>
      </c>
      <c r="J158" s="29" t="s">
        <v>9</v>
      </c>
      <c r="K158" s="29" t="s">
        <v>10</v>
      </c>
      <c r="L158" s="29" t="s">
        <v>11</v>
      </c>
      <c r="M158" s="29" t="s">
        <v>12</v>
      </c>
      <c r="N158" s="29" t="s">
        <v>13</v>
      </c>
      <c r="O158" s="29" t="s">
        <v>14</v>
      </c>
      <c r="P158" s="29" t="s">
        <v>15</v>
      </c>
      <c r="Q158" s="29" t="s">
        <v>16</v>
      </c>
      <c r="R158" s="29" t="s">
        <v>17</v>
      </c>
      <c r="S158" s="29" t="s">
        <v>18</v>
      </c>
      <c r="T158" s="29" t="s">
        <v>19</v>
      </c>
      <c r="U158" s="29" t="s">
        <v>20</v>
      </c>
      <c r="V158" s="29" t="s">
        <v>21</v>
      </c>
      <c r="W158" s="29" t="s">
        <v>22</v>
      </c>
      <c r="X158" s="29" t="s">
        <v>23</v>
      </c>
      <c r="Y158" s="29" t="s">
        <v>24</v>
      </c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 t="s">
        <v>404</v>
      </c>
      <c r="AN158" s="11" t="s">
        <v>403</v>
      </c>
      <c r="AO158" s="11" t="s">
        <v>342</v>
      </c>
      <c r="AP158" s="11" t="s">
        <v>343</v>
      </c>
      <c r="AQ158" s="11" t="s">
        <v>431</v>
      </c>
      <c r="AR158" s="11" t="s">
        <v>429</v>
      </c>
      <c r="AS158" s="11" t="s">
        <v>405</v>
      </c>
      <c r="AT158" s="11" t="s">
        <v>429</v>
      </c>
      <c r="AU158" s="1" t="s">
        <v>346</v>
      </c>
    </row>
    <row r="159" spans="1:47" s="2" customFormat="1" x14ac:dyDescent="0.25">
      <c r="B159" s="30" t="s">
        <v>382</v>
      </c>
      <c r="C159" s="30" t="s">
        <v>454</v>
      </c>
      <c r="D159" s="30" t="s">
        <v>207</v>
      </c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10">
        <v>45</v>
      </c>
      <c r="AO159" s="10"/>
      <c r="AP159" s="10"/>
      <c r="AQ159" s="10">
        <f>AN159-AT159</f>
        <v>20</v>
      </c>
      <c r="AR159" s="10"/>
      <c r="AS159" s="10"/>
      <c r="AT159" s="10">
        <v>25</v>
      </c>
      <c r="AU159" s="6"/>
    </row>
    <row r="160" spans="1:47" s="2" customFormat="1" x14ac:dyDescent="0.25">
      <c r="B160" s="30" t="s">
        <v>384</v>
      </c>
      <c r="C160" s="30" t="s">
        <v>383</v>
      </c>
      <c r="D160" s="30" t="s">
        <v>207</v>
      </c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10">
        <v>45</v>
      </c>
      <c r="AO160" s="10"/>
      <c r="AP160" s="10"/>
      <c r="AQ160" s="10">
        <f t="shared" ref="AQ160:AQ185" si="5">AN160-AT160</f>
        <v>20</v>
      </c>
      <c r="AR160" s="10"/>
      <c r="AS160" s="10"/>
      <c r="AT160" s="10">
        <v>25</v>
      </c>
      <c r="AU160" s="6"/>
    </row>
    <row r="161" spans="2:47" s="2" customFormat="1" x14ac:dyDescent="0.25">
      <c r="B161" s="30" t="s">
        <v>220</v>
      </c>
      <c r="C161" s="30" t="s">
        <v>553</v>
      </c>
      <c r="D161" s="30" t="s">
        <v>207</v>
      </c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10">
        <v>25</v>
      </c>
      <c r="AO161" s="10"/>
      <c r="AP161" s="10"/>
      <c r="AQ161" s="10">
        <f t="shared" si="5"/>
        <v>9.5</v>
      </c>
      <c r="AR161" s="10"/>
      <c r="AS161" s="10"/>
      <c r="AT161" s="10">
        <v>15.5</v>
      </c>
      <c r="AU161" s="6"/>
    </row>
    <row r="162" spans="2:47" s="2" customFormat="1" x14ac:dyDescent="0.25">
      <c r="B162" s="30" t="s">
        <v>229</v>
      </c>
      <c r="C162" s="30" t="s">
        <v>591</v>
      </c>
      <c r="D162" s="30" t="s">
        <v>207</v>
      </c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10">
        <v>25</v>
      </c>
      <c r="AO162" s="10"/>
      <c r="AP162" s="10"/>
      <c r="AQ162" s="10">
        <f t="shared" si="5"/>
        <v>9.5</v>
      </c>
      <c r="AR162" s="10"/>
      <c r="AS162" s="10"/>
      <c r="AT162" s="10">
        <v>15.5</v>
      </c>
      <c r="AU162" s="6"/>
    </row>
    <row r="163" spans="2:47" s="2" customFormat="1" x14ac:dyDescent="0.25">
      <c r="B163" s="30" t="s">
        <v>232</v>
      </c>
      <c r="C163" s="30" t="s">
        <v>554</v>
      </c>
      <c r="D163" s="30" t="s">
        <v>207</v>
      </c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10">
        <v>49.5</v>
      </c>
      <c r="AO163" s="10"/>
      <c r="AP163" s="10"/>
      <c r="AQ163" s="10">
        <f t="shared" si="5"/>
        <v>18.5</v>
      </c>
      <c r="AR163" s="10"/>
      <c r="AS163" s="10"/>
      <c r="AT163" s="10">
        <v>31</v>
      </c>
      <c r="AU163" s="6"/>
    </row>
    <row r="164" spans="2:47" s="2" customFormat="1" x14ac:dyDescent="0.25">
      <c r="B164" s="30" t="s">
        <v>235</v>
      </c>
      <c r="C164" s="30" t="s">
        <v>555</v>
      </c>
      <c r="D164" s="30" t="s">
        <v>207</v>
      </c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10">
        <v>49.5</v>
      </c>
      <c r="AO164" s="10"/>
      <c r="AP164" s="10"/>
      <c r="AQ164" s="10">
        <f t="shared" si="5"/>
        <v>18.5</v>
      </c>
      <c r="AR164" s="10"/>
      <c r="AS164" s="10"/>
      <c r="AT164" s="10">
        <v>31</v>
      </c>
      <c r="AU164" s="6"/>
    </row>
    <row r="165" spans="2:47" s="2" customFormat="1" x14ac:dyDescent="0.25">
      <c r="B165" s="30" t="s">
        <v>380</v>
      </c>
      <c r="C165" s="30" t="s">
        <v>249</v>
      </c>
      <c r="D165" s="30" t="s">
        <v>207</v>
      </c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10">
        <v>36</v>
      </c>
      <c r="AO165" s="10"/>
      <c r="AP165" s="10"/>
      <c r="AQ165" s="10">
        <f t="shared" si="5"/>
        <v>13.100000000000001</v>
      </c>
      <c r="AR165" s="10"/>
      <c r="AS165" s="10"/>
      <c r="AT165" s="10">
        <v>22.9</v>
      </c>
      <c r="AU165" s="6"/>
    </row>
    <row r="166" spans="2:47" s="2" customFormat="1" x14ac:dyDescent="0.25">
      <c r="B166" s="30" t="s">
        <v>379</v>
      </c>
      <c r="C166" s="30" t="s">
        <v>251</v>
      </c>
      <c r="D166" s="30" t="s">
        <v>207</v>
      </c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10">
        <v>45</v>
      </c>
      <c r="AO166" s="10"/>
      <c r="AP166" s="10"/>
      <c r="AQ166" s="10">
        <f t="shared" si="5"/>
        <v>17.100000000000001</v>
      </c>
      <c r="AR166" s="10"/>
      <c r="AS166" s="10"/>
      <c r="AT166" s="10">
        <v>27.9</v>
      </c>
      <c r="AU166" s="6"/>
    </row>
    <row r="167" spans="2:47" s="2" customFormat="1" x14ac:dyDescent="0.25">
      <c r="B167" s="30" t="s">
        <v>378</v>
      </c>
      <c r="C167" s="30" t="s">
        <v>258</v>
      </c>
      <c r="D167" s="30" t="s">
        <v>207</v>
      </c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10">
        <v>45</v>
      </c>
      <c r="AO167" s="10"/>
      <c r="AP167" s="10"/>
      <c r="AQ167" s="10">
        <f t="shared" si="5"/>
        <v>17.100000000000001</v>
      </c>
      <c r="AR167" s="10"/>
      <c r="AS167" s="10"/>
      <c r="AT167" s="10">
        <v>27.9</v>
      </c>
      <c r="AU167" s="6"/>
    </row>
    <row r="168" spans="2:47" s="2" customFormat="1" x14ac:dyDescent="0.25">
      <c r="B168" s="30" t="s">
        <v>377</v>
      </c>
      <c r="C168" s="30" t="s">
        <v>556</v>
      </c>
      <c r="D168" s="30" t="s">
        <v>207</v>
      </c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10">
        <v>36</v>
      </c>
      <c r="AO168" s="10"/>
      <c r="AP168" s="10"/>
      <c r="AQ168" s="10">
        <f t="shared" si="5"/>
        <v>13.100000000000001</v>
      </c>
      <c r="AR168" s="10"/>
      <c r="AS168" s="10"/>
      <c r="AT168" s="10">
        <v>22.9</v>
      </c>
      <c r="AU168" s="6"/>
    </row>
    <row r="169" spans="2:47" s="2" customFormat="1" x14ac:dyDescent="0.25">
      <c r="B169" s="30" t="s">
        <v>265</v>
      </c>
      <c r="C169" s="30" t="s">
        <v>557</v>
      </c>
      <c r="D169" s="30" t="s">
        <v>207</v>
      </c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10">
        <v>36</v>
      </c>
      <c r="AO169" s="10"/>
      <c r="AP169" s="10"/>
      <c r="AQ169" s="10">
        <f t="shared" si="5"/>
        <v>13.100000000000001</v>
      </c>
      <c r="AR169" s="10"/>
      <c r="AS169" s="10"/>
      <c r="AT169" s="10">
        <v>22.9</v>
      </c>
      <c r="AU169" s="6"/>
    </row>
    <row r="170" spans="2:47" s="2" customFormat="1" x14ac:dyDescent="0.25">
      <c r="B170" s="30" t="s">
        <v>269</v>
      </c>
      <c r="C170" s="30" t="s">
        <v>558</v>
      </c>
      <c r="D170" s="30" t="s">
        <v>207</v>
      </c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10">
        <v>69</v>
      </c>
      <c r="AO170" s="10"/>
      <c r="AP170" s="10"/>
      <c r="AQ170" s="10">
        <f t="shared" si="5"/>
        <v>26.9</v>
      </c>
      <c r="AR170" s="10"/>
      <c r="AS170" s="10"/>
      <c r="AT170" s="10">
        <v>42.1</v>
      </c>
      <c r="AU170" s="6"/>
    </row>
    <row r="171" spans="2:47" s="2" customFormat="1" x14ac:dyDescent="0.25">
      <c r="B171" s="30" t="s">
        <v>273</v>
      </c>
      <c r="C171" s="30" t="s">
        <v>559</v>
      </c>
      <c r="D171" s="30" t="s">
        <v>207</v>
      </c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10">
        <v>22.5</v>
      </c>
      <c r="AO171" s="10"/>
      <c r="AP171" s="10"/>
      <c r="AQ171" s="10">
        <f t="shared" si="5"/>
        <v>8.6</v>
      </c>
      <c r="AR171" s="10"/>
      <c r="AS171" s="10"/>
      <c r="AT171" s="10">
        <v>13.9</v>
      </c>
      <c r="AU171" s="6"/>
    </row>
    <row r="172" spans="2:47" s="2" customFormat="1" x14ac:dyDescent="0.25">
      <c r="B172" s="30" t="s">
        <v>276</v>
      </c>
      <c r="C172" s="30" t="s">
        <v>560</v>
      </c>
      <c r="D172" s="30" t="s">
        <v>207</v>
      </c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10">
        <v>57.5</v>
      </c>
      <c r="AO172" s="10"/>
      <c r="AP172" s="10"/>
      <c r="AQ172" s="10">
        <f t="shared" si="5"/>
        <v>21</v>
      </c>
      <c r="AR172" s="10"/>
      <c r="AS172" s="10"/>
      <c r="AT172" s="10">
        <v>36.5</v>
      </c>
      <c r="AU172" s="6"/>
    </row>
    <row r="173" spans="2:47" s="2" customFormat="1" x14ac:dyDescent="0.25">
      <c r="B173" s="30" t="s">
        <v>288</v>
      </c>
      <c r="C173" s="30" t="s">
        <v>561</v>
      </c>
      <c r="D173" s="30" t="s">
        <v>207</v>
      </c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10">
        <v>36</v>
      </c>
      <c r="AO173" s="10"/>
      <c r="AP173" s="10"/>
      <c r="AQ173" s="10">
        <f t="shared" si="5"/>
        <v>13.100000000000001</v>
      </c>
      <c r="AR173" s="10"/>
      <c r="AS173" s="10"/>
      <c r="AT173" s="10">
        <v>22.9</v>
      </c>
      <c r="AU173" s="6"/>
    </row>
    <row r="174" spans="2:47" s="2" customFormat="1" x14ac:dyDescent="0.25">
      <c r="B174" s="30" t="s">
        <v>376</v>
      </c>
      <c r="C174" s="30" t="s">
        <v>291</v>
      </c>
      <c r="D174" s="30" t="s">
        <v>207</v>
      </c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10">
        <v>45</v>
      </c>
      <c r="AO174" s="10"/>
      <c r="AP174" s="10"/>
      <c r="AQ174" s="10">
        <f t="shared" si="5"/>
        <v>17.100000000000001</v>
      </c>
      <c r="AR174" s="10"/>
      <c r="AS174" s="10"/>
      <c r="AT174" s="10">
        <v>27.9</v>
      </c>
      <c r="AU174" s="6"/>
    </row>
    <row r="175" spans="2:47" s="2" customFormat="1" x14ac:dyDescent="0.25">
      <c r="B175" s="30" t="s">
        <v>293</v>
      </c>
      <c r="C175" s="30" t="s">
        <v>562</v>
      </c>
      <c r="D175" s="30" t="s">
        <v>207</v>
      </c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10">
        <v>36</v>
      </c>
      <c r="AO175" s="10"/>
      <c r="AP175" s="10"/>
      <c r="AQ175" s="10">
        <f t="shared" si="5"/>
        <v>13.100000000000001</v>
      </c>
      <c r="AR175" s="10"/>
      <c r="AS175" s="10"/>
      <c r="AT175" s="10">
        <v>22.9</v>
      </c>
      <c r="AU175" s="6"/>
    </row>
    <row r="176" spans="2:47" s="2" customFormat="1" x14ac:dyDescent="0.25">
      <c r="B176" s="30" t="s">
        <v>296</v>
      </c>
      <c r="C176" s="30" t="s">
        <v>297</v>
      </c>
      <c r="D176" s="30" t="s">
        <v>207</v>
      </c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10">
        <v>36</v>
      </c>
      <c r="AO176" s="10"/>
      <c r="AP176" s="10"/>
      <c r="AQ176" s="10">
        <f t="shared" si="5"/>
        <v>21.5</v>
      </c>
      <c r="AR176" s="10"/>
      <c r="AS176" s="10"/>
      <c r="AT176" s="10">
        <v>14.5</v>
      </c>
      <c r="AU176" s="6"/>
    </row>
    <row r="177" spans="1:47" s="2" customFormat="1" x14ac:dyDescent="0.25">
      <c r="B177" s="30" t="s">
        <v>318</v>
      </c>
      <c r="C177" s="30" t="s">
        <v>563</v>
      </c>
      <c r="D177" s="30" t="s">
        <v>207</v>
      </c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10">
        <v>23.75</v>
      </c>
      <c r="AO177" s="10"/>
      <c r="AP177" s="10"/>
      <c r="AQ177" s="10">
        <f t="shared" si="5"/>
        <v>9.25</v>
      </c>
      <c r="AR177" s="10"/>
      <c r="AS177" s="10"/>
      <c r="AT177" s="10">
        <v>14.5</v>
      </c>
      <c r="AU177" s="6"/>
    </row>
    <row r="178" spans="1:47" s="2" customFormat="1" x14ac:dyDescent="0.25">
      <c r="B178" s="30" t="s">
        <v>320</v>
      </c>
      <c r="C178" s="30" t="s">
        <v>456</v>
      </c>
      <c r="D178" s="30" t="s">
        <v>207</v>
      </c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10">
        <v>22.25</v>
      </c>
      <c r="AO178" s="10"/>
      <c r="AP178" s="10"/>
      <c r="AQ178" s="10">
        <f t="shared" si="5"/>
        <v>8.35</v>
      </c>
      <c r="AR178" s="10"/>
      <c r="AS178" s="10"/>
      <c r="AT178" s="10">
        <v>13.9</v>
      </c>
      <c r="AU178" s="6"/>
    </row>
    <row r="179" spans="1:47" s="2" customFormat="1" x14ac:dyDescent="0.25">
      <c r="B179" s="30" t="s">
        <v>322</v>
      </c>
      <c r="C179" s="30" t="s">
        <v>455</v>
      </c>
      <c r="D179" s="30" t="s">
        <v>207</v>
      </c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10">
        <v>44.5</v>
      </c>
      <c r="AO179" s="10"/>
      <c r="AP179" s="10"/>
      <c r="AQ179" s="10">
        <f t="shared" si="5"/>
        <v>16.7</v>
      </c>
      <c r="AR179" s="10"/>
      <c r="AS179" s="10"/>
      <c r="AT179" s="10">
        <v>27.8</v>
      </c>
      <c r="AU179" s="6"/>
    </row>
    <row r="180" spans="1:47" s="2" customFormat="1" x14ac:dyDescent="0.25">
      <c r="B180" s="30" t="s">
        <v>324</v>
      </c>
      <c r="C180" s="30" t="s">
        <v>564</v>
      </c>
      <c r="D180" s="30" t="s">
        <v>207</v>
      </c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10">
        <v>39</v>
      </c>
      <c r="AO180" s="10"/>
      <c r="AP180" s="10"/>
      <c r="AQ180" s="10">
        <f t="shared" si="5"/>
        <v>14.5</v>
      </c>
      <c r="AR180" s="10"/>
      <c r="AS180" s="10"/>
      <c r="AT180" s="10">
        <v>24.5</v>
      </c>
      <c r="AU180" s="6"/>
    </row>
    <row r="181" spans="1:47" s="2" customFormat="1" x14ac:dyDescent="0.25">
      <c r="B181" s="30" t="s">
        <v>326</v>
      </c>
      <c r="C181" s="30" t="s">
        <v>565</v>
      </c>
      <c r="D181" s="30" t="s">
        <v>207</v>
      </c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10">
        <v>39</v>
      </c>
      <c r="AO181" s="10"/>
      <c r="AP181" s="10"/>
      <c r="AQ181" s="10">
        <f t="shared" si="5"/>
        <v>14.5</v>
      </c>
      <c r="AR181" s="10"/>
      <c r="AS181" s="10"/>
      <c r="AT181" s="10">
        <v>24.5</v>
      </c>
      <c r="AU181" s="6"/>
    </row>
    <row r="182" spans="1:47" s="2" customFormat="1" x14ac:dyDescent="0.25">
      <c r="B182" s="30" t="s">
        <v>332</v>
      </c>
      <c r="C182" s="30" t="s">
        <v>496</v>
      </c>
      <c r="D182" s="30" t="s">
        <v>207</v>
      </c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10">
        <v>39</v>
      </c>
      <c r="AO182" s="10"/>
      <c r="AP182" s="10"/>
      <c r="AQ182" s="10">
        <f t="shared" si="5"/>
        <v>14.5</v>
      </c>
      <c r="AR182" s="10"/>
      <c r="AS182" s="10"/>
      <c r="AT182" s="10">
        <v>24.5</v>
      </c>
      <c r="AU182" s="6"/>
    </row>
    <row r="183" spans="1:47" s="2" customFormat="1" x14ac:dyDescent="0.25">
      <c r="B183" s="30" t="s">
        <v>336</v>
      </c>
      <c r="C183" s="30" t="s">
        <v>566</v>
      </c>
      <c r="D183" s="30" t="s">
        <v>207</v>
      </c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10">
        <v>39</v>
      </c>
      <c r="AO183" s="10"/>
      <c r="AP183" s="10"/>
      <c r="AQ183" s="10">
        <f t="shared" si="5"/>
        <v>14.5</v>
      </c>
      <c r="AR183" s="10"/>
      <c r="AS183" s="10"/>
      <c r="AT183" s="10">
        <v>24.5</v>
      </c>
      <c r="AU183" s="6"/>
    </row>
    <row r="184" spans="1:47" s="2" customFormat="1" x14ac:dyDescent="0.25">
      <c r="B184" s="30" t="s">
        <v>338</v>
      </c>
      <c r="C184" s="30" t="s">
        <v>567</v>
      </c>
      <c r="D184" s="30" t="s">
        <v>207</v>
      </c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10">
        <v>39</v>
      </c>
      <c r="AO184" s="10"/>
      <c r="AP184" s="10"/>
      <c r="AQ184" s="10">
        <f t="shared" si="5"/>
        <v>14.5</v>
      </c>
      <c r="AR184" s="10"/>
      <c r="AS184" s="10"/>
      <c r="AT184" s="10">
        <v>24.5</v>
      </c>
      <c r="AU184" s="6"/>
    </row>
    <row r="185" spans="1:47" s="2" customFormat="1" x14ac:dyDescent="0.25">
      <c r="B185" s="30" t="s">
        <v>340</v>
      </c>
      <c r="C185" s="30" t="s">
        <v>568</v>
      </c>
      <c r="D185" s="30" t="s">
        <v>207</v>
      </c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10">
        <v>23.75</v>
      </c>
      <c r="AO185" s="10"/>
      <c r="AP185" s="10"/>
      <c r="AQ185" s="10">
        <f t="shared" si="5"/>
        <v>9.25</v>
      </c>
      <c r="AR185" s="10"/>
      <c r="AS185" s="10"/>
      <c r="AT185" s="10">
        <v>14.5</v>
      </c>
      <c r="AU185" s="6"/>
    </row>
    <row r="186" spans="1:47" s="2" customFormat="1" x14ac:dyDescent="0.25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8"/>
      <c r="AO186" s="8"/>
      <c r="AP186" s="8"/>
      <c r="AQ186" s="8"/>
      <c r="AR186" s="8"/>
      <c r="AS186" s="8"/>
      <c r="AT186" s="8"/>
      <c r="AU186" s="6"/>
    </row>
    <row r="187" spans="1:47" s="2" customFormat="1" x14ac:dyDescent="0.25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8"/>
      <c r="AO187" s="8"/>
      <c r="AP187" s="8"/>
      <c r="AQ187" s="8"/>
      <c r="AR187" s="8"/>
      <c r="AS187" s="8"/>
      <c r="AT187" s="8"/>
      <c r="AU187" s="6"/>
    </row>
    <row r="188" spans="1:47" s="47" customFormat="1" x14ac:dyDescent="0.25">
      <c r="B188" s="31" t="s">
        <v>546</v>
      </c>
      <c r="C188" s="31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6"/>
      <c r="AO188" s="6"/>
      <c r="AP188" s="6"/>
      <c r="AQ188" s="6"/>
      <c r="AR188" s="6"/>
      <c r="AS188" s="6"/>
      <c r="AT188" s="48"/>
      <c r="AU188" s="48"/>
    </row>
    <row r="189" spans="1:47" s="2" customFormat="1" x14ac:dyDescent="0.25">
      <c r="B189" s="32"/>
      <c r="C189" s="31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6"/>
      <c r="AO189" s="6"/>
      <c r="AP189" s="6"/>
      <c r="AQ189" s="6"/>
      <c r="AR189" s="6"/>
      <c r="AS189" s="6"/>
      <c r="AT189" s="6"/>
      <c r="AU189" s="6"/>
    </row>
    <row r="190" spans="1:47" s="2" customFormat="1" x14ac:dyDescent="0.25">
      <c r="B190" s="19" t="s">
        <v>418</v>
      </c>
      <c r="C190" s="19"/>
      <c r="D190" s="19" t="s">
        <v>419</v>
      </c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73"/>
      <c r="AB190" s="73"/>
      <c r="AC190" s="73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6"/>
      <c r="AO190" s="6"/>
      <c r="AP190" s="6"/>
      <c r="AQ190" s="74" t="s">
        <v>422</v>
      </c>
      <c r="AR190" s="32"/>
      <c r="AS190" s="32"/>
      <c r="AT190" s="22"/>
      <c r="AU190" s="6"/>
    </row>
    <row r="191" spans="1:47" s="2" customFormat="1" x14ac:dyDescent="0.25">
      <c r="B191" s="19"/>
      <c r="C191" s="19"/>
      <c r="D191" s="19" t="s">
        <v>491</v>
      </c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73"/>
      <c r="AB191" s="73"/>
      <c r="AC191" s="73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6"/>
      <c r="AO191" s="6"/>
      <c r="AP191" s="6"/>
      <c r="AQ191" s="75" t="s">
        <v>427</v>
      </c>
      <c r="AR191" s="32"/>
      <c r="AS191" s="32"/>
      <c r="AT191" s="20"/>
      <c r="AU191" s="6"/>
    </row>
    <row r="192" spans="1:47" ht="15" hidden="1" customHeight="1" x14ac:dyDescent="0.25">
      <c r="A192" t="s">
        <v>298</v>
      </c>
      <c r="B192" s="19" t="s">
        <v>420</v>
      </c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73"/>
      <c r="AB192" s="73"/>
      <c r="AC192" s="73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Q192" s="75"/>
      <c r="AR192" s="19"/>
      <c r="AS192" s="19"/>
      <c r="AT192" s="20"/>
    </row>
    <row r="193" spans="1:46" ht="15" hidden="1" customHeight="1" x14ac:dyDescent="0.25">
      <c r="A193" t="s">
        <v>334</v>
      </c>
      <c r="B193" s="244" t="s">
        <v>421</v>
      </c>
      <c r="C193" s="244"/>
      <c r="D193" s="244"/>
      <c r="E193" s="244"/>
      <c r="F193" s="244"/>
      <c r="G193" s="244"/>
      <c r="H193" s="244"/>
      <c r="I193" s="244"/>
      <c r="J193" s="244"/>
      <c r="K193" s="244"/>
      <c r="L193" s="244"/>
      <c r="M193" s="244"/>
      <c r="N193" s="244"/>
      <c r="O193" s="244"/>
      <c r="P193" s="244"/>
      <c r="Q193" s="244"/>
      <c r="R193" s="244"/>
      <c r="S193" s="244"/>
      <c r="T193" s="244"/>
      <c r="U193" s="244"/>
      <c r="V193" s="244"/>
      <c r="W193" s="244"/>
      <c r="X193" s="244"/>
      <c r="Y193" s="244"/>
      <c r="Z193" s="244"/>
      <c r="AA193" s="244"/>
      <c r="AB193" s="244"/>
      <c r="AC193" s="244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Q193" s="75"/>
      <c r="AR193" s="19"/>
      <c r="AS193" s="19"/>
      <c r="AT193" s="20"/>
    </row>
    <row r="194" spans="1:46" ht="15" hidden="1" customHeight="1" x14ac:dyDescent="0.25">
      <c r="A194" t="s">
        <v>335</v>
      </c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73"/>
      <c r="AB194" s="73"/>
      <c r="AC194" s="73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Q194" s="75"/>
      <c r="AR194" s="19"/>
      <c r="AS194" s="19"/>
      <c r="AT194" s="20"/>
    </row>
    <row r="195" spans="1:46" ht="15" customHeight="1" x14ac:dyDescent="0.25">
      <c r="B195" s="244" t="s">
        <v>420</v>
      </c>
      <c r="C195" s="244"/>
      <c r="D195" s="244"/>
      <c r="E195" s="244"/>
      <c r="F195" s="244"/>
      <c r="G195" s="244"/>
      <c r="H195" s="244"/>
      <c r="I195" s="244"/>
      <c r="J195" s="244"/>
      <c r="K195" s="244"/>
      <c r="L195" s="244"/>
      <c r="M195" s="244"/>
      <c r="N195" s="244"/>
      <c r="O195" s="244"/>
      <c r="P195" s="244"/>
      <c r="Q195" s="244"/>
      <c r="R195" s="244"/>
      <c r="S195" s="244"/>
      <c r="T195" s="244"/>
      <c r="U195" s="244"/>
      <c r="V195" s="244"/>
      <c r="W195" s="244"/>
      <c r="X195" s="244"/>
      <c r="Y195" s="244"/>
      <c r="Z195" s="244"/>
      <c r="AA195" s="244"/>
      <c r="AB195" s="244"/>
      <c r="AC195" s="244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Q195" s="75" t="s">
        <v>423</v>
      </c>
      <c r="AR195" s="19"/>
      <c r="AS195" s="19"/>
      <c r="AT195" s="20"/>
    </row>
    <row r="196" spans="1:46" ht="15" customHeight="1" x14ac:dyDescent="0.25"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73"/>
      <c r="AB196" s="73"/>
      <c r="AC196" s="73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Q196" s="75"/>
      <c r="AR196" s="19"/>
      <c r="AS196" s="19"/>
      <c r="AT196" s="20"/>
    </row>
    <row r="197" spans="1:46" ht="28.5" customHeight="1" x14ac:dyDescent="0.25">
      <c r="B197" s="244" t="s">
        <v>421</v>
      </c>
      <c r="C197" s="244"/>
      <c r="D197" s="244"/>
      <c r="E197" s="244"/>
      <c r="F197" s="244"/>
      <c r="G197" s="244"/>
      <c r="H197" s="244"/>
      <c r="I197" s="244"/>
      <c r="J197" s="244"/>
      <c r="K197" s="244"/>
      <c r="L197" s="244"/>
      <c r="M197" s="244"/>
      <c r="N197" s="244"/>
      <c r="O197" s="244"/>
      <c r="P197" s="244"/>
      <c r="Q197" s="244"/>
      <c r="R197" s="244"/>
      <c r="S197" s="244"/>
      <c r="T197" s="244"/>
      <c r="U197" s="244"/>
      <c r="V197" s="244"/>
      <c r="W197" s="244"/>
      <c r="X197" s="244"/>
      <c r="Y197" s="244"/>
      <c r="Z197" s="244"/>
      <c r="AA197" s="244"/>
      <c r="AB197" s="244"/>
      <c r="AC197" s="244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Q197" s="76" t="s">
        <v>424</v>
      </c>
      <c r="AR197" s="19"/>
      <c r="AS197" s="19"/>
      <c r="AT197" s="20"/>
    </row>
    <row r="198" spans="1:46" x14ac:dyDescent="0.25"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Q198" s="76" t="s">
        <v>425</v>
      </c>
      <c r="AR198" s="19"/>
      <c r="AS198" s="19"/>
      <c r="AT198" s="20"/>
    </row>
    <row r="199" spans="1:46" ht="27.75" customHeight="1" x14ac:dyDescent="0.25">
      <c r="B199" s="244" t="s">
        <v>503</v>
      </c>
      <c r="C199" s="244"/>
      <c r="D199" s="244"/>
      <c r="E199" s="246"/>
      <c r="F199" s="246"/>
      <c r="G199" s="246"/>
      <c r="H199" s="246"/>
      <c r="I199" s="246"/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6"/>
      <c r="AA199" s="246"/>
      <c r="AB199" s="246"/>
      <c r="AC199" s="246"/>
      <c r="AD199" s="246"/>
      <c r="AE199" s="246"/>
      <c r="AF199" s="246"/>
      <c r="AG199" s="246"/>
      <c r="AH199" s="246"/>
      <c r="AI199" s="246"/>
      <c r="AJ199" s="246"/>
      <c r="AK199" s="246"/>
      <c r="AL199" s="246"/>
      <c r="AM199" s="246"/>
      <c r="AN199" s="246"/>
      <c r="AQ199" s="80" t="s">
        <v>426</v>
      </c>
      <c r="AR199" s="19"/>
      <c r="AS199" s="19"/>
      <c r="AT199" s="21"/>
    </row>
    <row r="200" spans="1:46" x14ac:dyDescent="0.25"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Q200" s="81"/>
      <c r="AR200" s="32"/>
      <c r="AS200" s="32"/>
      <c r="AT200" s="27"/>
    </row>
    <row r="201" spans="1:46" x14ac:dyDescent="0.25">
      <c r="B201" s="19" t="s">
        <v>428</v>
      </c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73"/>
      <c r="AB201" s="73"/>
      <c r="AC201" s="73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</row>
    <row r="202" spans="1:46" x14ac:dyDescent="0.25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73"/>
      <c r="AB202" s="73"/>
      <c r="AC202" s="73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</row>
    <row r="203" spans="1:46" x14ac:dyDescent="0.25">
      <c r="B203" s="19"/>
      <c r="C203" s="248" t="s">
        <v>530</v>
      </c>
      <c r="D203" s="249"/>
      <c r="E203" s="249"/>
      <c r="F203" s="249"/>
      <c r="G203" s="249"/>
      <c r="H203" s="249"/>
      <c r="I203" s="249"/>
      <c r="J203" s="249"/>
      <c r="K203" s="249"/>
      <c r="L203" s="249"/>
      <c r="M203" s="249"/>
      <c r="N203" s="249"/>
      <c r="O203" s="249"/>
      <c r="P203" s="249"/>
      <c r="Q203" s="249"/>
      <c r="R203" s="249"/>
      <c r="S203" s="249"/>
      <c r="T203" s="249"/>
      <c r="U203" s="249"/>
      <c r="V203" s="249"/>
      <c r="W203" s="249"/>
      <c r="X203" s="249"/>
      <c r="Y203" s="249"/>
      <c r="Z203" s="249"/>
      <c r="AA203" s="249"/>
      <c r="AB203" s="249"/>
      <c r="AC203" s="249"/>
      <c r="AD203" s="249"/>
      <c r="AE203" s="249"/>
      <c r="AF203" s="249"/>
      <c r="AG203" s="249"/>
      <c r="AH203" s="249"/>
      <c r="AI203" s="249"/>
      <c r="AJ203" s="249"/>
      <c r="AK203" s="249"/>
      <c r="AL203" s="249"/>
      <c r="AM203" s="249"/>
      <c r="AN203" s="249"/>
      <c r="AO203" s="249"/>
      <c r="AP203" s="249"/>
      <c r="AQ203" s="249"/>
      <c r="AR203" s="250"/>
    </row>
    <row r="204" spans="1:46" x14ac:dyDescent="0.25">
      <c r="B204" s="19"/>
      <c r="C204" s="93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9"/>
      <c r="AB204" s="99"/>
      <c r="AC204" s="99"/>
      <c r="AD204" s="94"/>
      <c r="AE204" s="94"/>
      <c r="AF204" s="94"/>
      <c r="AG204" s="94"/>
      <c r="AH204" s="94"/>
      <c r="AI204" s="94"/>
      <c r="AJ204" s="94"/>
      <c r="AK204" s="94"/>
      <c r="AL204" s="94"/>
      <c r="AM204" s="94"/>
      <c r="AN204" s="98"/>
      <c r="AO204" s="98"/>
      <c r="AP204" s="98"/>
      <c r="AQ204" s="98"/>
      <c r="AR204" s="20"/>
    </row>
    <row r="205" spans="1:46" x14ac:dyDescent="0.25">
      <c r="B205" s="31"/>
      <c r="C205" s="238" t="s">
        <v>543</v>
      </c>
      <c r="D205" s="245"/>
      <c r="E205" s="245"/>
      <c r="F205" s="245"/>
      <c r="G205" s="245"/>
      <c r="H205" s="245"/>
      <c r="I205" s="245"/>
      <c r="J205" s="245"/>
      <c r="K205" s="245"/>
      <c r="L205" s="245"/>
      <c r="M205" s="245"/>
      <c r="N205" s="245"/>
      <c r="O205" s="245"/>
      <c r="P205" s="245"/>
      <c r="Q205" s="245"/>
      <c r="R205" s="245"/>
      <c r="S205" s="245"/>
      <c r="T205" s="245"/>
      <c r="U205" s="245"/>
      <c r="V205" s="245"/>
      <c r="W205" s="245"/>
      <c r="X205" s="245"/>
      <c r="Y205" s="245"/>
      <c r="Z205" s="245"/>
      <c r="AA205" s="245"/>
      <c r="AB205" s="245"/>
      <c r="AC205" s="245"/>
      <c r="AD205" s="245"/>
      <c r="AE205" s="245"/>
      <c r="AF205" s="245"/>
      <c r="AG205" s="245"/>
      <c r="AH205" s="245"/>
      <c r="AI205" s="245"/>
      <c r="AJ205" s="245"/>
      <c r="AK205" s="245"/>
      <c r="AL205" s="245"/>
      <c r="AM205" s="245"/>
      <c r="AN205" s="245"/>
      <c r="AO205" s="245"/>
      <c r="AP205" s="245"/>
      <c r="AQ205" s="245"/>
      <c r="AR205" s="231"/>
      <c r="AS205" s="90"/>
    </row>
    <row r="206" spans="1:46" x14ac:dyDescent="0.25">
      <c r="B206" s="31"/>
      <c r="C206" s="105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6"/>
      <c r="AS206" s="90"/>
    </row>
    <row r="207" spans="1:46" x14ac:dyDescent="0.25">
      <c r="B207" s="31"/>
      <c r="C207" s="238" t="s">
        <v>542</v>
      </c>
      <c r="D207" s="245"/>
      <c r="E207" s="245"/>
      <c r="F207" s="245"/>
      <c r="G207" s="245"/>
      <c r="H207" s="245"/>
      <c r="I207" s="245"/>
      <c r="J207" s="245"/>
      <c r="K207" s="245"/>
      <c r="L207" s="245"/>
      <c r="M207" s="245"/>
      <c r="N207" s="245"/>
      <c r="O207" s="245"/>
      <c r="P207" s="245"/>
      <c r="Q207" s="245"/>
      <c r="R207" s="245"/>
      <c r="S207" s="245"/>
      <c r="T207" s="245"/>
      <c r="U207" s="245"/>
      <c r="V207" s="245"/>
      <c r="W207" s="245"/>
      <c r="X207" s="245"/>
      <c r="Y207" s="245"/>
      <c r="Z207" s="245"/>
      <c r="AA207" s="245"/>
      <c r="AB207" s="245"/>
      <c r="AC207" s="245"/>
      <c r="AD207" s="245"/>
      <c r="AE207" s="245"/>
      <c r="AF207" s="245"/>
      <c r="AG207" s="245"/>
      <c r="AH207" s="245"/>
      <c r="AI207" s="245"/>
      <c r="AJ207" s="245"/>
      <c r="AK207" s="245"/>
      <c r="AL207" s="245"/>
      <c r="AM207" s="245"/>
      <c r="AN207" s="245"/>
      <c r="AO207" s="245"/>
      <c r="AP207" s="245"/>
      <c r="AQ207" s="245"/>
      <c r="AR207" s="231"/>
      <c r="AS207" s="90"/>
    </row>
    <row r="208" spans="1:46" x14ac:dyDescent="0.25">
      <c r="B208" s="31"/>
      <c r="C208" s="105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6"/>
      <c r="AS208" s="90"/>
    </row>
    <row r="209" spans="2:45" x14ac:dyDescent="0.25">
      <c r="B209" s="31"/>
      <c r="C209" s="238" t="s">
        <v>531</v>
      </c>
      <c r="D209" s="245"/>
      <c r="E209" s="245"/>
      <c r="F209" s="245"/>
      <c r="G209" s="245"/>
      <c r="H209" s="245"/>
      <c r="I209" s="245"/>
      <c r="J209" s="245"/>
      <c r="K209" s="245"/>
      <c r="L209" s="245"/>
      <c r="M209" s="245"/>
      <c r="N209" s="245"/>
      <c r="O209" s="245"/>
      <c r="P209" s="245"/>
      <c r="Q209" s="245"/>
      <c r="R209" s="245"/>
      <c r="S209" s="245"/>
      <c r="T209" s="245"/>
      <c r="U209" s="245"/>
      <c r="V209" s="245"/>
      <c r="W209" s="245"/>
      <c r="X209" s="245"/>
      <c r="Y209" s="245"/>
      <c r="Z209" s="245"/>
      <c r="AA209" s="245"/>
      <c r="AB209" s="245"/>
      <c r="AC209" s="245"/>
      <c r="AD209" s="245"/>
      <c r="AE209" s="245"/>
      <c r="AF209" s="245"/>
      <c r="AG209" s="245"/>
      <c r="AH209" s="245"/>
      <c r="AI209" s="245"/>
      <c r="AJ209" s="245"/>
      <c r="AK209" s="245"/>
      <c r="AL209" s="245"/>
      <c r="AM209" s="245"/>
      <c r="AN209" s="245"/>
      <c r="AO209" s="245"/>
      <c r="AP209" s="245"/>
      <c r="AQ209" s="245"/>
      <c r="AR209" s="231"/>
      <c r="AS209" s="90"/>
    </row>
    <row r="210" spans="2:45" x14ac:dyDescent="0.25">
      <c r="B210" s="31"/>
      <c r="C210" s="105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  <c r="AE210" s="107"/>
      <c r="AF210" s="107"/>
      <c r="AG210" s="107"/>
      <c r="AH210" s="107"/>
      <c r="AI210" s="107"/>
      <c r="AJ210" s="107"/>
      <c r="AK210" s="107"/>
      <c r="AL210" s="107"/>
      <c r="AM210" s="107"/>
      <c r="AN210" s="107"/>
      <c r="AO210" s="107"/>
      <c r="AP210" s="107"/>
      <c r="AQ210" s="107"/>
      <c r="AR210" s="110"/>
      <c r="AS210" s="90"/>
    </row>
    <row r="211" spans="2:45" x14ac:dyDescent="0.25">
      <c r="B211" s="31"/>
      <c r="C211" s="239" t="s">
        <v>545</v>
      </c>
      <c r="D211" s="240"/>
      <c r="E211" s="240"/>
      <c r="F211" s="240"/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40"/>
      <c r="AK211" s="240"/>
      <c r="AL211" s="240"/>
      <c r="AM211" s="240"/>
      <c r="AN211" s="240"/>
      <c r="AO211" s="240"/>
      <c r="AP211" s="240"/>
      <c r="AQ211" s="240"/>
      <c r="AR211" s="108"/>
      <c r="AS211" s="90"/>
    </row>
  </sheetData>
  <mergeCells count="15">
    <mergeCell ref="B49:C49"/>
    <mergeCell ref="C11:AR11"/>
    <mergeCell ref="C13:AR13"/>
    <mergeCell ref="C15:AR15"/>
    <mergeCell ref="C17:AR17"/>
    <mergeCell ref="C19:AQ19"/>
    <mergeCell ref="C207:AR207"/>
    <mergeCell ref="C209:AR209"/>
    <mergeCell ref="C211:AQ211"/>
    <mergeCell ref="B193:AC193"/>
    <mergeCell ref="B195:AC195"/>
    <mergeCell ref="B197:AC197"/>
    <mergeCell ref="B199:AN199"/>
    <mergeCell ref="C203:AR203"/>
    <mergeCell ref="C205:AR205"/>
  </mergeCells>
  <phoneticPr fontId="29" type="noConversion"/>
  <pageMargins left="0.11811023622047245" right="0.11811023622047245" top="0.15748031496062992" bottom="0.15748031496062992" header="0.31496062992125984" footer="0.31496062992125984"/>
  <pageSetup paperSize="9" scale="74" fitToHeight="5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85"/>
  <sheetViews>
    <sheetView tabSelected="1" topLeftCell="B1" zoomScale="145" zoomScaleNormal="145" workbookViewId="0">
      <pane ySplit="1" topLeftCell="A2" activePane="bottomLeft" state="frozen"/>
      <selection activeCell="B1" sqref="B1"/>
      <selection pane="bottomLeft" activeCell="B3" sqref="B3:I269"/>
    </sheetView>
  </sheetViews>
  <sheetFormatPr defaultRowHeight="15.75" x14ac:dyDescent="0.25"/>
  <cols>
    <col min="1" max="1" width="4" style="196" hidden="1" customWidth="1"/>
    <col min="2" max="2" width="10.5703125" style="196" bestFit="1" customWidth="1"/>
    <col min="3" max="3" width="54.28515625" style="196" customWidth="1"/>
    <col min="4" max="4" width="15" style="196" customWidth="1"/>
    <col min="5" max="5" width="6.5703125" style="196" customWidth="1"/>
    <col min="6" max="6" width="13.42578125" style="200" customWidth="1"/>
    <col min="7" max="7" width="14.85546875" style="209" customWidth="1"/>
    <col min="8" max="8" width="28" style="213" bestFit="1" customWidth="1"/>
    <col min="9" max="9" width="17.140625" style="213" customWidth="1"/>
    <col min="10" max="16384" width="9.140625" style="196"/>
  </cols>
  <sheetData>
    <row r="1" spans="1:10" x14ac:dyDescent="0.25">
      <c r="A1" s="210"/>
      <c r="B1" s="210" t="s">
        <v>869</v>
      </c>
      <c r="C1" s="210" t="s">
        <v>870</v>
      </c>
      <c r="D1" s="210" t="s">
        <v>871</v>
      </c>
      <c r="E1" s="210" t="s">
        <v>872</v>
      </c>
      <c r="F1" s="210" t="s">
        <v>873</v>
      </c>
      <c r="G1" s="210" t="s">
        <v>874</v>
      </c>
      <c r="H1" s="212" t="s">
        <v>877</v>
      </c>
      <c r="I1" s="212" t="s">
        <v>875</v>
      </c>
      <c r="J1" s="210" t="s">
        <v>876</v>
      </c>
    </row>
    <row r="2" spans="1:10" s="198" customFormat="1" ht="17.45" customHeight="1" x14ac:dyDescent="0.25">
      <c r="A2" s="210"/>
      <c r="B2" s="210" t="s">
        <v>348</v>
      </c>
      <c r="C2" s="210" t="s">
        <v>682</v>
      </c>
      <c r="D2" s="210" t="s">
        <v>25</v>
      </c>
      <c r="E2" s="210" t="s">
        <v>365</v>
      </c>
      <c r="F2" s="210">
        <v>298.62</v>
      </c>
      <c r="G2" s="210">
        <v>219.49</v>
      </c>
      <c r="H2" s="212">
        <v>252.33</v>
      </c>
      <c r="I2" s="212">
        <v>232.92</v>
      </c>
      <c r="J2" s="210"/>
    </row>
    <row r="3" spans="1:10" s="198" customFormat="1" ht="17.45" customHeight="1" x14ac:dyDescent="0.25">
      <c r="A3" s="210"/>
      <c r="B3" s="210" t="s">
        <v>347</v>
      </c>
      <c r="C3" s="210" t="s">
        <v>444</v>
      </c>
      <c r="D3" s="210" t="s">
        <v>25</v>
      </c>
      <c r="E3" s="210" t="s">
        <v>365</v>
      </c>
      <c r="F3" s="210">
        <v>298.62</v>
      </c>
      <c r="G3" s="210">
        <v>219.49</v>
      </c>
      <c r="H3" s="212">
        <v>252.33</v>
      </c>
      <c r="I3" s="212">
        <v>232.92</v>
      </c>
      <c r="J3" s="210"/>
    </row>
    <row r="4" spans="1:10" s="206" customFormat="1" ht="17.45" hidden="1" customHeight="1" x14ac:dyDescent="0.25">
      <c r="A4" s="210"/>
      <c r="B4" s="210" t="s">
        <v>395</v>
      </c>
      <c r="C4" s="210" t="s">
        <v>683</v>
      </c>
      <c r="D4" s="210" t="s">
        <v>25</v>
      </c>
      <c r="E4" s="210" t="s">
        <v>365</v>
      </c>
      <c r="F4" s="210"/>
      <c r="G4" s="210"/>
      <c r="H4" s="212"/>
      <c r="I4" s="212"/>
      <c r="J4" s="210"/>
    </row>
    <row r="5" spans="1:10" s="198" customFormat="1" ht="17.45" customHeight="1" x14ac:dyDescent="0.25">
      <c r="A5" s="210"/>
      <c r="B5" s="210" t="s">
        <v>623</v>
      </c>
      <c r="C5" s="210" t="s">
        <v>694</v>
      </c>
      <c r="D5" s="210" t="s">
        <v>25</v>
      </c>
      <c r="E5" s="210" t="s">
        <v>26</v>
      </c>
      <c r="F5" s="210">
        <v>298.62</v>
      </c>
      <c r="G5" s="210">
        <v>268.5</v>
      </c>
      <c r="H5" s="212">
        <v>271.5</v>
      </c>
      <c r="I5" s="212">
        <v>270.5</v>
      </c>
      <c r="J5" s="210"/>
    </row>
    <row r="6" spans="1:10" s="198" customFormat="1" ht="17.45" customHeight="1" x14ac:dyDescent="0.25">
      <c r="A6" s="210"/>
      <c r="B6" s="210" t="s">
        <v>624</v>
      </c>
      <c r="C6" s="210" t="s">
        <v>625</v>
      </c>
      <c r="D6" s="210" t="s">
        <v>25</v>
      </c>
      <c r="E6" s="210" t="s">
        <v>26</v>
      </c>
      <c r="F6" s="210">
        <v>298.62</v>
      </c>
      <c r="G6" s="210">
        <v>268.5</v>
      </c>
      <c r="H6" s="212">
        <v>271.5</v>
      </c>
      <c r="I6" s="212">
        <v>270.5</v>
      </c>
      <c r="J6" s="210"/>
    </row>
    <row r="7" spans="1:10" s="198" customFormat="1" ht="17.45" customHeight="1" x14ac:dyDescent="0.25">
      <c r="A7" s="210"/>
      <c r="B7" s="210" t="s">
        <v>397</v>
      </c>
      <c r="C7" s="210" t="s">
        <v>446</v>
      </c>
      <c r="D7" s="210" t="s">
        <v>25</v>
      </c>
      <c r="E7" s="210" t="s">
        <v>365</v>
      </c>
      <c r="F7" s="210">
        <v>321.10000000000002</v>
      </c>
      <c r="G7" s="210">
        <v>235.05</v>
      </c>
      <c r="H7" s="212">
        <v>271.33</v>
      </c>
      <c r="I7" s="212">
        <v>247.25</v>
      </c>
      <c r="J7" s="210"/>
    </row>
    <row r="8" spans="1:10" s="198" customFormat="1" ht="17.45" customHeight="1" x14ac:dyDescent="0.25">
      <c r="A8" s="210"/>
      <c r="B8" s="210" t="s">
        <v>396</v>
      </c>
      <c r="C8" s="210" t="s">
        <v>447</v>
      </c>
      <c r="D8" s="210" t="s">
        <v>25</v>
      </c>
      <c r="E8" s="210" t="s">
        <v>365</v>
      </c>
      <c r="F8" s="210">
        <v>321.10000000000002</v>
      </c>
      <c r="G8" s="210">
        <v>235.05</v>
      </c>
      <c r="H8" s="212">
        <v>271.33</v>
      </c>
      <c r="I8" s="212">
        <v>247.25</v>
      </c>
      <c r="J8" s="210"/>
    </row>
    <row r="9" spans="1:10" s="198" customFormat="1" ht="17.45" customHeight="1" x14ac:dyDescent="0.25">
      <c r="A9" s="210"/>
      <c r="B9" s="210" t="s">
        <v>630</v>
      </c>
      <c r="C9" s="210" t="s">
        <v>656</v>
      </c>
      <c r="D9" s="210" t="s">
        <v>25</v>
      </c>
      <c r="E9" s="210" t="s">
        <v>26</v>
      </c>
      <c r="F9" s="210">
        <v>217.5</v>
      </c>
      <c r="G9" s="210">
        <v>200</v>
      </c>
      <c r="H9" s="212">
        <v>202</v>
      </c>
      <c r="I9" s="212">
        <v>201</v>
      </c>
      <c r="J9" s="210"/>
    </row>
    <row r="10" spans="1:10" ht="17.45" customHeight="1" x14ac:dyDescent="0.25">
      <c r="A10" s="210" t="s">
        <v>536</v>
      </c>
      <c r="B10" s="210" t="s">
        <v>635</v>
      </c>
      <c r="C10" s="210" t="s">
        <v>657</v>
      </c>
      <c r="D10" s="210" t="s">
        <v>25</v>
      </c>
      <c r="E10" s="210" t="s">
        <v>26</v>
      </c>
      <c r="F10" s="210">
        <v>217.5</v>
      </c>
      <c r="G10" s="210">
        <v>200</v>
      </c>
      <c r="H10" s="212">
        <v>202</v>
      </c>
      <c r="I10" s="212">
        <v>201</v>
      </c>
      <c r="J10" s="210"/>
    </row>
    <row r="11" spans="1:10" s="207" customFormat="1" ht="17.45" hidden="1" customHeight="1" x14ac:dyDescent="0.25">
      <c r="A11" s="210"/>
      <c r="B11" s="210" t="s">
        <v>606</v>
      </c>
      <c r="C11" s="210" t="s">
        <v>605</v>
      </c>
      <c r="D11" s="210" t="s">
        <v>25</v>
      </c>
      <c r="E11" s="210" t="s">
        <v>26</v>
      </c>
      <c r="F11" s="210">
        <v>277.29000000000002</v>
      </c>
      <c r="G11" s="210"/>
      <c r="H11" s="212"/>
      <c r="I11" s="212"/>
      <c r="J11" s="210"/>
    </row>
    <row r="12" spans="1:10" s="207" customFormat="1" ht="17.45" hidden="1" customHeight="1" x14ac:dyDescent="0.25">
      <c r="A12" s="210"/>
      <c r="B12" s="210" t="s">
        <v>607</v>
      </c>
      <c r="C12" s="210" t="s">
        <v>667</v>
      </c>
      <c r="D12" s="210" t="s">
        <v>25</v>
      </c>
      <c r="E12" s="210" t="s">
        <v>26</v>
      </c>
      <c r="F12" s="210">
        <v>277.29000000000002</v>
      </c>
      <c r="G12" s="210"/>
      <c r="H12" s="212"/>
      <c r="I12" s="212"/>
      <c r="J12" s="210"/>
    </row>
    <row r="13" spans="1:10" ht="17.45" customHeight="1" x14ac:dyDescent="0.25">
      <c r="A13" s="210"/>
      <c r="B13" s="210" t="s">
        <v>504</v>
      </c>
      <c r="C13" s="210" t="s">
        <v>686</v>
      </c>
      <c r="D13" s="210" t="s">
        <v>25</v>
      </c>
      <c r="E13" s="210" t="s">
        <v>26</v>
      </c>
      <c r="F13" s="210">
        <v>202</v>
      </c>
      <c r="G13" s="210">
        <v>188.5</v>
      </c>
      <c r="H13" s="212">
        <v>190.5</v>
      </c>
      <c r="I13" s="212">
        <v>189.5</v>
      </c>
      <c r="J13" s="210"/>
    </row>
    <row r="14" spans="1:10" ht="17.45" customHeight="1" x14ac:dyDescent="0.25">
      <c r="A14" s="210"/>
      <c r="B14" s="210" t="s">
        <v>505</v>
      </c>
      <c r="C14" s="210" t="s">
        <v>687</v>
      </c>
      <c r="D14" s="210" t="s">
        <v>25</v>
      </c>
      <c r="E14" s="210" t="s">
        <v>26</v>
      </c>
      <c r="F14" s="210">
        <v>202</v>
      </c>
      <c r="G14" s="210">
        <v>188.5</v>
      </c>
      <c r="H14" s="212">
        <v>190.5</v>
      </c>
      <c r="I14" s="212">
        <v>189.5</v>
      </c>
      <c r="J14" s="210"/>
    </row>
    <row r="15" spans="1:10" ht="17.45" customHeight="1" x14ac:dyDescent="0.25">
      <c r="A15" s="210"/>
      <c r="B15" s="210" t="s">
        <v>506</v>
      </c>
      <c r="C15" s="210" t="s">
        <v>688</v>
      </c>
      <c r="D15" s="210" t="s">
        <v>25</v>
      </c>
      <c r="E15" s="210" t="s">
        <v>26</v>
      </c>
      <c r="F15" s="210">
        <v>202</v>
      </c>
      <c r="G15" s="210">
        <v>188.5</v>
      </c>
      <c r="H15" s="212">
        <v>190.5</v>
      </c>
      <c r="I15" s="212">
        <v>189.5</v>
      </c>
      <c r="J15" s="210"/>
    </row>
    <row r="16" spans="1:10" ht="17.45" customHeight="1" x14ac:dyDescent="0.25">
      <c r="A16" s="210"/>
      <c r="B16" s="210" t="s">
        <v>671</v>
      </c>
      <c r="C16" s="210" t="s">
        <v>668</v>
      </c>
      <c r="D16" s="210" t="s">
        <v>25</v>
      </c>
      <c r="E16" s="210" t="s">
        <v>26</v>
      </c>
      <c r="F16" s="210">
        <v>210</v>
      </c>
      <c r="G16" s="210">
        <v>196.5</v>
      </c>
      <c r="H16" s="212">
        <v>198.5</v>
      </c>
      <c r="I16" s="212">
        <v>197.5</v>
      </c>
      <c r="J16" s="210"/>
    </row>
    <row r="17" spans="1:10" s="198" customFormat="1" ht="17.45" customHeight="1" x14ac:dyDescent="0.25">
      <c r="A17" s="210"/>
      <c r="B17" s="210" t="s">
        <v>670</v>
      </c>
      <c r="C17" s="210" t="s">
        <v>669</v>
      </c>
      <c r="D17" s="210" t="s">
        <v>25</v>
      </c>
      <c r="E17" s="210" t="s">
        <v>26</v>
      </c>
      <c r="F17" s="210">
        <v>210</v>
      </c>
      <c r="G17" s="210">
        <v>196.5</v>
      </c>
      <c r="H17" s="212">
        <v>198.5</v>
      </c>
      <c r="I17" s="212">
        <v>197.5</v>
      </c>
      <c r="J17" s="210"/>
    </row>
    <row r="18" spans="1:10" s="198" customFormat="1" ht="17.45" customHeight="1" x14ac:dyDescent="0.25">
      <c r="A18" s="210"/>
      <c r="B18" s="210" t="s">
        <v>394</v>
      </c>
      <c r="C18" s="210" t="s">
        <v>733</v>
      </c>
      <c r="D18" s="210" t="s">
        <v>25</v>
      </c>
      <c r="E18" s="210" t="s">
        <v>26</v>
      </c>
      <c r="F18" s="210">
        <v>199.5</v>
      </c>
      <c r="G18" s="210">
        <v>146.03</v>
      </c>
      <c r="H18" s="212">
        <v>168.58</v>
      </c>
      <c r="I18" s="212">
        <v>153.62</v>
      </c>
      <c r="J18" s="210"/>
    </row>
    <row r="19" spans="1:10" s="205" customFormat="1" ht="17.45" customHeight="1" x14ac:dyDescent="0.25">
      <c r="A19" s="210"/>
      <c r="B19" s="210" t="s">
        <v>307</v>
      </c>
      <c r="C19" s="210" t="s">
        <v>520</v>
      </c>
      <c r="D19" s="210" t="s">
        <v>81</v>
      </c>
      <c r="E19" s="210" t="s">
        <v>26</v>
      </c>
      <c r="F19" s="210">
        <v>358.5</v>
      </c>
      <c r="G19" s="210">
        <v>322.75</v>
      </c>
      <c r="H19" s="212">
        <v>335.85</v>
      </c>
      <c r="I19" s="212">
        <v>330.85</v>
      </c>
      <c r="J19" s="210"/>
    </row>
    <row r="20" spans="1:10" ht="17.45" customHeight="1" x14ac:dyDescent="0.25">
      <c r="A20" s="210"/>
      <c r="B20" s="210" t="s">
        <v>306</v>
      </c>
      <c r="C20" s="210" t="s">
        <v>521</v>
      </c>
      <c r="D20" s="210" t="s">
        <v>81</v>
      </c>
      <c r="E20" s="210" t="s">
        <v>26</v>
      </c>
      <c r="F20" s="210">
        <v>358.5</v>
      </c>
      <c r="G20" s="210">
        <v>322.75</v>
      </c>
      <c r="H20" s="212">
        <v>335.85</v>
      </c>
      <c r="I20" s="212">
        <v>330.85</v>
      </c>
      <c r="J20" s="210"/>
    </row>
    <row r="21" spans="1:10" ht="17.45" customHeight="1" x14ac:dyDescent="0.25">
      <c r="A21" s="210"/>
      <c r="B21" s="210" t="s">
        <v>311</v>
      </c>
      <c r="C21" s="210" t="s">
        <v>522</v>
      </c>
      <c r="D21" s="210" t="s">
        <v>81</v>
      </c>
      <c r="E21" s="210" t="s">
        <v>26</v>
      </c>
      <c r="F21" s="210">
        <v>358.5</v>
      </c>
      <c r="G21" s="210">
        <v>322.75</v>
      </c>
      <c r="H21" s="212">
        <v>335.85</v>
      </c>
      <c r="I21" s="212">
        <v>330.85</v>
      </c>
      <c r="J21" s="210"/>
    </row>
    <row r="22" spans="1:10" ht="17.45" customHeight="1" x14ac:dyDescent="0.25">
      <c r="A22" s="210"/>
      <c r="B22" s="210" t="s">
        <v>434</v>
      </c>
      <c r="C22" s="210" t="s">
        <v>523</v>
      </c>
      <c r="D22" s="210" t="s">
        <v>81</v>
      </c>
      <c r="E22" s="210" t="s">
        <v>26</v>
      </c>
      <c r="F22" s="210">
        <v>146</v>
      </c>
      <c r="G22" s="210">
        <v>131.80000000000001</v>
      </c>
      <c r="H22" s="212">
        <v>139.94999999999999</v>
      </c>
      <c r="I22" s="212">
        <v>135.94999999999999</v>
      </c>
      <c r="J22" s="210"/>
    </row>
    <row r="23" spans="1:10" ht="17.45" customHeight="1" x14ac:dyDescent="0.25">
      <c r="A23" s="210"/>
      <c r="B23" s="210" t="s">
        <v>435</v>
      </c>
      <c r="C23" s="210" t="s">
        <v>524</v>
      </c>
      <c r="D23" s="210" t="s">
        <v>81</v>
      </c>
      <c r="E23" s="210" t="s">
        <v>26</v>
      </c>
      <c r="F23" s="210">
        <v>146</v>
      </c>
      <c r="G23" s="210">
        <v>131.80000000000001</v>
      </c>
      <c r="H23" s="212">
        <v>139.94999999999999</v>
      </c>
      <c r="I23" s="212">
        <v>135.94999999999999</v>
      </c>
      <c r="J23" s="210"/>
    </row>
    <row r="24" spans="1:10" ht="17.45" customHeight="1" x14ac:dyDescent="0.25">
      <c r="A24" s="210"/>
      <c r="B24" s="210" t="s">
        <v>436</v>
      </c>
      <c r="C24" s="210" t="s">
        <v>525</v>
      </c>
      <c r="D24" s="210" t="s">
        <v>81</v>
      </c>
      <c r="E24" s="210" t="s">
        <v>26</v>
      </c>
      <c r="F24" s="210">
        <v>146</v>
      </c>
      <c r="G24" s="210">
        <v>131.80000000000001</v>
      </c>
      <c r="H24" s="212">
        <v>139.94999999999999</v>
      </c>
      <c r="I24" s="212">
        <v>135.94999999999999</v>
      </c>
      <c r="J24" s="210"/>
    </row>
    <row r="25" spans="1:10" ht="17.45" customHeight="1" x14ac:dyDescent="0.25">
      <c r="A25" s="210"/>
      <c r="B25" s="210" t="s">
        <v>195</v>
      </c>
      <c r="C25" s="210" t="s">
        <v>864</v>
      </c>
      <c r="D25" s="210" t="s">
        <v>81</v>
      </c>
      <c r="E25" s="210" t="s">
        <v>365</v>
      </c>
      <c r="F25" s="210">
        <v>406.45</v>
      </c>
      <c r="G25" s="210">
        <v>352.8</v>
      </c>
      <c r="H25" s="212">
        <v>381.66</v>
      </c>
      <c r="I25" s="212">
        <v>362.55</v>
      </c>
      <c r="J25" s="210"/>
    </row>
    <row r="26" spans="1:10" ht="17.45" customHeight="1" x14ac:dyDescent="0.25">
      <c r="A26" s="210"/>
      <c r="B26" s="210" t="s">
        <v>195</v>
      </c>
      <c r="C26" s="210" t="s">
        <v>865</v>
      </c>
      <c r="D26" s="210" t="s">
        <v>81</v>
      </c>
      <c r="E26" s="210" t="s">
        <v>26</v>
      </c>
      <c r="F26" s="210">
        <v>406.45</v>
      </c>
      <c r="G26" s="210">
        <v>352.8</v>
      </c>
      <c r="H26" s="212">
        <v>381.66</v>
      </c>
      <c r="I26" s="212">
        <v>362.55</v>
      </c>
      <c r="J26" s="210"/>
    </row>
    <row r="27" spans="1:10" ht="17.45" customHeight="1" x14ac:dyDescent="0.25">
      <c r="A27" s="210"/>
      <c r="B27" s="210" t="s">
        <v>196</v>
      </c>
      <c r="C27" s="210" t="s">
        <v>597</v>
      </c>
      <c r="D27" s="210" t="s">
        <v>81</v>
      </c>
      <c r="E27" s="210" t="s">
        <v>26</v>
      </c>
      <c r="F27" s="210">
        <v>487.72</v>
      </c>
      <c r="G27" s="210">
        <v>425.86</v>
      </c>
      <c r="H27" s="212">
        <v>460.47</v>
      </c>
      <c r="I27" s="212">
        <v>437.56</v>
      </c>
      <c r="J27" s="210"/>
    </row>
    <row r="28" spans="1:10" ht="17.45" customHeight="1" x14ac:dyDescent="0.25">
      <c r="A28" s="210"/>
      <c r="B28" s="210" t="s">
        <v>351</v>
      </c>
      <c r="C28" s="210" t="s">
        <v>759</v>
      </c>
      <c r="D28" s="210" t="s">
        <v>81</v>
      </c>
      <c r="E28" s="210" t="s">
        <v>365</v>
      </c>
      <c r="F28" s="210">
        <v>382.25</v>
      </c>
      <c r="G28" s="210">
        <v>343.33</v>
      </c>
      <c r="H28" s="212">
        <v>363.14</v>
      </c>
      <c r="I28" s="212">
        <v>353.2</v>
      </c>
      <c r="J28" s="210"/>
    </row>
    <row r="29" spans="1:10" ht="17.45" customHeight="1" x14ac:dyDescent="0.25">
      <c r="A29" s="210"/>
      <c r="B29" s="210" t="s">
        <v>351</v>
      </c>
      <c r="C29" s="210" t="s">
        <v>760</v>
      </c>
      <c r="D29" s="210" t="s">
        <v>81</v>
      </c>
      <c r="E29" s="210" t="s">
        <v>26</v>
      </c>
      <c r="F29" s="210">
        <v>382.25</v>
      </c>
      <c r="G29" s="210">
        <v>343.33</v>
      </c>
      <c r="H29" s="212">
        <v>363.14</v>
      </c>
      <c r="I29" s="212">
        <v>353.2</v>
      </c>
      <c r="J29" s="210"/>
    </row>
    <row r="30" spans="1:10" ht="17.45" customHeight="1" x14ac:dyDescent="0.25">
      <c r="A30" s="210"/>
      <c r="B30" s="210" t="s">
        <v>350</v>
      </c>
      <c r="C30" s="210" t="s">
        <v>570</v>
      </c>
      <c r="D30" s="210" t="s">
        <v>81</v>
      </c>
      <c r="E30" s="210" t="s">
        <v>26</v>
      </c>
      <c r="F30" s="210">
        <v>390.5</v>
      </c>
      <c r="G30" s="210">
        <v>350.74</v>
      </c>
      <c r="H30" s="212">
        <v>370.98</v>
      </c>
      <c r="I30" s="212">
        <v>360.82</v>
      </c>
      <c r="J30" s="210"/>
    </row>
    <row r="31" spans="1:10" ht="17.45" customHeight="1" x14ac:dyDescent="0.25">
      <c r="A31" s="210"/>
      <c r="B31" s="210" t="s">
        <v>82</v>
      </c>
      <c r="C31" s="210" t="s">
        <v>761</v>
      </c>
      <c r="D31" s="210" t="s">
        <v>81</v>
      </c>
      <c r="E31" s="210" t="s">
        <v>365</v>
      </c>
      <c r="F31" s="210">
        <v>410.6</v>
      </c>
      <c r="G31" s="210">
        <v>342.85</v>
      </c>
      <c r="H31" s="212">
        <v>383.91</v>
      </c>
      <c r="I31" s="212">
        <v>358.86</v>
      </c>
      <c r="J31" s="210"/>
    </row>
    <row r="32" spans="1:10" ht="17.45" customHeight="1" x14ac:dyDescent="0.25">
      <c r="A32" s="210"/>
      <c r="B32" s="210" t="s">
        <v>82</v>
      </c>
      <c r="C32" s="210" t="s">
        <v>762</v>
      </c>
      <c r="D32" s="210" t="s">
        <v>81</v>
      </c>
      <c r="E32" s="210" t="s">
        <v>26</v>
      </c>
      <c r="F32" s="210">
        <v>410.6</v>
      </c>
      <c r="G32" s="210">
        <v>342.85</v>
      </c>
      <c r="H32" s="212">
        <v>383.91</v>
      </c>
      <c r="I32" s="212">
        <v>358.86</v>
      </c>
      <c r="J32" s="210"/>
    </row>
    <row r="33" spans="1:10" ht="17.45" customHeight="1" x14ac:dyDescent="0.25">
      <c r="A33" s="210"/>
      <c r="B33" s="210" t="s">
        <v>547</v>
      </c>
      <c r="C33" s="210" t="s">
        <v>763</v>
      </c>
      <c r="D33" s="210" t="s">
        <v>81</v>
      </c>
      <c r="E33" s="210" t="s">
        <v>365</v>
      </c>
      <c r="F33" s="210">
        <v>482</v>
      </c>
      <c r="G33" s="210">
        <v>411.42</v>
      </c>
      <c r="H33" s="212">
        <v>450.67</v>
      </c>
      <c r="I33" s="212">
        <v>430.64</v>
      </c>
      <c r="J33" s="210"/>
    </row>
    <row r="34" spans="1:10" x14ac:dyDescent="0.25">
      <c r="A34" s="210"/>
      <c r="B34" s="210" t="s">
        <v>547</v>
      </c>
      <c r="C34" s="210" t="s">
        <v>764</v>
      </c>
      <c r="D34" s="210" t="s">
        <v>81</v>
      </c>
      <c r="E34" s="210" t="s">
        <v>26</v>
      </c>
      <c r="F34" s="210">
        <v>482</v>
      </c>
      <c r="G34" s="210">
        <v>411.42</v>
      </c>
      <c r="H34" s="212">
        <v>450.67</v>
      </c>
      <c r="I34" s="212">
        <v>430.64</v>
      </c>
      <c r="J34" s="210"/>
    </row>
    <row r="35" spans="1:10" hidden="1" x14ac:dyDescent="0.25">
      <c r="A35" s="210"/>
      <c r="B35" s="210" t="s">
        <v>508</v>
      </c>
      <c r="C35" s="210" t="s">
        <v>745</v>
      </c>
      <c r="D35" s="210" t="s">
        <v>81</v>
      </c>
      <c r="E35" s="210"/>
      <c r="F35" s="210">
        <v>81.459999999999994</v>
      </c>
      <c r="G35" s="210"/>
      <c r="H35" s="212"/>
      <c r="I35" s="212"/>
      <c r="J35" s="210"/>
    </row>
    <row r="36" spans="1:10" s="204" customFormat="1" ht="17.45" customHeight="1" x14ac:dyDescent="0.25">
      <c r="A36" s="210"/>
      <c r="B36" s="210" t="s">
        <v>632</v>
      </c>
      <c r="C36" s="210" t="s">
        <v>718</v>
      </c>
      <c r="D36" s="210" t="s">
        <v>81</v>
      </c>
      <c r="E36" s="210" t="s">
        <v>26</v>
      </c>
      <c r="F36" s="210">
        <v>34</v>
      </c>
      <c r="G36" s="210"/>
      <c r="H36" s="212">
        <v>33.5</v>
      </c>
      <c r="I36" s="212">
        <v>33</v>
      </c>
      <c r="J36" s="210"/>
    </row>
    <row r="37" spans="1:10" s="204" customFormat="1" ht="17.45" customHeight="1" x14ac:dyDescent="0.25">
      <c r="A37" s="210"/>
      <c r="B37" s="210" t="s">
        <v>634</v>
      </c>
      <c r="C37" s="210" t="s">
        <v>719</v>
      </c>
      <c r="D37" s="210" t="s">
        <v>81</v>
      </c>
      <c r="E37" s="210" t="s">
        <v>26</v>
      </c>
      <c r="F37" s="210">
        <v>34</v>
      </c>
      <c r="G37" s="210"/>
      <c r="H37" s="212">
        <v>33.5</v>
      </c>
      <c r="I37" s="212">
        <v>33</v>
      </c>
      <c r="J37" s="210"/>
    </row>
    <row r="38" spans="1:10" s="204" customFormat="1" ht="17.45" customHeight="1" x14ac:dyDescent="0.25">
      <c r="A38" s="210"/>
      <c r="B38" s="210" t="s">
        <v>633</v>
      </c>
      <c r="C38" s="210" t="s">
        <v>720</v>
      </c>
      <c r="D38" s="210" t="s">
        <v>81</v>
      </c>
      <c r="E38" s="210" t="s">
        <v>26</v>
      </c>
      <c r="F38" s="210">
        <v>34</v>
      </c>
      <c r="G38" s="210"/>
      <c r="H38" s="212">
        <v>33.5</v>
      </c>
      <c r="I38" s="212">
        <v>33</v>
      </c>
      <c r="J38" s="210"/>
    </row>
    <row r="39" spans="1:10" hidden="1" x14ac:dyDescent="0.25">
      <c r="A39" s="210" t="s">
        <v>35</v>
      </c>
      <c r="B39" s="210" t="s">
        <v>36</v>
      </c>
      <c r="C39" s="210" t="s">
        <v>37</v>
      </c>
      <c r="D39" s="210"/>
      <c r="E39" s="210"/>
      <c r="F39" s="210"/>
      <c r="G39" s="210"/>
      <c r="H39" s="212"/>
      <c r="I39" s="212"/>
      <c r="J39" s="210"/>
    </row>
    <row r="40" spans="1:10" hidden="1" x14ac:dyDescent="0.25">
      <c r="A40" s="210" t="s">
        <v>126</v>
      </c>
      <c r="B40" s="210" t="s">
        <v>127</v>
      </c>
      <c r="C40" s="210" t="s">
        <v>128</v>
      </c>
      <c r="D40" s="210"/>
      <c r="E40" s="210"/>
      <c r="F40" s="210"/>
      <c r="G40" s="210"/>
      <c r="H40" s="212"/>
      <c r="I40" s="212"/>
      <c r="J40" s="210"/>
    </row>
    <row r="41" spans="1:10" s="198" customFormat="1" ht="18" hidden="1" customHeight="1" x14ac:dyDescent="0.25">
      <c r="A41" s="210"/>
      <c r="B41" s="210" t="s">
        <v>36</v>
      </c>
      <c r="C41" s="210" t="s">
        <v>681</v>
      </c>
      <c r="D41" s="210" t="s">
        <v>716</v>
      </c>
      <c r="E41" s="210" t="s">
        <v>365</v>
      </c>
      <c r="F41" s="210">
        <v>413.87</v>
      </c>
      <c r="G41" s="210"/>
      <c r="H41" s="212"/>
      <c r="I41" s="212"/>
      <c r="J41" s="210"/>
    </row>
    <row r="42" spans="1:10" s="198" customFormat="1" ht="18" customHeight="1" x14ac:dyDescent="0.25">
      <c r="A42" s="210"/>
      <c r="B42" s="210" t="s">
        <v>194</v>
      </c>
      <c r="C42" s="210" t="s">
        <v>765</v>
      </c>
      <c r="D42" s="210" t="s">
        <v>716</v>
      </c>
      <c r="E42" s="210" t="s">
        <v>365</v>
      </c>
      <c r="F42" s="210">
        <v>422.4</v>
      </c>
      <c r="G42" s="210">
        <v>353.29</v>
      </c>
      <c r="H42" s="212">
        <v>388.61</v>
      </c>
      <c r="I42" s="212">
        <v>363</v>
      </c>
      <c r="J42" s="210"/>
    </row>
    <row r="43" spans="1:10" s="198" customFormat="1" ht="18" customHeight="1" x14ac:dyDescent="0.25">
      <c r="A43" s="210"/>
      <c r="B43" s="210" t="s">
        <v>194</v>
      </c>
      <c r="C43" s="210" t="s">
        <v>766</v>
      </c>
      <c r="D43" s="210" t="s">
        <v>716</v>
      </c>
      <c r="E43" s="210" t="s">
        <v>26</v>
      </c>
      <c r="F43" s="210">
        <v>422.4</v>
      </c>
      <c r="G43" s="210">
        <v>353.29</v>
      </c>
      <c r="H43" s="212">
        <v>388.61</v>
      </c>
      <c r="I43" s="212">
        <v>363</v>
      </c>
      <c r="J43" s="210"/>
    </row>
    <row r="44" spans="1:10" s="198" customFormat="1" ht="18" customHeight="1" x14ac:dyDescent="0.25">
      <c r="A44" s="210"/>
      <c r="B44" s="210" t="s">
        <v>193</v>
      </c>
      <c r="C44" s="210" t="s">
        <v>767</v>
      </c>
      <c r="D44" s="210" t="s">
        <v>716</v>
      </c>
      <c r="E44" s="210" t="s">
        <v>365</v>
      </c>
      <c r="F44" s="210">
        <v>422.4</v>
      </c>
      <c r="G44" s="210">
        <v>353.29</v>
      </c>
      <c r="H44" s="212">
        <v>388.61</v>
      </c>
      <c r="I44" s="212">
        <v>363</v>
      </c>
      <c r="J44" s="210"/>
    </row>
    <row r="45" spans="1:10" s="198" customFormat="1" ht="18" customHeight="1" x14ac:dyDescent="0.25">
      <c r="A45" s="210"/>
      <c r="B45" s="210" t="s">
        <v>193</v>
      </c>
      <c r="C45" s="210" t="s">
        <v>768</v>
      </c>
      <c r="D45" s="210" t="s">
        <v>716</v>
      </c>
      <c r="E45" s="210" t="s">
        <v>26</v>
      </c>
      <c r="F45" s="210">
        <v>422.4</v>
      </c>
      <c r="G45" s="210">
        <v>353.29</v>
      </c>
      <c r="H45" s="212">
        <v>388.61</v>
      </c>
      <c r="I45" s="212">
        <v>363</v>
      </c>
      <c r="J45" s="210"/>
    </row>
    <row r="46" spans="1:10" s="198" customFormat="1" ht="18" customHeight="1" x14ac:dyDescent="0.25">
      <c r="A46" s="210"/>
      <c r="B46" s="210" t="s">
        <v>487</v>
      </c>
      <c r="C46" s="210" t="s">
        <v>575</v>
      </c>
      <c r="D46" s="210" t="s">
        <v>716</v>
      </c>
      <c r="E46" s="210" t="s">
        <v>365</v>
      </c>
      <c r="F46" s="210">
        <v>847.4</v>
      </c>
      <c r="G46" s="210">
        <v>711.82</v>
      </c>
      <c r="H46" s="212">
        <v>768.66</v>
      </c>
      <c r="I46" s="212">
        <v>737.24</v>
      </c>
      <c r="J46" s="210"/>
    </row>
    <row r="47" spans="1:10" s="198" customFormat="1" ht="18" customHeight="1" x14ac:dyDescent="0.25">
      <c r="A47" s="210"/>
      <c r="B47" s="210" t="s">
        <v>373</v>
      </c>
      <c r="C47" s="210" t="s">
        <v>592</v>
      </c>
      <c r="D47" s="210" t="s">
        <v>716</v>
      </c>
      <c r="E47" s="210" t="s">
        <v>26</v>
      </c>
      <c r="F47" s="210">
        <v>423.7</v>
      </c>
      <c r="G47" s="210">
        <v>355.91</v>
      </c>
      <c r="H47" s="212">
        <v>384.33</v>
      </c>
      <c r="I47" s="212">
        <v>368.62</v>
      </c>
      <c r="J47" s="210"/>
    </row>
    <row r="48" spans="1:10" s="198" customFormat="1" ht="18" customHeight="1" x14ac:dyDescent="0.25">
      <c r="A48" s="210"/>
      <c r="B48" s="210" t="s">
        <v>374</v>
      </c>
      <c r="C48" s="210" t="s">
        <v>769</v>
      </c>
      <c r="D48" s="210" t="s">
        <v>716</v>
      </c>
      <c r="E48" s="210" t="s">
        <v>365</v>
      </c>
      <c r="F48" s="210">
        <v>423.7</v>
      </c>
      <c r="G48" s="210">
        <v>355.91</v>
      </c>
      <c r="H48" s="212">
        <v>384.33</v>
      </c>
      <c r="I48" s="212">
        <v>368.62</v>
      </c>
      <c r="J48" s="210"/>
    </row>
    <row r="49" spans="1:10" s="198" customFormat="1" ht="18" customHeight="1" x14ac:dyDescent="0.25">
      <c r="A49" s="210"/>
      <c r="B49" s="210" t="s">
        <v>374</v>
      </c>
      <c r="C49" s="210" t="s">
        <v>770</v>
      </c>
      <c r="D49" s="210" t="s">
        <v>716</v>
      </c>
      <c r="E49" s="210" t="s">
        <v>26</v>
      </c>
      <c r="F49" s="210">
        <v>423.7</v>
      </c>
      <c r="G49" s="210">
        <v>355.91</v>
      </c>
      <c r="H49" s="212">
        <v>384.33</v>
      </c>
      <c r="I49" s="212">
        <v>368.62</v>
      </c>
      <c r="J49" s="210"/>
    </row>
    <row r="50" spans="1:10" ht="18" customHeight="1" x14ac:dyDescent="0.25">
      <c r="A50" s="210"/>
      <c r="B50" s="210" t="s">
        <v>127</v>
      </c>
      <c r="C50" s="210" t="s">
        <v>771</v>
      </c>
      <c r="D50" s="210" t="s">
        <v>716</v>
      </c>
      <c r="E50" s="210" t="s">
        <v>365</v>
      </c>
      <c r="F50" s="210">
        <v>415.25</v>
      </c>
      <c r="G50" s="210">
        <v>331.9</v>
      </c>
      <c r="H50" s="212">
        <v>373.73</v>
      </c>
      <c r="I50" s="212">
        <v>339</v>
      </c>
      <c r="J50" s="210"/>
    </row>
    <row r="51" spans="1:10" ht="18" customHeight="1" x14ac:dyDescent="0.25">
      <c r="A51" s="210"/>
      <c r="B51" s="210" t="s">
        <v>127</v>
      </c>
      <c r="C51" s="210" t="s">
        <v>772</v>
      </c>
      <c r="D51" s="210" t="s">
        <v>716</v>
      </c>
      <c r="E51" s="210" t="s">
        <v>26</v>
      </c>
      <c r="F51" s="210">
        <v>415.25</v>
      </c>
      <c r="G51" s="210">
        <v>331.9</v>
      </c>
      <c r="H51" s="212">
        <v>373.73</v>
      </c>
      <c r="I51" s="212">
        <v>339</v>
      </c>
      <c r="J51" s="210"/>
    </row>
    <row r="52" spans="1:10" ht="18" customHeight="1" x14ac:dyDescent="0.25">
      <c r="A52" s="210"/>
      <c r="B52" s="210" t="s">
        <v>139</v>
      </c>
      <c r="C52" s="210" t="s">
        <v>773</v>
      </c>
      <c r="D52" s="210" t="s">
        <v>716</v>
      </c>
      <c r="E52" s="210" t="s">
        <v>365</v>
      </c>
      <c r="F52" s="210">
        <v>415.25</v>
      </c>
      <c r="G52" s="210">
        <v>331.9</v>
      </c>
      <c r="H52" s="212">
        <v>373.73</v>
      </c>
      <c r="I52" s="212">
        <v>339</v>
      </c>
      <c r="J52" s="210"/>
    </row>
    <row r="53" spans="1:10" ht="18" customHeight="1" x14ac:dyDescent="0.25">
      <c r="A53" s="210"/>
      <c r="B53" s="210" t="s">
        <v>139</v>
      </c>
      <c r="C53" s="210" t="s">
        <v>774</v>
      </c>
      <c r="D53" s="210" t="s">
        <v>716</v>
      </c>
      <c r="E53" s="210" t="s">
        <v>26</v>
      </c>
      <c r="F53" s="210">
        <v>415.25</v>
      </c>
      <c r="G53" s="210">
        <v>331.9</v>
      </c>
      <c r="H53" s="212">
        <v>373.73</v>
      </c>
      <c r="I53" s="212">
        <v>339</v>
      </c>
      <c r="J53" s="210"/>
    </row>
    <row r="54" spans="1:10" ht="18" customHeight="1" x14ac:dyDescent="0.25">
      <c r="A54" s="210"/>
      <c r="B54" s="210" t="s">
        <v>133</v>
      </c>
      <c r="C54" s="210" t="s">
        <v>775</v>
      </c>
      <c r="D54" s="210" t="s">
        <v>716</v>
      </c>
      <c r="E54" s="210" t="s">
        <v>365</v>
      </c>
      <c r="F54" s="210">
        <v>415.25</v>
      </c>
      <c r="G54" s="210">
        <v>331.9</v>
      </c>
      <c r="H54" s="212">
        <v>373.73</v>
      </c>
      <c r="I54" s="212">
        <v>339</v>
      </c>
      <c r="J54" s="210"/>
    </row>
    <row r="55" spans="1:10" s="211" customFormat="1" ht="18" customHeight="1" x14ac:dyDescent="0.25">
      <c r="A55" s="210"/>
      <c r="B55" s="210" t="s">
        <v>133</v>
      </c>
      <c r="C55" s="210" t="s">
        <v>776</v>
      </c>
      <c r="D55" s="210" t="s">
        <v>716</v>
      </c>
      <c r="E55" s="210" t="s">
        <v>26</v>
      </c>
      <c r="F55" s="210">
        <v>415.25</v>
      </c>
      <c r="G55" s="210">
        <v>331.9</v>
      </c>
      <c r="H55" s="212">
        <v>373.73</v>
      </c>
      <c r="I55" s="212">
        <v>339</v>
      </c>
      <c r="J55" s="210"/>
    </row>
    <row r="56" spans="1:10" ht="18" customHeight="1" x14ac:dyDescent="0.25">
      <c r="A56" s="210"/>
      <c r="B56" s="210" t="s">
        <v>141</v>
      </c>
      <c r="C56" s="210" t="s">
        <v>777</v>
      </c>
      <c r="D56" s="210" t="s">
        <v>716</v>
      </c>
      <c r="E56" s="210" t="s">
        <v>365</v>
      </c>
      <c r="F56" s="210">
        <v>427.3</v>
      </c>
      <c r="G56" s="210">
        <v>348.25</v>
      </c>
      <c r="H56" s="212">
        <v>384.57</v>
      </c>
      <c r="I56" s="212">
        <v>352.52</v>
      </c>
      <c r="J56" s="210"/>
    </row>
    <row r="57" spans="1:10" ht="18" customHeight="1" x14ac:dyDescent="0.25">
      <c r="A57" s="210"/>
      <c r="B57" s="210" t="s">
        <v>141</v>
      </c>
      <c r="C57" s="210" t="s">
        <v>778</v>
      </c>
      <c r="D57" s="210" t="s">
        <v>716</v>
      </c>
      <c r="E57" s="210" t="s">
        <v>26</v>
      </c>
      <c r="F57" s="210">
        <v>427.3</v>
      </c>
      <c r="G57" s="210">
        <v>348.25</v>
      </c>
      <c r="H57" s="212">
        <v>384.57</v>
      </c>
      <c r="I57" s="212">
        <v>352.52</v>
      </c>
      <c r="J57" s="210"/>
    </row>
    <row r="58" spans="1:10" ht="18" customHeight="1" x14ac:dyDescent="0.25">
      <c r="A58" s="210"/>
      <c r="B58" s="210" t="s">
        <v>142</v>
      </c>
      <c r="C58" s="210" t="s">
        <v>779</v>
      </c>
      <c r="D58" s="210" t="s">
        <v>716</v>
      </c>
      <c r="E58" s="210" t="s">
        <v>365</v>
      </c>
      <c r="F58" s="210">
        <v>427.3</v>
      </c>
      <c r="G58" s="210">
        <v>348.25</v>
      </c>
      <c r="H58" s="212">
        <v>384.57</v>
      </c>
      <c r="I58" s="212">
        <v>352.52</v>
      </c>
      <c r="J58" s="210"/>
    </row>
    <row r="59" spans="1:10" ht="18" customHeight="1" x14ac:dyDescent="0.25">
      <c r="A59" s="210"/>
      <c r="B59" s="210" t="s">
        <v>142</v>
      </c>
      <c r="C59" s="210" t="s">
        <v>780</v>
      </c>
      <c r="D59" s="210" t="s">
        <v>716</v>
      </c>
      <c r="E59" s="210" t="s">
        <v>26</v>
      </c>
      <c r="F59" s="210">
        <v>427.3</v>
      </c>
      <c r="G59" s="210">
        <v>348.25</v>
      </c>
      <c r="H59" s="212">
        <v>384.57</v>
      </c>
      <c r="I59" s="212">
        <v>352.52</v>
      </c>
      <c r="J59" s="210"/>
    </row>
    <row r="60" spans="1:10" ht="18" customHeight="1" x14ac:dyDescent="0.25">
      <c r="A60" s="210"/>
      <c r="B60" s="210" t="s">
        <v>143</v>
      </c>
      <c r="C60" s="210" t="s">
        <v>781</v>
      </c>
      <c r="D60" s="210" t="s">
        <v>716</v>
      </c>
      <c r="E60" s="210" t="s">
        <v>365</v>
      </c>
      <c r="F60" s="210">
        <v>427.3</v>
      </c>
      <c r="G60" s="210">
        <v>348.25</v>
      </c>
      <c r="H60" s="212">
        <v>384.57</v>
      </c>
      <c r="I60" s="212">
        <v>352.52</v>
      </c>
      <c r="J60" s="210"/>
    </row>
    <row r="61" spans="1:10" ht="18" customHeight="1" x14ac:dyDescent="0.25">
      <c r="A61" s="210"/>
      <c r="B61" s="210" t="s">
        <v>143</v>
      </c>
      <c r="C61" s="210" t="s">
        <v>782</v>
      </c>
      <c r="D61" s="210" t="s">
        <v>716</v>
      </c>
      <c r="E61" s="210" t="s">
        <v>26</v>
      </c>
      <c r="F61" s="210">
        <v>427.3</v>
      </c>
      <c r="G61" s="210">
        <v>348.25</v>
      </c>
      <c r="H61" s="212">
        <v>384.57</v>
      </c>
      <c r="I61" s="212">
        <v>352.52</v>
      </c>
      <c r="J61" s="210"/>
    </row>
    <row r="62" spans="1:10" ht="18" customHeight="1" x14ac:dyDescent="0.25">
      <c r="A62" s="210"/>
      <c r="B62" s="210" t="s">
        <v>144</v>
      </c>
      <c r="C62" s="210" t="s">
        <v>783</v>
      </c>
      <c r="D62" s="210" t="s">
        <v>716</v>
      </c>
      <c r="E62" s="210" t="s">
        <v>365</v>
      </c>
      <c r="F62" s="210">
        <v>427.3</v>
      </c>
      <c r="G62" s="210">
        <v>348.25</v>
      </c>
      <c r="H62" s="212">
        <v>384.57</v>
      </c>
      <c r="I62" s="212">
        <v>352.52</v>
      </c>
      <c r="J62" s="210"/>
    </row>
    <row r="63" spans="1:10" ht="18" customHeight="1" x14ac:dyDescent="0.25">
      <c r="A63" s="210"/>
      <c r="B63" s="210" t="s">
        <v>144</v>
      </c>
      <c r="C63" s="210" t="s">
        <v>784</v>
      </c>
      <c r="D63" s="210" t="s">
        <v>716</v>
      </c>
      <c r="E63" s="210" t="s">
        <v>26</v>
      </c>
      <c r="F63" s="210">
        <v>427.3</v>
      </c>
      <c r="G63" s="210">
        <v>348.25</v>
      </c>
      <c r="H63" s="212">
        <v>384.57</v>
      </c>
      <c r="I63" s="212">
        <v>352.52</v>
      </c>
      <c r="J63" s="210"/>
    </row>
    <row r="64" spans="1:10" ht="18" customHeight="1" x14ac:dyDescent="0.25">
      <c r="A64" s="210"/>
      <c r="B64" s="210" t="s">
        <v>191</v>
      </c>
      <c r="C64" s="210" t="s">
        <v>785</v>
      </c>
      <c r="D64" s="210" t="s">
        <v>716</v>
      </c>
      <c r="E64" s="210" t="s">
        <v>365</v>
      </c>
      <c r="F64" s="210">
        <v>430.4</v>
      </c>
      <c r="G64" s="210">
        <v>361.54</v>
      </c>
      <c r="H64" s="212">
        <v>387.36</v>
      </c>
      <c r="I64" s="212">
        <v>372.29</v>
      </c>
      <c r="J64" s="210"/>
    </row>
    <row r="65" spans="1:10" ht="18" customHeight="1" x14ac:dyDescent="0.25">
      <c r="A65" s="210"/>
      <c r="B65" s="210" t="s">
        <v>191</v>
      </c>
      <c r="C65" s="210" t="s">
        <v>786</v>
      </c>
      <c r="D65" s="210" t="s">
        <v>716</v>
      </c>
      <c r="E65" s="210" t="s">
        <v>26</v>
      </c>
      <c r="F65" s="210">
        <v>430.4</v>
      </c>
      <c r="G65" s="210">
        <v>361.54</v>
      </c>
      <c r="H65" s="212">
        <v>387.36</v>
      </c>
      <c r="I65" s="212">
        <v>372.29</v>
      </c>
      <c r="J65" s="210"/>
    </row>
    <row r="66" spans="1:10" ht="18" customHeight="1" x14ac:dyDescent="0.25">
      <c r="A66" s="210"/>
      <c r="B66" s="210" t="s">
        <v>192</v>
      </c>
      <c r="C66" s="210" t="s">
        <v>787</v>
      </c>
      <c r="D66" s="210" t="s">
        <v>716</v>
      </c>
      <c r="E66" s="210" t="s">
        <v>365</v>
      </c>
      <c r="F66" s="210">
        <v>430.4</v>
      </c>
      <c r="G66" s="210">
        <v>361.54</v>
      </c>
      <c r="H66" s="212">
        <v>387.36</v>
      </c>
      <c r="I66" s="212">
        <v>372.29</v>
      </c>
      <c r="J66" s="210"/>
    </row>
    <row r="67" spans="1:10" ht="18" customHeight="1" x14ac:dyDescent="0.25">
      <c r="A67" s="210"/>
      <c r="B67" s="210" t="s">
        <v>192</v>
      </c>
      <c r="C67" s="210" t="s">
        <v>788</v>
      </c>
      <c r="D67" s="210" t="s">
        <v>716</v>
      </c>
      <c r="E67" s="210" t="s">
        <v>26</v>
      </c>
      <c r="F67" s="210">
        <v>430.4</v>
      </c>
      <c r="G67" s="210">
        <v>361.54</v>
      </c>
      <c r="H67" s="212">
        <v>387.36</v>
      </c>
      <c r="I67" s="212">
        <v>372.29</v>
      </c>
      <c r="J67" s="210"/>
    </row>
    <row r="68" spans="1:10" ht="18" customHeight="1" x14ac:dyDescent="0.25">
      <c r="A68" s="210"/>
      <c r="B68" s="210" t="s">
        <v>189</v>
      </c>
      <c r="C68" s="210" t="s">
        <v>789</v>
      </c>
      <c r="D68" s="210" t="s">
        <v>716</v>
      </c>
      <c r="E68" s="210" t="s">
        <v>365</v>
      </c>
      <c r="F68" s="210">
        <v>430.4</v>
      </c>
      <c r="G68" s="210">
        <v>361.54</v>
      </c>
      <c r="H68" s="212">
        <v>387.36</v>
      </c>
      <c r="I68" s="212">
        <v>372.29</v>
      </c>
      <c r="J68" s="210"/>
    </row>
    <row r="69" spans="1:10" ht="18" customHeight="1" x14ac:dyDescent="0.25">
      <c r="A69" s="210"/>
      <c r="B69" s="210" t="s">
        <v>189</v>
      </c>
      <c r="C69" s="210" t="s">
        <v>790</v>
      </c>
      <c r="D69" s="210" t="s">
        <v>716</v>
      </c>
      <c r="E69" s="210" t="s">
        <v>26</v>
      </c>
      <c r="F69" s="210">
        <v>430.4</v>
      </c>
      <c r="G69" s="210">
        <v>361.54</v>
      </c>
      <c r="H69" s="212">
        <v>387.36</v>
      </c>
      <c r="I69" s="212">
        <v>372.29</v>
      </c>
      <c r="J69" s="210"/>
    </row>
    <row r="70" spans="1:10" ht="18" customHeight="1" x14ac:dyDescent="0.25">
      <c r="A70" s="210"/>
      <c r="B70" s="210" t="s">
        <v>190</v>
      </c>
      <c r="C70" s="210" t="s">
        <v>791</v>
      </c>
      <c r="D70" s="210" t="s">
        <v>716</v>
      </c>
      <c r="E70" s="210" t="s">
        <v>365</v>
      </c>
      <c r="F70" s="210">
        <v>430.4</v>
      </c>
      <c r="G70" s="210">
        <v>361.54</v>
      </c>
      <c r="H70" s="212">
        <v>387.36</v>
      </c>
      <c r="I70" s="212">
        <v>372.29</v>
      </c>
      <c r="J70" s="210"/>
    </row>
    <row r="71" spans="1:10" x14ac:dyDescent="0.25">
      <c r="A71" s="210"/>
      <c r="B71" s="210" t="s">
        <v>190</v>
      </c>
      <c r="C71" s="210" t="s">
        <v>792</v>
      </c>
      <c r="D71" s="210" t="s">
        <v>716</v>
      </c>
      <c r="E71" s="210" t="s">
        <v>26</v>
      </c>
      <c r="F71" s="210">
        <v>430.4</v>
      </c>
      <c r="G71" s="210">
        <v>361.54</v>
      </c>
      <c r="H71" s="212">
        <v>387.36</v>
      </c>
      <c r="I71" s="212">
        <v>372.29</v>
      </c>
      <c r="J71" s="210"/>
    </row>
    <row r="72" spans="1:10" ht="17.45" customHeight="1" x14ac:dyDescent="0.25">
      <c r="A72" s="210"/>
      <c r="B72" s="210" t="s">
        <v>241</v>
      </c>
      <c r="C72" s="210" t="s">
        <v>793</v>
      </c>
      <c r="D72" s="210" t="s">
        <v>716</v>
      </c>
      <c r="E72" s="210" t="s">
        <v>365</v>
      </c>
      <c r="F72" s="210">
        <v>434.9</v>
      </c>
      <c r="G72" s="210">
        <v>358.79</v>
      </c>
      <c r="H72" s="212">
        <v>390.98</v>
      </c>
      <c r="I72" s="212">
        <v>371.83</v>
      </c>
      <c r="J72" s="210"/>
    </row>
    <row r="73" spans="1:10" ht="17.45" customHeight="1" x14ac:dyDescent="0.25">
      <c r="A73" s="210"/>
      <c r="B73" s="210" t="s">
        <v>241</v>
      </c>
      <c r="C73" s="210" t="s">
        <v>794</v>
      </c>
      <c r="D73" s="210" t="s">
        <v>716</v>
      </c>
      <c r="E73" s="210" t="s">
        <v>26</v>
      </c>
      <c r="F73" s="210">
        <v>434.9</v>
      </c>
      <c r="G73" s="210">
        <v>358.79</v>
      </c>
      <c r="H73" s="212">
        <v>390.98</v>
      </c>
      <c r="I73" s="212">
        <v>371.83</v>
      </c>
      <c r="J73" s="210"/>
    </row>
    <row r="74" spans="1:10" ht="17.45" customHeight="1" x14ac:dyDescent="0.25">
      <c r="A74" s="210"/>
      <c r="B74" s="210" t="s">
        <v>243</v>
      </c>
      <c r="C74" s="210" t="s">
        <v>795</v>
      </c>
      <c r="D74" s="210" t="s">
        <v>716</v>
      </c>
      <c r="E74" s="210" t="s">
        <v>365</v>
      </c>
      <c r="F74" s="210">
        <v>434.9</v>
      </c>
      <c r="G74" s="210">
        <v>358.79</v>
      </c>
      <c r="H74" s="212">
        <v>390.98</v>
      </c>
      <c r="I74" s="212">
        <v>371.83</v>
      </c>
      <c r="J74" s="210"/>
    </row>
    <row r="75" spans="1:10" ht="17.45" customHeight="1" x14ac:dyDescent="0.25">
      <c r="A75" s="210"/>
      <c r="B75" s="210" t="s">
        <v>243</v>
      </c>
      <c r="C75" s="210" t="s">
        <v>796</v>
      </c>
      <c r="D75" s="210" t="s">
        <v>716</v>
      </c>
      <c r="E75" s="210" t="s">
        <v>26</v>
      </c>
      <c r="F75" s="210">
        <v>434.9</v>
      </c>
      <c r="G75" s="210">
        <v>358.79</v>
      </c>
      <c r="H75" s="212">
        <v>390.98</v>
      </c>
      <c r="I75" s="212">
        <v>371.83</v>
      </c>
      <c r="J75" s="210"/>
    </row>
    <row r="76" spans="1:10" ht="17.45" customHeight="1" x14ac:dyDescent="0.25">
      <c r="A76" s="210"/>
      <c r="B76" s="210" t="s">
        <v>242</v>
      </c>
      <c r="C76" s="210" t="s">
        <v>715</v>
      </c>
      <c r="D76" s="210" t="s">
        <v>716</v>
      </c>
      <c r="E76" s="210" t="s">
        <v>26</v>
      </c>
      <c r="F76" s="210">
        <v>434.9</v>
      </c>
      <c r="G76" s="210">
        <v>358.79</v>
      </c>
      <c r="H76" s="212">
        <v>390.98</v>
      </c>
      <c r="I76" s="212">
        <v>371.83</v>
      </c>
      <c r="J76" s="210"/>
    </row>
    <row r="77" spans="1:10" ht="17.45" customHeight="1" x14ac:dyDescent="0.25">
      <c r="A77" s="210"/>
      <c r="B77" s="210" t="s">
        <v>349</v>
      </c>
      <c r="C77" s="210" t="s">
        <v>717</v>
      </c>
      <c r="D77" s="210" t="s">
        <v>716</v>
      </c>
      <c r="E77" s="210" t="s">
        <v>365</v>
      </c>
      <c r="F77" s="210">
        <v>779</v>
      </c>
      <c r="G77" s="210">
        <v>642.67999999999995</v>
      </c>
      <c r="H77" s="212">
        <v>700.32</v>
      </c>
      <c r="I77" s="212">
        <v>666.04</v>
      </c>
      <c r="J77" s="210"/>
    </row>
    <row r="78" spans="1:10" ht="17.45" customHeight="1" x14ac:dyDescent="0.25">
      <c r="A78" s="210"/>
      <c r="B78" s="210" t="s">
        <v>147</v>
      </c>
      <c r="C78" s="210" t="s">
        <v>797</v>
      </c>
      <c r="D78" s="210" t="s">
        <v>105</v>
      </c>
      <c r="E78" s="210" t="s">
        <v>365</v>
      </c>
      <c r="F78" s="210">
        <v>191.4</v>
      </c>
      <c r="G78" s="210">
        <v>132.9</v>
      </c>
      <c r="H78" s="212">
        <v>158.16</v>
      </c>
      <c r="I78" s="212">
        <v>143.16</v>
      </c>
      <c r="J78" s="210"/>
    </row>
    <row r="79" spans="1:10" ht="17.45" customHeight="1" x14ac:dyDescent="0.25">
      <c r="A79" s="210"/>
      <c r="B79" s="210" t="s">
        <v>147</v>
      </c>
      <c r="C79" s="210" t="s">
        <v>493</v>
      </c>
      <c r="D79" s="210" t="s">
        <v>105</v>
      </c>
      <c r="E79" s="210" t="s">
        <v>26</v>
      </c>
      <c r="F79" s="210">
        <v>191.4</v>
      </c>
      <c r="G79" s="210">
        <v>132.9</v>
      </c>
      <c r="H79" s="212">
        <v>158.16</v>
      </c>
      <c r="I79" s="212">
        <v>143.16</v>
      </c>
      <c r="J79" s="210"/>
    </row>
    <row r="80" spans="1:10" ht="17.45" customHeight="1" x14ac:dyDescent="0.25">
      <c r="A80" s="210"/>
      <c r="B80" s="210" t="s">
        <v>149</v>
      </c>
      <c r="C80" s="210" t="s">
        <v>798</v>
      </c>
      <c r="D80" s="210" t="s">
        <v>105</v>
      </c>
      <c r="E80" s="210" t="s">
        <v>365</v>
      </c>
      <c r="F80" s="210">
        <v>182.6</v>
      </c>
      <c r="G80" s="210">
        <v>132.9</v>
      </c>
      <c r="H80" s="212">
        <v>158.16</v>
      </c>
      <c r="I80" s="212">
        <v>143.16</v>
      </c>
      <c r="J80" s="210"/>
    </row>
    <row r="81" spans="1:10" ht="17.45" customHeight="1" x14ac:dyDescent="0.25">
      <c r="A81" s="210"/>
      <c r="B81" s="210" t="s">
        <v>149</v>
      </c>
      <c r="C81" s="210" t="s">
        <v>799</v>
      </c>
      <c r="D81" s="210" t="s">
        <v>105</v>
      </c>
      <c r="E81" s="210" t="s">
        <v>26</v>
      </c>
      <c r="F81" s="210">
        <v>182.6</v>
      </c>
      <c r="G81" s="210">
        <v>132.9</v>
      </c>
      <c r="H81" s="212">
        <v>158.16</v>
      </c>
      <c r="I81" s="212">
        <v>143.16</v>
      </c>
      <c r="J81" s="210"/>
    </row>
    <row r="82" spans="1:10" ht="17.45" customHeight="1" x14ac:dyDescent="0.25">
      <c r="A82" s="210"/>
      <c r="B82" s="210" t="s">
        <v>150</v>
      </c>
      <c r="C82" s="210" t="s">
        <v>800</v>
      </c>
      <c r="D82" s="210" t="s">
        <v>105</v>
      </c>
      <c r="E82" s="210" t="s">
        <v>365</v>
      </c>
      <c r="F82" s="210">
        <v>182.6</v>
      </c>
      <c r="G82" s="210">
        <v>132.9</v>
      </c>
      <c r="H82" s="212">
        <v>158.16</v>
      </c>
      <c r="I82" s="212">
        <v>143.16</v>
      </c>
      <c r="J82" s="210"/>
    </row>
    <row r="83" spans="1:10" ht="17.45" customHeight="1" x14ac:dyDescent="0.25">
      <c r="A83" s="210"/>
      <c r="B83" s="210" t="s">
        <v>150</v>
      </c>
      <c r="C83" s="210" t="s">
        <v>495</v>
      </c>
      <c r="D83" s="210" t="s">
        <v>105</v>
      </c>
      <c r="E83" s="210" t="s">
        <v>26</v>
      </c>
      <c r="F83" s="210">
        <v>182.6</v>
      </c>
      <c r="G83" s="210">
        <v>132.9</v>
      </c>
      <c r="H83" s="212">
        <v>158.16</v>
      </c>
      <c r="I83" s="212">
        <v>143.16</v>
      </c>
      <c r="J83" s="210"/>
    </row>
    <row r="84" spans="1:10" ht="17.45" customHeight="1" x14ac:dyDescent="0.25">
      <c r="A84" s="210"/>
      <c r="B84" s="210" t="s">
        <v>148</v>
      </c>
      <c r="C84" s="210" t="s">
        <v>801</v>
      </c>
      <c r="D84" s="210" t="s">
        <v>105</v>
      </c>
      <c r="E84" s="210" t="s">
        <v>365</v>
      </c>
      <c r="F84" s="210">
        <v>191.4</v>
      </c>
      <c r="G84" s="210">
        <v>146</v>
      </c>
      <c r="H84" s="212">
        <v>172.26</v>
      </c>
      <c r="I84" s="212">
        <v>151.19999999999999</v>
      </c>
      <c r="J84" s="210"/>
    </row>
    <row r="85" spans="1:10" ht="17.45" customHeight="1" x14ac:dyDescent="0.25">
      <c r="A85" s="210"/>
      <c r="B85" s="210" t="s">
        <v>148</v>
      </c>
      <c r="C85" s="210" t="s">
        <v>512</v>
      </c>
      <c r="D85" s="210" t="s">
        <v>105</v>
      </c>
      <c r="E85" s="210" t="s">
        <v>26</v>
      </c>
      <c r="F85" s="210">
        <v>191.4</v>
      </c>
      <c r="G85" s="210">
        <v>146</v>
      </c>
      <c r="H85" s="212">
        <v>172.26</v>
      </c>
      <c r="I85" s="212">
        <v>151.19999999999999</v>
      </c>
      <c r="J85" s="210"/>
    </row>
    <row r="86" spans="1:10" ht="17.45" customHeight="1" x14ac:dyDescent="0.25">
      <c r="A86" s="210"/>
      <c r="B86" s="210" t="s">
        <v>197</v>
      </c>
      <c r="C86" s="210" t="s">
        <v>802</v>
      </c>
      <c r="D86" s="210" t="s">
        <v>105</v>
      </c>
      <c r="E86" s="210" t="s">
        <v>365</v>
      </c>
      <c r="F86" s="210">
        <v>171.05</v>
      </c>
      <c r="G86" s="210">
        <v>133.41999999999999</v>
      </c>
      <c r="H86" s="212">
        <v>153.94999999999999</v>
      </c>
      <c r="I86" s="212">
        <v>141.97</v>
      </c>
      <c r="J86" s="210"/>
    </row>
    <row r="87" spans="1:10" ht="17.45" customHeight="1" x14ac:dyDescent="0.25">
      <c r="A87" s="210"/>
      <c r="B87" s="210" t="s">
        <v>197</v>
      </c>
      <c r="C87" s="210" t="s">
        <v>803</v>
      </c>
      <c r="D87" s="210" t="s">
        <v>105</v>
      </c>
      <c r="E87" s="210" t="s">
        <v>26</v>
      </c>
      <c r="F87" s="210">
        <v>171.05</v>
      </c>
      <c r="G87" s="210">
        <v>133.41999999999999</v>
      </c>
      <c r="H87" s="212">
        <v>153.94999999999999</v>
      </c>
      <c r="I87" s="212">
        <v>141.97</v>
      </c>
      <c r="J87" s="210"/>
    </row>
    <row r="88" spans="1:10" ht="17.45" customHeight="1" x14ac:dyDescent="0.25">
      <c r="A88" s="210"/>
      <c r="B88" s="210" t="s">
        <v>152</v>
      </c>
      <c r="C88" s="210" t="s">
        <v>804</v>
      </c>
      <c r="D88" s="210" t="s">
        <v>105</v>
      </c>
      <c r="E88" s="210" t="s">
        <v>365</v>
      </c>
      <c r="F88" s="210">
        <v>322.7</v>
      </c>
      <c r="G88" s="210">
        <v>267.83999999999997</v>
      </c>
      <c r="H88" s="212">
        <v>301.72000000000003</v>
      </c>
      <c r="I88" s="212">
        <v>280.75</v>
      </c>
      <c r="J88" s="210"/>
    </row>
    <row r="89" spans="1:10" ht="17.45" customHeight="1" x14ac:dyDescent="0.25">
      <c r="A89" s="210"/>
      <c r="B89" s="210" t="s">
        <v>152</v>
      </c>
      <c r="C89" s="210" t="s">
        <v>805</v>
      </c>
      <c r="D89" s="210" t="s">
        <v>105</v>
      </c>
      <c r="E89" s="210" t="s">
        <v>26</v>
      </c>
      <c r="F89" s="210">
        <v>322.7</v>
      </c>
      <c r="G89" s="210">
        <v>267.83999999999997</v>
      </c>
      <c r="H89" s="212">
        <v>301.72000000000003</v>
      </c>
      <c r="I89" s="212">
        <v>280.75</v>
      </c>
      <c r="J89" s="210"/>
    </row>
    <row r="90" spans="1:10" ht="17.45" customHeight="1" x14ac:dyDescent="0.25">
      <c r="A90" s="210"/>
      <c r="B90" s="210" t="s">
        <v>701</v>
      </c>
      <c r="C90" s="210" t="s">
        <v>703</v>
      </c>
      <c r="D90" s="210" t="s">
        <v>105</v>
      </c>
      <c r="E90" s="210" t="s">
        <v>365</v>
      </c>
      <c r="F90" s="210">
        <v>99</v>
      </c>
      <c r="G90" s="210">
        <v>74.25</v>
      </c>
      <c r="H90" s="212">
        <v>87.12</v>
      </c>
      <c r="I90" s="212">
        <v>79.2</v>
      </c>
      <c r="J90" s="210"/>
    </row>
    <row r="91" spans="1:10" ht="17.45" customHeight="1" x14ac:dyDescent="0.25">
      <c r="A91" s="210"/>
      <c r="B91" s="210" t="s">
        <v>198</v>
      </c>
      <c r="C91" s="210" t="s">
        <v>702</v>
      </c>
      <c r="D91" s="210" t="s">
        <v>105</v>
      </c>
      <c r="E91" s="210" t="s">
        <v>26</v>
      </c>
      <c r="F91" s="210">
        <v>237.6</v>
      </c>
      <c r="G91" s="210">
        <v>178.2</v>
      </c>
      <c r="H91" s="212">
        <v>209.09</v>
      </c>
      <c r="I91" s="212">
        <v>190.08</v>
      </c>
      <c r="J91" s="210"/>
    </row>
    <row r="92" spans="1:10" ht="17.45" customHeight="1" x14ac:dyDescent="0.25">
      <c r="A92" s="210"/>
      <c r="B92" s="210" t="s">
        <v>140</v>
      </c>
      <c r="C92" s="210" t="s">
        <v>806</v>
      </c>
      <c r="D92" s="210" t="s">
        <v>105</v>
      </c>
      <c r="E92" s="210" t="s">
        <v>365</v>
      </c>
      <c r="F92" s="210">
        <v>315.89999999999998</v>
      </c>
      <c r="G92" s="210">
        <v>233.77</v>
      </c>
      <c r="H92" s="212">
        <v>281.14999999999998</v>
      </c>
      <c r="I92" s="212">
        <v>245.5</v>
      </c>
      <c r="J92" s="210"/>
    </row>
    <row r="93" spans="1:10" ht="17.45" customHeight="1" x14ac:dyDescent="0.25">
      <c r="A93" s="210"/>
      <c r="B93" s="210" t="s">
        <v>140</v>
      </c>
      <c r="C93" s="210" t="s">
        <v>807</v>
      </c>
      <c r="D93" s="210" t="s">
        <v>105</v>
      </c>
      <c r="E93" s="210" t="s">
        <v>26</v>
      </c>
      <c r="F93" s="210">
        <v>315.89999999999998</v>
      </c>
      <c r="G93" s="210">
        <v>233.77</v>
      </c>
      <c r="H93" s="212">
        <v>281.14999999999998</v>
      </c>
      <c r="I93" s="212">
        <v>245.5</v>
      </c>
      <c r="J93" s="210"/>
    </row>
    <row r="94" spans="1:10" ht="17.45" customHeight="1" x14ac:dyDescent="0.25">
      <c r="A94" s="210"/>
      <c r="B94" s="210" t="s">
        <v>145</v>
      </c>
      <c r="C94" s="210" t="s">
        <v>808</v>
      </c>
      <c r="D94" s="210" t="s">
        <v>105</v>
      </c>
      <c r="E94" s="210" t="s">
        <v>365</v>
      </c>
      <c r="F94" s="210">
        <v>315.89999999999998</v>
      </c>
      <c r="G94" s="210">
        <v>233.77</v>
      </c>
      <c r="H94" s="212">
        <v>281.14999999999998</v>
      </c>
      <c r="I94" s="212">
        <v>245.5</v>
      </c>
      <c r="J94" s="210"/>
    </row>
    <row r="95" spans="1:10" ht="17.45" customHeight="1" x14ac:dyDescent="0.25">
      <c r="A95" s="210"/>
      <c r="B95" s="210" t="s">
        <v>145</v>
      </c>
      <c r="C95" s="210" t="s">
        <v>809</v>
      </c>
      <c r="D95" s="210" t="s">
        <v>105</v>
      </c>
      <c r="E95" s="210" t="s">
        <v>26</v>
      </c>
      <c r="F95" s="210">
        <v>315.89999999999998</v>
      </c>
      <c r="G95" s="210">
        <v>233.77</v>
      </c>
      <c r="H95" s="212">
        <v>281.14999999999998</v>
      </c>
      <c r="I95" s="212">
        <v>245.5</v>
      </c>
      <c r="J95" s="210"/>
    </row>
    <row r="96" spans="1:10" ht="17.45" customHeight="1" x14ac:dyDescent="0.25">
      <c r="A96" s="210"/>
      <c r="B96" s="210" t="s">
        <v>146</v>
      </c>
      <c r="C96" s="210" t="s">
        <v>810</v>
      </c>
      <c r="D96" s="210" t="s">
        <v>105</v>
      </c>
      <c r="E96" s="210" t="s">
        <v>365</v>
      </c>
      <c r="F96" s="210">
        <v>315.89999999999998</v>
      </c>
      <c r="G96" s="210">
        <v>233.77</v>
      </c>
      <c r="H96" s="212">
        <v>281.14999999999998</v>
      </c>
      <c r="I96" s="212">
        <v>245.5</v>
      </c>
      <c r="J96" s="210"/>
    </row>
    <row r="97" spans="1:10" ht="17.45" customHeight="1" x14ac:dyDescent="0.25">
      <c r="A97" s="210"/>
      <c r="B97" s="210" t="s">
        <v>146</v>
      </c>
      <c r="C97" s="210" t="s">
        <v>811</v>
      </c>
      <c r="D97" s="210" t="s">
        <v>105</v>
      </c>
      <c r="E97" s="210" t="s">
        <v>26</v>
      </c>
      <c r="F97" s="210">
        <v>315.89999999999998</v>
      </c>
      <c r="G97" s="210">
        <v>233.77</v>
      </c>
      <c r="H97" s="212">
        <v>281.14999999999998</v>
      </c>
      <c r="I97" s="212">
        <v>245.5</v>
      </c>
      <c r="J97" s="210"/>
    </row>
    <row r="98" spans="1:10" ht="17.45" customHeight="1" x14ac:dyDescent="0.25">
      <c r="A98" s="210"/>
      <c r="B98" s="210" t="s">
        <v>393</v>
      </c>
      <c r="C98" s="210" t="s">
        <v>812</v>
      </c>
      <c r="D98" s="210" t="s">
        <v>105</v>
      </c>
      <c r="E98" s="210" t="s">
        <v>365</v>
      </c>
      <c r="F98" s="210">
        <v>319.39999999999998</v>
      </c>
      <c r="G98" s="210">
        <v>212.4</v>
      </c>
      <c r="H98" s="212">
        <v>255.52</v>
      </c>
      <c r="I98" s="212">
        <v>223.58</v>
      </c>
      <c r="J98" s="210"/>
    </row>
    <row r="99" spans="1:10" ht="17.45" customHeight="1" x14ac:dyDescent="0.25">
      <c r="A99" s="210"/>
      <c r="B99" s="210" t="s">
        <v>393</v>
      </c>
      <c r="C99" s="210" t="s">
        <v>813</v>
      </c>
      <c r="D99" s="210" t="s">
        <v>105</v>
      </c>
      <c r="E99" s="210" t="s">
        <v>26</v>
      </c>
      <c r="F99" s="210">
        <v>319.39999999999998</v>
      </c>
      <c r="G99" s="210">
        <v>212.4</v>
      </c>
      <c r="H99" s="212">
        <v>255.52</v>
      </c>
      <c r="I99" s="212">
        <v>223.58</v>
      </c>
      <c r="J99" s="210"/>
    </row>
    <row r="100" spans="1:10" ht="17.45" customHeight="1" x14ac:dyDescent="0.25">
      <c r="A100" s="210"/>
      <c r="B100" s="210" t="s">
        <v>106</v>
      </c>
      <c r="C100" s="210" t="s">
        <v>814</v>
      </c>
      <c r="D100" s="210" t="s">
        <v>105</v>
      </c>
      <c r="E100" s="210" t="s">
        <v>365</v>
      </c>
      <c r="F100" s="210">
        <v>319.39999999999998</v>
      </c>
      <c r="G100" s="210">
        <v>212.4</v>
      </c>
      <c r="H100" s="212">
        <v>255.52</v>
      </c>
      <c r="I100" s="212">
        <v>223.58</v>
      </c>
      <c r="J100" s="210"/>
    </row>
    <row r="101" spans="1:10" ht="17.45" customHeight="1" x14ac:dyDescent="0.25">
      <c r="A101" s="210"/>
      <c r="B101" s="210" t="s">
        <v>106</v>
      </c>
      <c r="C101" s="210" t="s">
        <v>815</v>
      </c>
      <c r="D101" s="210" t="s">
        <v>105</v>
      </c>
      <c r="E101" s="210" t="s">
        <v>26</v>
      </c>
      <c r="F101" s="210">
        <v>319.39999999999998</v>
      </c>
      <c r="G101" s="210">
        <v>212.4</v>
      </c>
      <c r="H101" s="212">
        <v>255.52</v>
      </c>
      <c r="I101" s="212">
        <v>223.58</v>
      </c>
      <c r="J101" s="210"/>
    </row>
    <row r="102" spans="1:10" ht="17.45" customHeight="1" x14ac:dyDescent="0.25">
      <c r="A102" s="210"/>
      <c r="B102" s="210" t="s">
        <v>107</v>
      </c>
      <c r="C102" s="210" t="s">
        <v>816</v>
      </c>
      <c r="D102" s="210" t="s">
        <v>105</v>
      </c>
      <c r="E102" s="210" t="s">
        <v>365</v>
      </c>
      <c r="F102" s="210">
        <v>319.39999999999998</v>
      </c>
      <c r="G102" s="210">
        <v>212.4</v>
      </c>
      <c r="H102" s="212">
        <v>255.52</v>
      </c>
      <c r="I102" s="212">
        <v>223.58</v>
      </c>
      <c r="J102" s="210"/>
    </row>
    <row r="103" spans="1:10" ht="17.45" customHeight="1" x14ac:dyDescent="0.25">
      <c r="A103" s="210"/>
      <c r="B103" s="210" t="s">
        <v>107</v>
      </c>
      <c r="C103" s="210" t="s">
        <v>817</v>
      </c>
      <c r="D103" s="210" t="s">
        <v>105</v>
      </c>
      <c r="E103" s="210" t="s">
        <v>26</v>
      </c>
      <c r="F103" s="210">
        <v>319.39999999999998</v>
      </c>
      <c r="G103" s="210">
        <v>212.4</v>
      </c>
      <c r="H103" s="212">
        <v>255.52</v>
      </c>
      <c r="I103" s="212">
        <v>223.58</v>
      </c>
      <c r="J103" s="210"/>
    </row>
    <row r="104" spans="1:10" ht="17.45" customHeight="1" x14ac:dyDescent="0.25">
      <c r="A104" s="210"/>
      <c r="B104" s="210" t="s">
        <v>104</v>
      </c>
      <c r="C104" s="210" t="s">
        <v>818</v>
      </c>
      <c r="D104" s="210" t="s">
        <v>105</v>
      </c>
      <c r="E104" s="210" t="s">
        <v>365</v>
      </c>
      <c r="F104" s="210">
        <v>319.39999999999998</v>
      </c>
      <c r="G104" s="210">
        <v>212.4</v>
      </c>
      <c r="H104" s="212">
        <v>255.52</v>
      </c>
      <c r="I104" s="212">
        <v>223.58</v>
      </c>
      <c r="J104" s="210"/>
    </row>
    <row r="105" spans="1:10" ht="17.45" customHeight="1" x14ac:dyDescent="0.25">
      <c r="A105" s="210"/>
      <c r="B105" s="210" t="s">
        <v>104</v>
      </c>
      <c r="C105" s="210" t="s">
        <v>819</v>
      </c>
      <c r="D105" s="210" t="s">
        <v>105</v>
      </c>
      <c r="E105" s="210" t="s">
        <v>26</v>
      </c>
      <c r="F105" s="210">
        <v>319.39999999999998</v>
      </c>
      <c r="G105" s="210">
        <v>212.4</v>
      </c>
      <c r="H105" s="212">
        <v>255.52</v>
      </c>
      <c r="I105" s="212">
        <v>223.58</v>
      </c>
      <c r="J105" s="210"/>
    </row>
    <row r="106" spans="1:10" s="211" customFormat="1" ht="17.45" customHeight="1" x14ac:dyDescent="0.25">
      <c r="A106" s="210"/>
      <c r="B106" s="210" t="s">
        <v>391</v>
      </c>
      <c r="C106" s="210" t="s">
        <v>820</v>
      </c>
      <c r="D106" s="210" t="s">
        <v>105</v>
      </c>
      <c r="E106" s="210" t="s">
        <v>365</v>
      </c>
      <c r="F106" s="210">
        <v>342.4</v>
      </c>
      <c r="G106" s="210">
        <v>236.26</v>
      </c>
      <c r="H106" s="212">
        <v>301.31</v>
      </c>
      <c r="I106" s="212">
        <v>246.53</v>
      </c>
      <c r="J106" s="210"/>
    </row>
    <row r="107" spans="1:10" ht="17.45" customHeight="1" x14ac:dyDescent="0.25">
      <c r="A107" s="210"/>
      <c r="B107" s="210" t="s">
        <v>391</v>
      </c>
      <c r="C107" s="210" t="s">
        <v>821</v>
      </c>
      <c r="D107" s="210" t="s">
        <v>105</v>
      </c>
      <c r="E107" s="210" t="s">
        <v>26</v>
      </c>
      <c r="F107" s="210">
        <v>342.4</v>
      </c>
      <c r="G107" s="210">
        <v>236.26</v>
      </c>
      <c r="H107" s="212">
        <v>301.31</v>
      </c>
      <c r="I107" s="212">
        <v>246.53</v>
      </c>
      <c r="J107" s="210"/>
    </row>
    <row r="108" spans="1:10" ht="17.45" customHeight="1" x14ac:dyDescent="0.25">
      <c r="A108" s="210"/>
      <c r="B108" s="210" t="s">
        <v>200</v>
      </c>
      <c r="C108" s="210" t="s">
        <v>822</v>
      </c>
      <c r="D108" s="210" t="s">
        <v>105</v>
      </c>
      <c r="E108" s="210" t="s">
        <v>365</v>
      </c>
      <c r="F108" s="210">
        <v>170.8</v>
      </c>
      <c r="G108" s="210">
        <v>111.02</v>
      </c>
      <c r="H108" s="212">
        <v>150.30000000000001</v>
      </c>
      <c r="I108" s="212">
        <v>122.98</v>
      </c>
      <c r="J108" s="210"/>
    </row>
    <row r="109" spans="1:10" ht="17.45" customHeight="1" x14ac:dyDescent="0.25">
      <c r="A109" s="210"/>
      <c r="B109" s="210" t="s">
        <v>200</v>
      </c>
      <c r="C109" s="210" t="s">
        <v>823</v>
      </c>
      <c r="D109" s="210" t="s">
        <v>105</v>
      </c>
      <c r="E109" s="210" t="s">
        <v>26</v>
      </c>
      <c r="F109" s="210">
        <v>170.8</v>
      </c>
      <c r="G109" s="210">
        <v>111.02</v>
      </c>
      <c r="H109" s="212">
        <v>150.30000000000001</v>
      </c>
      <c r="I109" s="212">
        <v>122.98</v>
      </c>
      <c r="J109" s="210"/>
    </row>
    <row r="110" spans="1:10" ht="17.45" customHeight="1" x14ac:dyDescent="0.25">
      <c r="A110" s="210"/>
      <c r="B110" s="210" t="s">
        <v>890</v>
      </c>
      <c r="C110" s="210" t="s">
        <v>891</v>
      </c>
      <c r="D110" s="210" t="s">
        <v>105</v>
      </c>
      <c r="E110" s="210" t="s">
        <v>365</v>
      </c>
      <c r="F110" s="210">
        <v>170.8</v>
      </c>
      <c r="G110" s="210">
        <v>111.02</v>
      </c>
      <c r="H110" s="212">
        <v>150.30000000000001</v>
      </c>
      <c r="I110" s="212">
        <v>122.98</v>
      </c>
      <c r="J110" s="210"/>
    </row>
    <row r="111" spans="1:10" ht="17.45" customHeight="1" x14ac:dyDescent="0.25">
      <c r="A111" s="210"/>
      <c r="B111" s="210" t="s">
        <v>890</v>
      </c>
      <c r="C111" s="210" t="s">
        <v>891</v>
      </c>
      <c r="D111" s="210" t="s">
        <v>105</v>
      </c>
      <c r="E111" s="210" t="s">
        <v>26</v>
      </c>
      <c r="F111" s="210">
        <v>170.8</v>
      </c>
      <c r="G111" s="210">
        <v>111.02</v>
      </c>
      <c r="H111" s="212">
        <v>150.30000000000001</v>
      </c>
      <c r="I111" s="212">
        <v>122.98</v>
      </c>
      <c r="J111" s="210"/>
    </row>
    <row r="112" spans="1:10" ht="17.45" customHeight="1" x14ac:dyDescent="0.25">
      <c r="A112" s="210"/>
      <c r="B112" s="210" t="s">
        <v>203</v>
      </c>
      <c r="C112" s="210" t="s">
        <v>824</v>
      </c>
      <c r="D112" s="210" t="s">
        <v>105</v>
      </c>
      <c r="E112" s="210" t="s">
        <v>365</v>
      </c>
      <c r="F112" s="210">
        <v>181.2</v>
      </c>
      <c r="G112" s="210">
        <v>135.9</v>
      </c>
      <c r="H112" s="212">
        <v>158.55000000000001</v>
      </c>
      <c r="I112" s="212">
        <v>148.58000000000001</v>
      </c>
      <c r="J112" s="210"/>
    </row>
    <row r="113" spans="1:10" ht="17.45" customHeight="1" x14ac:dyDescent="0.25">
      <c r="A113" s="210"/>
      <c r="B113" s="210" t="s">
        <v>203</v>
      </c>
      <c r="C113" s="210" t="s">
        <v>825</v>
      </c>
      <c r="D113" s="210" t="s">
        <v>105</v>
      </c>
      <c r="E113" s="210" t="s">
        <v>26</v>
      </c>
      <c r="F113" s="210">
        <v>181.2</v>
      </c>
      <c r="G113" s="210">
        <v>135.9</v>
      </c>
      <c r="H113" s="212">
        <v>158.55000000000001</v>
      </c>
      <c r="I113" s="212">
        <v>148.58000000000001</v>
      </c>
      <c r="J113" s="210"/>
    </row>
    <row r="114" spans="1:10" ht="17.45" hidden="1" customHeight="1" x14ac:dyDescent="0.25">
      <c r="A114" s="210"/>
      <c r="B114" s="210" t="s">
        <v>627</v>
      </c>
      <c r="C114" s="210" t="s">
        <v>685</v>
      </c>
      <c r="D114" s="210" t="s">
        <v>105</v>
      </c>
      <c r="E114" s="210"/>
      <c r="F114" s="210">
        <v>260.7</v>
      </c>
      <c r="G114" s="210"/>
      <c r="H114" s="212"/>
      <c r="I114" s="212"/>
      <c r="J114" s="210"/>
    </row>
    <row r="115" spans="1:10" ht="17.45" customHeight="1" x14ac:dyDescent="0.25">
      <c r="A115" s="210"/>
      <c r="B115" s="210" t="s">
        <v>315</v>
      </c>
      <c r="C115" s="210" t="s">
        <v>826</v>
      </c>
      <c r="D115" s="210" t="s">
        <v>105</v>
      </c>
      <c r="E115" s="210" t="s">
        <v>365</v>
      </c>
      <c r="F115" s="210">
        <v>164.3</v>
      </c>
      <c r="G115" s="210">
        <v>106.8</v>
      </c>
      <c r="H115" s="212">
        <v>144.58000000000001</v>
      </c>
      <c r="I115" s="212">
        <v>128.15</v>
      </c>
      <c r="J115" s="210"/>
    </row>
    <row r="116" spans="1:10" ht="17.45" customHeight="1" x14ac:dyDescent="0.25">
      <c r="A116" s="210"/>
      <c r="B116" s="210" t="s">
        <v>315</v>
      </c>
      <c r="C116" s="210" t="s">
        <v>827</v>
      </c>
      <c r="D116" s="210" t="s">
        <v>105</v>
      </c>
      <c r="E116" s="210" t="s">
        <v>26</v>
      </c>
      <c r="F116" s="210">
        <v>164.3</v>
      </c>
      <c r="G116" s="210">
        <v>106.8</v>
      </c>
      <c r="H116" s="212">
        <v>144.58000000000001</v>
      </c>
      <c r="I116" s="212">
        <v>128.15</v>
      </c>
      <c r="J116" s="210"/>
    </row>
    <row r="117" spans="1:10" ht="17.45" customHeight="1" x14ac:dyDescent="0.25">
      <c r="A117" s="210"/>
      <c r="B117" s="210" t="s">
        <v>316</v>
      </c>
      <c r="C117" s="210" t="s">
        <v>828</v>
      </c>
      <c r="D117" s="210" t="s">
        <v>105</v>
      </c>
      <c r="E117" s="210" t="s">
        <v>365</v>
      </c>
      <c r="F117" s="210">
        <v>175.2</v>
      </c>
      <c r="G117" s="210">
        <v>119.14</v>
      </c>
      <c r="H117" s="212">
        <v>154.18</v>
      </c>
      <c r="I117" s="212">
        <v>129.65</v>
      </c>
      <c r="J117" s="210"/>
    </row>
    <row r="118" spans="1:10" ht="17.45" customHeight="1" x14ac:dyDescent="0.25">
      <c r="A118" s="210"/>
      <c r="B118" s="210" t="s">
        <v>316</v>
      </c>
      <c r="C118" s="210" t="s">
        <v>829</v>
      </c>
      <c r="D118" s="210" t="s">
        <v>105</v>
      </c>
      <c r="E118" s="210" t="s">
        <v>26</v>
      </c>
      <c r="F118" s="210">
        <v>175.2</v>
      </c>
      <c r="G118" s="210">
        <v>119.14</v>
      </c>
      <c r="H118" s="212">
        <v>154.18</v>
      </c>
      <c r="I118" s="212">
        <v>129.65</v>
      </c>
      <c r="J118" s="210"/>
    </row>
    <row r="119" spans="1:10" ht="17.45" customHeight="1" x14ac:dyDescent="0.25">
      <c r="A119" s="210"/>
      <c r="B119" s="210" t="s">
        <v>314</v>
      </c>
      <c r="C119" s="210" t="s">
        <v>735</v>
      </c>
      <c r="D119" s="210" t="s">
        <v>105</v>
      </c>
      <c r="E119" s="210" t="s">
        <v>26</v>
      </c>
      <c r="F119" s="210">
        <v>180.3</v>
      </c>
      <c r="G119" s="210">
        <v>122.6</v>
      </c>
      <c r="H119" s="212">
        <v>162.27000000000001</v>
      </c>
      <c r="I119" s="212">
        <v>152.35</v>
      </c>
      <c r="J119" s="210"/>
    </row>
    <row r="120" spans="1:10" ht="17.45" customHeight="1" x14ac:dyDescent="0.25">
      <c r="A120" s="210"/>
      <c r="B120" s="210" t="s">
        <v>317</v>
      </c>
      <c r="C120" s="210" t="s">
        <v>734</v>
      </c>
      <c r="D120" s="210" t="s">
        <v>105</v>
      </c>
      <c r="E120" s="210" t="s">
        <v>365</v>
      </c>
      <c r="F120" s="210">
        <v>318.8</v>
      </c>
      <c r="G120" s="210">
        <v>216.78</v>
      </c>
      <c r="H120" s="212">
        <v>280.54000000000002</v>
      </c>
      <c r="I120" s="212">
        <v>258.23</v>
      </c>
      <c r="J120" s="210"/>
    </row>
    <row r="121" spans="1:10" ht="17.45" customHeight="1" x14ac:dyDescent="0.25">
      <c r="A121" s="210"/>
      <c r="B121" s="210" t="s">
        <v>312</v>
      </c>
      <c r="C121" s="210" t="s">
        <v>830</v>
      </c>
      <c r="D121" s="210" t="s">
        <v>105</v>
      </c>
      <c r="E121" s="210" t="s">
        <v>365</v>
      </c>
      <c r="F121" s="210">
        <v>353.1</v>
      </c>
      <c r="G121" s="210">
        <v>233.05</v>
      </c>
      <c r="H121" s="212">
        <v>300.14</v>
      </c>
      <c r="I121" s="212">
        <v>250.7</v>
      </c>
      <c r="J121" s="210"/>
    </row>
    <row r="122" spans="1:10" ht="17.45" customHeight="1" x14ac:dyDescent="0.25">
      <c r="A122" s="210"/>
      <c r="B122" s="210" t="s">
        <v>312</v>
      </c>
      <c r="C122" s="210" t="s">
        <v>831</v>
      </c>
      <c r="D122" s="210" t="s">
        <v>105</v>
      </c>
      <c r="E122" s="210" t="s">
        <v>26</v>
      </c>
      <c r="F122" s="210">
        <v>353.1</v>
      </c>
      <c r="G122" s="210">
        <v>233.05</v>
      </c>
      <c r="H122" s="212">
        <v>300.14</v>
      </c>
      <c r="I122" s="212">
        <v>250.7</v>
      </c>
      <c r="J122" s="210"/>
    </row>
    <row r="123" spans="1:10" ht="17.45" customHeight="1" x14ac:dyDescent="0.25">
      <c r="A123" s="210"/>
      <c r="B123" s="210" t="s">
        <v>305</v>
      </c>
      <c r="C123" s="210" t="s">
        <v>832</v>
      </c>
      <c r="D123" s="210" t="s">
        <v>105</v>
      </c>
      <c r="E123" s="210" t="s">
        <v>365</v>
      </c>
      <c r="F123" s="210">
        <v>353.1</v>
      </c>
      <c r="G123" s="210">
        <v>233.05</v>
      </c>
      <c r="H123" s="212">
        <v>300.14</v>
      </c>
      <c r="I123" s="212">
        <v>250.7</v>
      </c>
      <c r="J123" s="210"/>
    </row>
    <row r="124" spans="1:10" ht="17.45" customHeight="1" x14ac:dyDescent="0.25">
      <c r="A124" s="210"/>
      <c r="B124" s="210" t="s">
        <v>305</v>
      </c>
      <c r="C124" s="210" t="s">
        <v>833</v>
      </c>
      <c r="D124" s="210" t="s">
        <v>105</v>
      </c>
      <c r="E124" s="210" t="s">
        <v>26</v>
      </c>
      <c r="F124" s="210">
        <v>353.1</v>
      </c>
      <c r="G124" s="210">
        <v>233.05</v>
      </c>
      <c r="H124" s="212">
        <v>300.14</v>
      </c>
      <c r="I124" s="212">
        <v>250.7</v>
      </c>
      <c r="J124" s="210"/>
    </row>
    <row r="125" spans="1:10" ht="17.45" customHeight="1" x14ac:dyDescent="0.25">
      <c r="A125" s="210"/>
      <c r="B125" s="210" t="s">
        <v>108</v>
      </c>
      <c r="C125" s="210" t="s">
        <v>834</v>
      </c>
      <c r="D125" s="210" t="s">
        <v>105</v>
      </c>
      <c r="E125" s="210" t="s">
        <v>365</v>
      </c>
      <c r="F125" s="210">
        <v>353.1</v>
      </c>
      <c r="G125" s="210">
        <v>233.05</v>
      </c>
      <c r="H125" s="212">
        <v>300.14</v>
      </c>
      <c r="I125" s="212">
        <v>250.7</v>
      </c>
      <c r="J125" s="210"/>
    </row>
    <row r="126" spans="1:10" ht="17.45" customHeight="1" x14ac:dyDescent="0.25">
      <c r="A126" s="210"/>
      <c r="B126" s="210" t="s">
        <v>108</v>
      </c>
      <c r="C126" s="210" t="s">
        <v>835</v>
      </c>
      <c r="D126" s="210" t="s">
        <v>105</v>
      </c>
      <c r="E126" s="210" t="s">
        <v>26</v>
      </c>
      <c r="F126" s="210">
        <v>353.1</v>
      </c>
      <c r="G126" s="210">
        <v>233.05</v>
      </c>
      <c r="H126" s="212">
        <v>300.14</v>
      </c>
      <c r="I126" s="212">
        <v>250.7</v>
      </c>
      <c r="J126" s="210"/>
    </row>
    <row r="127" spans="1:10" ht="17.45" customHeight="1" x14ac:dyDescent="0.25">
      <c r="A127" s="210"/>
      <c r="B127" s="210" t="s">
        <v>202</v>
      </c>
      <c r="C127" s="210" t="s">
        <v>723</v>
      </c>
      <c r="D127" s="210" t="s">
        <v>105</v>
      </c>
      <c r="E127" s="210" t="s">
        <v>365</v>
      </c>
      <c r="F127" s="210">
        <v>519.5</v>
      </c>
      <c r="G127" s="210">
        <v>462.36</v>
      </c>
      <c r="H127" s="212">
        <v>501.32</v>
      </c>
      <c r="I127" s="212">
        <v>488.33</v>
      </c>
      <c r="J127" s="210"/>
    </row>
    <row r="128" spans="1:10" ht="17.45" customHeight="1" x14ac:dyDescent="0.25">
      <c r="A128" s="210"/>
      <c r="B128" s="210" t="s">
        <v>390</v>
      </c>
      <c r="C128" s="210" t="s">
        <v>736</v>
      </c>
      <c r="D128" s="210" t="s">
        <v>105</v>
      </c>
      <c r="E128" s="210" t="s">
        <v>26</v>
      </c>
      <c r="F128" s="210">
        <v>308</v>
      </c>
      <c r="G128" s="210">
        <v>212.52</v>
      </c>
      <c r="H128" s="212">
        <v>271.04000000000002</v>
      </c>
      <c r="I128" s="212">
        <v>237.16</v>
      </c>
      <c r="J128" s="210"/>
    </row>
    <row r="129" spans="1:10" ht="17.45" customHeight="1" x14ac:dyDescent="0.25">
      <c r="A129" s="210"/>
      <c r="B129" s="210" t="s">
        <v>392</v>
      </c>
      <c r="C129" s="210" t="s">
        <v>724</v>
      </c>
      <c r="D129" s="210" t="s">
        <v>105</v>
      </c>
      <c r="E129" s="210" t="s">
        <v>365</v>
      </c>
      <c r="F129" s="210">
        <v>308</v>
      </c>
      <c r="G129" s="210">
        <v>212.52</v>
      </c>
      <c r="H129" s="212">
        <v>271.04000000000002</v>
      </c>
      <c r="I129" s="212">
        <v>237.16</v>
      </c>
      <c r="J129" s="210"/>
    </row>
    <row r="130" spans="1:10" ht="17.45" customHeight="1" x14ac:dyDescent="0.25">
      <c r="A130" s="210"/>
      <c r="B130" s="210" t="s">
        <v>181</v>
      </c>
      <c r="C130" s="210" t="s">
        <v>836</v>
      </c>
      <c r="D130" s="210" t="s">
        <v>756</v>
      </c>
      <c r="E130" s="210" t="s">
        <v>365</v>
      </c>
      <c r="F130" s="210">
        <v>454.23</v>
      </c>
      <c r="G130" s="210">
        <v>240.74</v>
      </c>
      <c r="H130" s="212">
        <v>272.54000000000002</v>
      </c>
      <c r="I130" s="212">
        <v>256.64</v>
      </c>
      <c r="J130" s="210"/>
    </row>
    <row r="131" spans="1:10" ht="17.45" customHeight="1" x14ac:dyDescent="0.25">
      <c r="A131" s="210"/>
      <c r="B131" s="210" t="s">
        <v>181</v>
      </c>
      <c r="C131" s="210" t="s">
        <v>837</v>
      </c>
      <c r="D131" s="210" t="s">
        <v>756</v>
      </c>
      <c r="E131" s="210" t="s">
        <v>26</v>
      </c>
      <c r="F131" s="210">
        <v>454.23</v>
      </c>
      <c r="G131" s="210">
        <v>240.74</v>
      </c>
      <c r="H131" s="212">
        <v>272.54000000000002</v>
      </c>
      <c r="I131" s="212">
        <v>256.64</v>
      </c>
      <c r="J131" s="210"/>
    </row>
    <row r="132" spans="1:10" ht="17.45" customHeight="1" x14ac:dyDescent="0.25">
      <c r="A132" s="210"/>
      <c r="B132" s="210" t="s">
        <v>372</v>
      </c>
      <c r="C132" s="210" t="s">
        <v>699</v>
      </c>
      <c r="D132" s="210" t="s">
        <v>756</v>
      </c>
      <c r="E132" s="210" t="s">
        <v>365</v>
      </c>
      <c r="F132" s="210">
        <v>454.3</v>
      </c>
      <c r="G132" s="210">
        <v>240.78</v>
      </c>
      <c r="H132" s="212">
        <v>272.58</v>
      </c>
      <c r="I132" s="212">
        <v>256.68</v>
      </c>
      <c r="J132" s="210"/>
    </row>
    <row r="133" spans="1:10" s="208" customFormat="1" ht="17.45" hidden="1" customHeight="1" x14ac:dyDescent="0.25">
      <c r="A133" s="210"/>
      <c r="B133" s="210" t="s">
        <v>272</v>
      </c>
      <c r="C133" s="210" t="s">
        <v>700</v>
      </c>
      <c r="D133" s="210" t="s">
        <v>756</v>
      </c>
      <c r="E133" s="210" t="s">
        <v>26</v>
      </c>
      <c r="F133" s="210">
        <v>420.77</v>
      </c>
      <c r="G133" s="210"/>
      <c r="H133" s="212"/>
      <c r="I133" s="212"/>
      <c r="J133" s="210"/>
    </row>
    <row r="134" spans="1:10" ht="17.45" customHeight="1" x14ac:dyDescent="0.25">
      <c r="A134" s="210"/>
      <c r="B134" s="210" t="s">
        <v>271</v>
      </c>
      <c r="C134" s="210" t="s">
        <v>698</v>
      </c>
      <c r="D134" s="210" t="s">
        <v>756</v>
      </c>
      <c r="E134" s="210" t="s">
        <v>365</v>
      </c>
      <c r="F134" s="210">
        <v>265.89999999999998</v>
      </c>
      <c r="G134" s="210">
        <v>140.93</v>
      </c>
      <c r="H134" s="212">
        <v>186.13</v>
      </c>
      <c r="I134" s="212">
        <v>150.22999999999999</v>
      </c>
      <c r="J134" s="210"/>
    </row>
    <row r="135" spans="1:10" ht="17.45" customHeight="1" x14ac:dyDescent="0.25">
      <c r="A135" s="210"/>
      <c r="B135" s="210" t="s">
        <v>361</v>
      </c>
      <c r="C135" s="210" t="s">
        <v>838</v>
      </c>
      <c r="D135" s="210" t="s">
        <v>756</v>
      </c>
      <c r="E135" s="210" t="s">
        <v>365</v>
      </c>
      <c r="F135" s="210">
        <v>862.89</v>
      </c>
      <c r="G135" s="210">
        <v>457.33</v>
      </c>
      <c r="H135" s="212">
        <v>604.02</v>
      </c>
      <c r="I135" s="212">
        <v>487.53</v>
      </c>
      <c r="J135" s="210"/>
    </row>
    <row r="136" spans="1:10" ht="17.45" customHeight="1" x14ac:dyDescent="0.25">
      <c r="A136" s="210"/>
      <c r="B136" s="210" t="s">
        <v>361</v>
      </c>
      <c r="C136" s="210" t="s">
        <v>839</v>
      </c>
      <c r="D136" s="210" t="s">
        <v>756</v>
      </c>
      <c r="E136" s="210" t="s">
        <v>26</v>
      </c>
      <c r="F136" s="210">
        <v>862.89</v>
      </c>
      <c r="G136" s="210">
        <v>457.33</v>
      </c>
      <c r="H136" s="212">
        <v>604.02</v>
      </c>
      <c r="I136" s="212">
        <v>487.53</v>
      </c>
      <c r="J136" s="210"/>
    </row>
    <row r="137" spans="1:10" ht="17.45" customHeight="1" x14ac:dyDescent="0.25">
      <c r="A137" s="210"/>
      <c r="B137" s="210" t="s">
        <v>275</v>
      </c>
      <c r="C137" s="210" t="s">
        <v>840</v>
      </c>
      <c r="D137" s="210" t="s">
        <v>756</v>
      </c>
      <c r="E137" s="210" t="s">
        <v>365</v>
      </c>
      <c r="F137" s="210">
        <v>753.71</v>
      </c>
      <c r="G137" s="210">
        <v>399.47</v>
      </c>
      <c r="H137" s="212">
        <v>527.6</v>
      </c>
      <c r="I137" s="212">
        <v>425.85</v>
      </c>
      <c r="J137" s="210"/>
    </row>
    <row r="138" spans="1:10" ht="17.45" customHeight="1" x14ac:dyDescent="0.25">
      <c r="A138" s="210"/>
      <c r="B138" s="210" t="s">
        <v>275</v>
      </c>
      <c r="C138" s="210" t="s">
        <v>841</v>
      </c>
      <c r="D138" s="210" t="s">
        <v>756</v>
      </c>
      <c r="E138" s="210" t="s">
        <v>26</v>
      </c>
      <c r="F138" s="210">
        <v>753.71</v>
      </c>
      <c r="G138" s="210">
        <v>399.47</v>
      </c>
      <c r="H138" s="212">
        <v>527.6</v>
      </c>
      <c r="I138" s="212">
        <v>425.85</v>
      </c>
      <c r="J138" s="210"/>
    </row>
    <row r="139" spans="1:10" ht="17.45" customHeight="1" x14ac:dyDescent="0.25">
      <c r="A139" s="210"/>
      <c r="B139" s="210" t="s">
        <v>360</v>
      </c>
      <c r="C139" s="210" t="s">
        <v>842</v>
      </c>
      <c r="D139" s="210" t="s">
        <v>756</v>
      </c>
      <c r="E139" s="210" t="s">
        <v>365</v>
      </c>
      <c r="F139" s="210">
        <v>678.95</v>
      </c>
      <c r="G139" s="210">
        <v>359.84</v>
      </c>
      <c r="H139" s="212">
        <v>475.27</v>
      </c>
      <c r="I139" s="212">
        <v>383.61</v>
      </c>
      <c r="J139" s="210"/>
    </row>
    <row r="140" spans="1:10" ht="17.45" customHeight="1" x14ac:dyDescent="0.25">
      <c r="A140" s="210"/>
      <c r="B140" s="210" t="s">
        <v>360</v>
      </c>
      <c r="C140" s="210" t="s">
        <v>843</v>
      </c>
      <c r="D140" s="210" t="s">
        <v>756</v>
      </c>
      <c r="E140" s="210" t="s">
        <v>26</v>
      </c>
      <c r="F140" s="210">
        <v>678.95</v>
      </c>
      <c r="G140" s="210">
        <v>359.84</v>
      </c>
      <c r="H140" s="212">
        <v>475.27</v>
      </c>
      <c r="I140" s="212">
        <v>383.61</v>
      </c>
      <c r="J140" s="210"/>
    </row>
    <row r="141" spans="1:10" ht="17.45" customHeight="1" x14ac:dyDescent="0.25">
      <c r="A141" s="210"/>
      <c r="B141" s="210" t="s">
        <v>357</v>
      </c>
      <c r="C141" s="210" t="s">
        <v>690</v>
      </c>
      <c r="D141" s="210" t="s">
        <v>756</v>
      </c>
      <c r="E141" s="210" t="s">
        <v>26</v>
      </c>
      <c r="F141" s="210">
        <v>517.79999999999995</v>
      </c>
      <c r="G141" s="210">
        <v>274.39999999999998</v>
      </c>
      <c r="H141" s="212">
        <v>362.46</v>
      </c>
      <c r="I141" s="212">
        <v>292.52</v>
      </c>
      <c r="J141" s="210"/>
    </row>
    <row r="142" spans="1:10" ht="17.45" customHeight="1" x14ac:dyDescent="0.25">
      <c r="A142" s="210"/>
      <c r="B142" s="210" t="s">
        <v>356</v>
      </c>
      <c r="C142" s="210" t="s">
        <v>844</v>
      </c>
      <c r="D142" s="210" t="s">
        <v>756</v>
      </c>
      <c r="E142" s="210" t="s">
        <v>365</v>
      </c>
      <c r="F142" s="210">
        <v>452.25</v>
      </c>
      <c r="G142" s="210">
        <v>239.68</v>
      </c>
      <c r="H142" s="212">
        <v>316.58</v>
      </c>
      <c r="I142" s="212">
        <v>255.51</v>
      </c>
      <c r="J142" s="210"/>
    </row>
    <row r="143" spans="1:10" ht="17.45" customHeight="1" x14ac:dyDescent="0.25">
      <c r="A143" s="210"/>
      <c r="B143" s="210" t="s">
        <v>356</v>
      </c>
      <c r="C143" s="210" t="s">
        <v>845</v>
      </c>
      <c r="D143" s="210" t="s">
        <v>756</v>
      </c>
      <c r="E143" s="210" t="s">
        <v>26</v>
      </c>
      <c r="F143" s="210">
        <v>452.25</v>
      </c>
      <c r="G143" s="210">
        <v>239.68</v>
      </c>
      <c r="H143" s="212">
        <v>316.58</v>
      </c>
      <c r="I143" s="212">
        <v>255.51</v>
      </c>
      <c r="J143" s="210"/>
    </row>
    <row r="144" spans="1:10" ht="17.45" customHeight="1" x14ac:dyDescent="0.25">
      <c r="A144" s="210"/>
      <c r="B144" s="210" t="s">
        <v>358</v>
      </c>
      <c r="C144" s="210" t="s">
        <v>846</v>
      </c>
      <c r="D144" s="210" t="s">
        <v>756</v>
      </c>
      <c r="E144" s="210" t="s">
        <v>365</v>
      </c>
      <c r="F144" s="210">
        <v>407.4</v>
      </c>
      <c r="G144" s="210">
        <v>215.91</v>
      </c>
      <c r="H144" s="212">
        <v>285.18</v>
      </c>
      <c r="I144" s="212">
        <v>230.16</v>
      </c>
      <c r="J144" s="210"/>
    </row>
    <row r="145" spans="1:10" ht="17.45" customHeight="1" x14ac:dyDescent="0.25">
      <c r="A145" s="210"/>
      <c r="B145" s="210" t="s">
        <v>358</v>
      </c>
      <c r="C145" s="210" t="s">
        <v>847</v>
      </c>
      <c r="D145" s="210" t="s">
        <v>756</v>
      </c>
      <c r="E145" s="210" t="s">
        <v>26</v>
      </c>
      <c r="F145" s="210">
        <v>407.4</v>
      </c>
      <c r="G145" s="210">
        <v>215.91</v>
      </c>
      <c r="H145" s="212">
        <v>285.18</v>
      </c>
      <c r="I145" s="212">
        <v>230.16</v>
      </c>
      <c r="J145" s="210"/>
    </row>
    <row r="146" spans="1:10" ht="17.45" customHeight="1" x14ac:dyDescent="0.25">
      <c r="A146" s="210"/>
      <c r="B146" s="210" t="s">
        <v>359</v>
      </c>
      <c r="C146" s="210" t="s">
        <v>725</v>
      </c>
      <c r="D146" s="210" t="s">
        <v>756</v>
      </c>
      <c r="E146" s="210" t="s">
        <v>365</v>
      </c>
      <c r="F146" s="210">
        <v>271.60000000000002</v>
      </c>
      <c r="G146" s="210">
        <v>143.94</v>
      </c>
      <c r="H146" s="212">
        <v>190.12</v>
      </c>
      <c r="I146" s="212">
        <v>153.44</v>
      </c>
      <c r="J146" s="210"/>
    </row>
    <row r="147" spans="1:10" ht="17.45" customHeight="1" x14ac:dyDescent="0.25">
      <c r="A147" s="210"/>
      <c r="B147" s="210" t="s">
        <v>308</v>
      </c>
      <c r="C147" s="210" t="s">
        <v>848</v>
      </c>
      <c r="D147" s="210" t="s">
        <v>756</v>
      </c>
      <c r="E147" s="210" t="s">
        <v>365</v>
      </c>
      <c r="F147" s="210">
        <v>34.515599999999999</v>
      </c>
      <c r="G147" s="210">
        <v>18.29</v>
      </c>
      <c r="H147" s="212">
        <v>24.16</v>
      </c>
      <c r="I147" s="212">
        <v>19.5</v>
      </c>
      <c r="J147" s="210"/>
    </row>
    <row r="148" spans="1:10" ht="17.45" customHeight="1" x14ac:dyDescent="0.25">
      <c r="A148" s="210"/>
      <c r="B148" s="210" t="s">
        <v>308</v>
      </c>
      <c r="C148" s="210" t="s">
        <v>849</v>
      </c>
      <c r="D148" s="210" t="s">
        <v>756</v>
      </c>
      <c r="E148" s="210" t="s">
        <v>26</v>
      </c>
      <c r="F148" s="210">
        <v>34.515599999999999</v>
      </c>
      <c r="G148" s="210">
        <v>18.29</v>
      </c>
      <c r="H148" s="212">
        <v>24.16</v>
      </c>
      <c r="I148" s="212">
        <v>19.5</v>
      </c>
      <c r="J148" s="210"/>
    </row>
    <row r="149" spans="1:10" ht="17.45" customHeight="1" x14ac:dyDescent="0.25">
      <c r="A149" s="210"/>
      <c r="B149" s="210" t="s">
        <v>309</v>
      </c>
      <c r="C149" s="210" t="s">
        <v>850</v>
      </c>
      <c r="D149" s="210" t="s">
        <v>756</v>
      </c>
      <c r="E149" s="210" t="s">
        <v>365</v>
      </c>
      <c r="F149" s="210">
        <v>30.148400000000002</v>
      </c>
      <c r="G149" s="210">
        <v>15.98</v>
      </c>
      <c r="H149" s="212">
        <v>21.1</v>
      </c>
      <c r="I149" s="212">
        <v>17.03</v>
      </c>
      <c r="J149" s="210"/>
    </row>
    <row r="150" spans="1:10" ht="17.45" customHeight="1" x14ac:dyDescent="0.25">
      <c r="A150" s="210"/>
      <c r="B150" s="210" t="s">
        <v>309</v>
      </c>
      <c r="C150" s="210" t="s">
        <v>851</v>
      </c>
      <c r="D150" s="210" t="s">
        <v>756</v>
      </c>
      <c r="E150" s="210" t="s">
        <v>26</v>
      </c>
      <c r="F150" s="210">
        <v>30.148400000000002</v>
      </c>
      <c r="G150" s="210">
        <v>15.98</v>
      </c>
      <c r="H150" s="212">
        <v>21.1</v>
      </c>
      <c r="I150" s="212">
        <v>17.03</v>
      </c>
      <c r="J150" s="210"/>
    </row>
    <row r="151" spans="1:10" ht="18" customHeight="1" x14ac:dyDescent="0.25">
      <c r="A151" s="210"/>
      <c r="B151" s="210" t="s">
        <v>310</v>
      </c>
      <c r="C151" s="210" t="s">
        <v>852</v>
      </c>
      <c r="D151" s="210" t="s">
        <v>756</v>
      </c>
      <c r="E151" s="210" t="s">
        <v>365</v>
      </c>
      <c r="F151" s="210">
        <v>27.158000000000001</v>
      </c>
      <c r="G151" s="210">
        <v>14.39</v>
      </c>
      <c r="H151" s="212">
        <v>19.010000000000002</v>
      </c>
      <c r="I151" s="212">
        <v>15.34</v>
      </c>
      <c r="J151" s="210"/>
    </row>
    <row r="152" spans="1:10" ht="17.45" customHeight="1" x14ac:dyDescent="0.25">
      <c r="A152" s="210"/>
      <c r="B152" s="210" t="s">
        <v>310</v>
      </c>
      <c r="C152" s="210" t="s">
        <v>853</v>
      </c>
      <c r="D152" s="210" t="s">
        <v>756</v>
      </c>
      <c r="E152" s="210" t="s">
        <v>26</v>
      </c>
      <c r="F152" s="210">
        <v>27.158000000000001</v>
      </c>
      <c r="G152" s="210">
        <v>14.39</v>
      </c>
      <c r="H152" s="212">
        <v>19.010000000000002</v>
      </c>
      <c r="I152" s="212">
        <v>15.34</v>
      </c>
      <c r="J152" s="210"/>
    </row>
    <row r="153" spans="1:10" ht="17.45" customHeight="1" x14ac:dyDescent="0.25">
      <c r="A153" s="210"/>
      <c r="B153" s="210" t="s">
        <v>261</v>
      </c>
      <c r="C153" s="210" t="s">
        <v>727</v>
      </c>
      <c r="D153" s="210" t="s">
        <v>756</v>
      </c>
      <c r="E153" s="210" t="s">
        <v>365</v>
      </c>
      <c r="F153" s="210">
        <v>877.92</v>
      </c>
      <c r="G153" s="210">
        <v>465.3</v>
      </c>
      <c r="H153" s="212">
        <v>526.75</v>
      </c>
      <c r="I153" s="212">
        <v>496.02</v>
      </c>
      <c r="J153" s="210"/>
    </row>
    <row r="154" spans="1:10" ht="17.45" customHeight="1" x14ac:dyDescent="0.25">
      <c r="A154" s="210"/>
      <c r="B154" s="210" t="s">
        <v>262</v>
      </c>
      <c r="C154" s="210" t="s">
        <v>728</v>
      </c>
      <c r="D154" s="210" t="s">
        <v>756</v>
      </c>
      <c r="E154" s="210" t="s">
        <v>365</v>
      </c>
      <c r="F154" s="210">
        <v>1094.22</v>
      </c>
      <c r="G154" s="210">
        <v>579.94000000000005</v>
      </c>
      <c r="H154" s="212">
        <v>656.53</v>
      </c>
      <c r="I154" s="212">
        <v>618.23</v>
      </c>
      <c r="J154" s="210"/>
    </row>
    <row r="155" spans="1:10" ht="17.45" customHeight="1" x14ac:dyDescent="0.25">
      <c r="A155" s="210"/>
      <c r="B155" s="210" t="s">
        <v>252</v>
      </c>
      <c r="C155" s="210" t="s">
        <v>729</v>
      </c>
      <c r="D155" s="210" t="s">
        <v>756</v>
      </c>
      <c r="E155" s="210" t="s">
        <v>365</v>
      </c>
      <c r="F155" s="210">
        <v>1895.57</v>
      </c>
      <c r="G155" s="210">
        <v>1004.65</v>
      </c>
      <c r="H155" s="212">
        <v>1137.3399999999999</v>
      </c>
      <c r="I155" s="212">
        <v>1071</v>
      </c>
      <c r="J155" s="210"/>
    </row>
    <row r="156" spans="1:10" ht="17.45" customHeight="1" x14ac:dyDescent="0.25">
      <c r="A156" s="210"/>
      <c r="B156" s="210" t="s">
        <v>362</v>
      </c>
      <c r="C156" s="210" t="s">
        <v>730</v>
      </c>
      <c r="D156" s="210" t="s">
        <v>756</v>
      </c>
      <c r="E156" s="210" t="s">
        <v>26</v>
      </c>
      <c r="F156" s="210">
        <v>1137.3</v>
      </c>
      <c r="G156" s="210">
        <v>602.77</v>
      </c>
      <c r="H156" s="212">
        <v>682.38</v>
      </c>
      <c r="I156" s="212">
        <v>642.57000000000005</v>
      </c>
      <c r="J156" s="210"/>
    </row>
    <row r="157" spans="1:10" ht="17.45" customHeight="1" x14ac:dyDescent="0.25">
      <c r="A157" s="210"/>
      <c r="B157" s="210" t="s">
        <v>205</v>
      </c>
      <c r="C157" s="210" t="s">
        <v>854</v>
      </c>
      <c r="D157" s="210" t="s">
        <v>756</v>
      </c>
      <c r="E157" s="210" t="s">
        <v>365</v>
      </c>
      <c r="F157" s="210">
        <v>507.35</v>
      </c>
      <c r="G157" s="210">
        <v>268.89999999999998</v>
      </c>
      <c r="H157" s="212">
        <v>304.41000000000003</v>
      </c>
      <c r="I157" s="212">
        <v>286.64999999999998</v>
      </c>
      <c r="J157" s="210"/>
    </row>
    <row r="158" spans="1:10" ht="17.45" customHeight="1" x14ac:dyDescent="0.25">
      <c r="A158" s="210"/>
      <c r="B158" s="210" t="s">
        <v>205</v>
      </c>
      <c r="C158" s="210" t="s">
        <v>855</v>
      </c>
      <c r="D158" s="210" t="s">
        <v>756</v>
      </c>
      <c r="E158" s="210" t="s">
        <v>26</v>
      </c>
      <c r="F158" s="210">
        <v>507.35</v>
      </c>
      <c r="G158" s="210">
        <v>268.89999999999998</v>
      </c>
      <c r="H158" s="212">
        <v>304.41000000000003</v>
      </c>
      <c r="I158" s="212">
        <v>286.64999999999998</v>
      </c>
      <c r="J158" s="210"/>
    </row>
    <row r="159" spans="1:10" ht="17.45" customHeight="1" x14ac:dyDescent="0.25">
      <c r="A159" s="210"/>
      <c r="B159" s="210" t="s">
        <v>219</v>
      </c>
      <c r="C159" s="210" t="s">
        <v>856</v>
      </c>
      <c r="D159" s="210" t="s">
        <v>756</v>
      </c>
      <c r="E159" s="210" t="s">
        <v>365</v>
      </c>
      <c r="F159" s="210">
        <v>1012.24</v>
      </c>
      <c r="G159" s="210">
        <v>536.49</v>
      </c>
      <c r="H159" s="212">
        <v>607.34</v>
      </c>
      <c r="I159" s="212">
        <v>571.91999999999996</v>
      </c>
      <c r="J159" s="210"/>
    </row>
    <row r="160" spans="1:10" ht="17.45" customHeight="1" x14ac:dyDescent="0.25">
      <c r="A160" s="210"/>
      <c r="B160" s="210" t="s">
        <v>219</v>
      </c>
      <c r="C160" s="210" t="s">
        <v>857</v>
      </c>
      <c r="D160" s="210" t="s">
        <v>756</v>
      </c>
      <c r="E160" s="210" t="s">
        <v>26</v>
      </c>
      <c r="F160" s="210">
        <v>1012.24</v>
      </c>
      <c r="G160" s="210">
        <v>536.49</v>
      </c>
      <c r="H160" s="212">
        <v>607.34</v>
      </c>
      <c r="I160" s="212">
        <v>571.91999999999996</v>
      </c>
      <c r="J160" s="210"/>
    </row>
    <row r="161" spans="1:10" ht="17.45" customHeight="1" x14ac:dyDescent="0.25">
      <c r="A161" s="210"/>
      <c r="B161" s="210" t="s">
        <v>211</v>
      </c>
      <c r="C161" s="210" t="s">
        <v>707</v>
      </c>
      <c r="D161" s="210" t="s">
        <v>756</v>
      </c>
      <c r="E161" s="210" t="s">
        <v>365</v>
      </c>
      <c r="F161" s="210">
        <v>1687.06</v>
      </c>
      <c r="G161" s="210">
        <v>894.14</v>
      </c>
      <c r="H161" s="212">
        <v>1012.24</v>
      </c>
      <c r="I161" s="212">
        <v>953.19</v>
      </c>
      <c r="J161" s="210"/>
    </row>
    <row r="162" spans="1:10" ht="17.45" hidden="1" customHeight="1" x14ac:dyDescent="0.25">
      <c r="A162" s="210"/>
      <c r="B162" s="210" t="s">
        <v>215</v>
      </c>
      <c r="C162" s="210" t="s">
        <v>708</v>
      </c>
      <c r="D162" s="210" t="s">
        <v>756</v>
      </c>
      <c r="E162" s="210" t="s">
        <v>26</v>
      </c>
      <c r="F162" s="210">
        <v>1095.8</v>
      </c>
      <c r="G162" s="210"/>
      <c r="H162" s="212"/>
      <c r="I162" s="212"/>
      <c r="J162" s="210"/>
    </row>
    <row r="163" spans="1:10" ht="17.45" hidden="1" customHeight="1" x14ac:dyDescent="0.25">
      <c r="A163" s="210"/>
      <c r="B163" s="210" t="s">
        <v>689</v>
      </c>
      <c r="C163" s="210" t="s">
        <v>705</v>
      </c>
      <c r="D163" s="210" t="s">
        <v>756</v>
      </c>
      <c r="E163" s="210"/>
      <c r="F163" s="210">
        <v>438.32</v>
      </c>
      <c r="G163" s="210"/>
      <c r="H163" s="212"/>
      <c r="I163" s="212"/>
      <c r="J163" s="210"/>
    </row>
    <row r="164" spans="1:10" ht="17.45" hidden="1" customHeight="1" x14ac:dyDescent="0.25">
      <c r="A164" s="210"/>
      <c r="B164" s="210" t="s">
        <v>212</v>
      </c>
      <c r="C164" s="210" t="s">
        <v>706</v>
      </c>
      <c r="D164" s="210" t="s">
        <v>756</v>
      </c>
      <c r="E164" s="210"/>
      <c r="F164" s="210">
        <v>1095.8</v>
      </c>
      <c r="G164" s="210"/>
      <c r="H164" s="212"/>
      <c r="I164" s="212"/>
      <c r="J164" s="210"/>
    </row>
    <row r="165" spans="1:10" ht="17.45" customHeight="1" x14ac:dyDescent="0.25">
      <c r="A165" s="210"/>
      <c r="B165" s="210" t="s">
        <v>216</v>
      </c>
      <c r="C165" s="210" t="s">
        <v>704</v>
      </c>
      <c r="D165" s="210" t="s">
        <v>756</v>
      </c>
      <c r="E165" s="210" t="s">
        <v>26</v>
      </c>
      <c r="F165" s="210">
        <v>919.97</v>
      </c>
      <c r="G165" s="210">
        <v>487.58</v>
      </c>
      <c r="H165" s="212">
        <v>551.98</v>
      </c>
      <c r="I165" s="212">
        <v>519.78</v>
      </c>
      <c r="J165" s="210"/>
    </row>
    <row r="166" spans="1:10" ht="17.45" customHeight="1" x14ac:dyDescent="0.25">
      <c r="A166" s="210"/>
      <c r="B166" s="210" t="s">
        <v>208</v>
      </c>
      <c r="C166" s="210" t="s">
        <v>709</v>
      </c>
      <c r="D166" s="210" t="s">
        <v>756</v>
      </c>
      <c r="E166" s="210" t="s">
        <v>365</v>
      </c>
      <c r="F166" s="210">
        <v>919.97</v>
      </c>
      <c r="G166" s="210">
        <v>487.58</v>
      </c>
      <c r="H166" s="212">
        <v>551.98</v>
      </c>
      <c r="I166" s="212">
        <v>519.78</v>
      </c>
      <c r="J166" s="210"/>
    </row>
    <row r="167" spans="1:10" ht="17.45" customHeight="1" x14ac:dyDescent="0.25">
      <c r="A167" s="210"/>
      <c r="B167" s="210" t="s">
        <v>217</v>
      </c>
      <c r="C167" s="210" t="s">
        <v>858</v>
      </c>
      <c r="D167" s="210" t="s">
        <v>756</v>
      </c>
      <c r="E167" s="210" t="s">
        <v>365</v>
      </c>
      <c r="F167" s="210">
        <v>717.42</v>
      </c>
      <c r="G167" s="210">
        <v>380.23</v>
      </c>
      <c r="H167" s="212">
        <v>430.45</v>
      </c>
      <c r="I167" s="212">
        <v>405.34</v>
      </c>
      <c r="J167" s="210"/>
    </row>
    <row r="168" spans="1:10" ht="17.45" customHeight="1" x14ac:dyDescent="0.25">
      <c r="A168" s="210"/>
      <c r="B168" s="210" t="s">
        <v>217</v>
      </c>
      <c r="C168" s="210" t="s">
        <v>859</v>
      </c>
      <c r="D168" s="210" t="s">
        <v>756</v>
      </c>
      <c r="E168" s="210" t="s">
        <v>26</v>
      </c>
      <c r="F168" s="210">
        <v>717.42</v>
      </c>
      <c r="G168" s="210">
        <v>380.23</v>
      </c>
      <c r="H168" s="212">
        <v>430.45</v>
      </c>
      <c r="I168" s="212">
        <v>405.34</v>
      </c>
      <c r="J168" s="210"/>
    </row>
    <row r="169" spans="1:10" ht="17.45" customHeight="1" x14ac:dyDescent="0.25">
      <c r="A169" s="210"/>
      <c r="B169" s="210" t="s">
        <v>209</v>
      </c>
      <c r="C169" s="210" t="s">
        <v>552</v>
      </c>
      <c r="D169" s="210" t="s">
        <v>756</v>
      </c>
      <c r="E169" s="210" t="s">
        <v>365</v>
      </c>
      <c r="F169" s="210">
        <v>717.42</v>
      </c>
      <c r="G169" s="210">
        <v>380.23</v>
      </c>
      <c r="H169" s="212">
        <v>430.45</v>
      </c>
      <c r="I169" s="212">
        <v>405.34</v>
      </c>
      <c r="J169" s="210"/>
    </row>
    <row r="170" spans="1:10" ht="17.45" customHeight="1" x14ac:dyDescent="0.25">
      <c r="A170" s="210"/>
      <c r="B170" s="210" t="s">
        <v>440</v>
      </c>
      <c r="C170" s="210" t="s">
        <v>710</v>
      </c>
      <c r="D170" s="210" t="s">
        <v>756</v>
      </c>
      <c r="E170" s="210" t="s">
        <v>26</v>
      </c>
      <c r="F170" s="210">
        <v>627.45000000000005</v>
      </c>
      <c r="G170" s="210">
        <v>332.55</v>
      </c>
      <c r="H170" s="212">
        <v>376.47</v>
      </c>
      <c r="I170" s="212">
        <v>354.51</v>
      </c>
      <c r="J170" s="210"/>
    </row>
    <row r="171" spans="1:10" ht="17.45" customHeight="1" x14ac:dyDescent="0.25">
      <c r="A171" s="210"/>
      <c r="B171" s="210" t="s">
        <v>218</v>
      </c>
      <c r="C171" s="210" t="s">
        <v>860</v>
      </c>
      <c r="D171" s="210" t="s">
        <v>756</v>
      </c>
      <c r="E171" s="210" t="s">
        <v>365</v>
      </c>
      <c r="F171" s="210">
        <v>1045.72</v>
      </c>
      <c r="G171" s="210">
        <v>554.23</v>
      </c>
      <c r="H171" s="212">
        <v>627.42999999999995</v>
      </c>
      <c r="I171" s="212">
        <v>590.83000000000004</v>
      </c>
      <c r="J171" s="210"/>
    </row>
    <row r="172" spans="1:10" ht="17.45" customHeight="1" x14ac:dyDescent="0.25">
      <c r="A172" s="210"/>
      <c r="B172" s="210" t="s">
        <v>218</v>
      </c>
      <c r="C172" s="210" t="s">
        <v>861</v>
      </c>
      <c r="D172" s="210" t="s">
        <v>756</v>
      </c>
      <c r="E172" s="210" t="s">
        <v>26</v>
      </c>
      <c r="F172" s="210">
        <v>1045.72</v>
      </c>
      <c r="G172" s="210">
        <v>554.23</v>
      </c>
      <c r="H172" s="212">
        <v>627.42999999999995</v>
      </c>
      <c r="I172" s="212">
        <v>590.83000000000004</v>
      </c>
      <c r="J172" s="210"/>
    </row>
    <row r="173" spans="1:10" ht="17.45" customHeight="1" x14ac:dyDescent="0.25">
      <c r="A173" s="210"/>
      <c r="B173" s="210" t="s">
        <v>366</v>
      </c>
      <c r="C173" s="210" t="s">
        <v>658</v>
      </c>
      <c r="D173" s="210" t="s">
        <v>756</v>
      </c>
      <c r="E173" s="210" t="s">
        <v>365</v>
      </c>
      <c r="F173" s="210">
        <v>1045.72</v>
      </c>
      <c r="G173" s="210">
        <v>554.23</v>
      </c>
      <c r="H173" s="212">
        <v>627.42999999999995</v>
      </c>
      <c r="I173" s="212">
        <v>590.83000000000004</v>
      </c>
      <c r="J173" s="210"/>
    </row>
    <row r="174" spans="1:10" ht="17.45" customHeight="1" x14ac:dyDescent="0.25">
      <c r="A174" s="210"/>
      <c r="B174" s="210" t="s">
        <v>214</v>
      </c>
      <c r="C174" s="210" t="s">
        <v>726</v>
      </c>
      <c r="D174" s="210" t="s">
        <v>756</v>
      </c>
      <c r="E174" s="210" t="s">
        <v>365</v>
      </c>
      <c r="F174" s="210">
        <v>1464.11</v>
      </c>
      <c r="G174" s="210">
        <v>775.98</v>
      </c>
      <c r="H174" s="212">
        <v>878.47</v>
      </c>
      <c r="I174" s="212">
        <v>827.22</v>
      </c>
      <c r="J174" s="210"/>
    </row>
    <row r="175" spans="1:10" ht="17.45" customHeight="1" x14ac:dyDescent="0.25">
      <c r="A175" s="210"/>
      <c r="B175" s="210" t="s">
        <v>210</v>
      </c>
      <c r="C175" s="210" t="s">
        <v>738</v>
      </c>
      <c r="D175" s="210" t="s">
        <v>756</v>
      </c>
      <c r="E175" s="210" t="s">
        <v>26</v>
      </c>
      <c r="F175" s="210">
        <v>891.67</v>
      </c>
      <c r="G175" s="210">
        <v>472.59</v>
      </c>
      <c r="H175" s="212">
        <v>535</v>
      </c>
      <c r="I175" s="212">
        <v>503.79</v>
      </c>
      <c r="J175" s="210"/>
    </row>
    <row r="176" spans="1:10" ht="17.45" customHeight="1" x14ac:dyDescent="0.25">
      <c r="A176" s="210"/>
      <c r="B176" s="210" t="s">
        <v>247</v>
      </c>
      <c r="C176" s="210" t="s">
        <v>737</v>
      </c>
      <c r="D176" s="210" t="s">
        <v>756</v>
      </c>
      <c r="E176" s="210" t="s">
        <v>365</v>
      </c>
      <c r="F176" s="210">
        <v>1247.5999999999999</v>
      </c>
      <c r="G176" s="210">
        <v>661.23</v>
      </c>
      <c r="H176" s="212">
        <v>748.56</v>
      </c>
      <c r="I176" s="212">
        <v>704.89</v>
      </c>
      <c r="J176" s="210"/>
    </row>
    <row r="177" spans="1:10" ht="17.45" customHeight="1" x14ac:dyDescent="0.25">
      <c r="A177" s="210"/>
      <c r="B177" s="210" t="s">
        <v>244</v>
      </c>
      <c r="C177" s="210" t="s">
        <v>711</v>
      </c>
      <c r="D177" s="210" t="s">
        <v>756</v>
      </c>
      <c r="E177" s="210" t="s">
        <v>365</v>
      </c>
      <c r="F177" s="210">
        <v>631.22</v>
      </c>
      <c r="G177" s="210">
        <v>334.55</v>
      </c>
      <c r="H177" s="212">
        <v>486.04</v>
      </c>
      <c r="I177" s="212">
        <v>356.64</v>
      </c>
      <c r="J177" s="210"/>
    </row>
    <row r="178" spans="1:10" ht="17.45" customHeight="1" x14ac:dyDescent="0.25">
      <c r="A178" s="210"/>
      <c r="B178" s="210" t="s">
        <v>245</v>
      </c>
      <c r="C178" s="210" t="s">
        <v>713</v>
      </c>
      <c r="D178" s="210" t="s">
        <v>756</v>
      </c>
      <c r="E178" s="210" t="s">
        <v>365</v>
      </c>
      <c r="F178" s="210">
        <v>475.65</v>
      </c>
      <c r="G178" s="210">
        <v>252.09</v>
      </c>
      <c r="H178" s="212">
        <v>366.25</v>
      </c>
      <c r="I178" s="212">
        <v>268.74</v>
      </c>
      <c r="J178" s="210"/>
    </row>
    <row r="179" spans="1:10" ht="17.45" customHeight="1" x14ac:dyDescent="0.25">
      <c r="A179" s="210"/>
      <c r="B179" s="210" t="s">
        <v>246</v>
      </c>
      <c r="C179" s="210" t="s">
        <v>712</v>
      </c>
      <c r="D179" s="210" t="s">
        <v>756</v>
      </c>
      <c r="E179" s="210" t="s">
        <v>365</v>
      </c>
      <c r="F179" s="210">
        <v>504.37</v>
      </c>
      <c r="G179" s="210">
        <v>267.32</v>
      </c>
      <c r="H179" s="212">
        <v>388.36</v>
      </c>
      <c r="I179" s="212">
        <v>284.97000000000003</v>
      </c>
      <c r="J179" s="210"/>
    </row>
    <row r="180" spans="1:10" ht="17.45" customHeight="1" x14ac:dyDescent="0.25">
      <c r="A180" s="210"/>
      <c r="B180" s="210" t="s">
        <v>201</v>
      </c>
      <c r="C180" s="210" t="s">
        <v>659</v>
      </c>
      <c r="D180" s="210" t="s">
        <v>756</v>
      </c>
      <c r="E180" s="210" t="s">
        <v>365</v>
      </c>
      <c r="F180" s="210">
        <v>550.19000000000005</v>
      </c>
      <c r="G180" s="210">
        <v>291.60000000000002</v>
      </c>
      <c r="H180" s="212">
        <v>330.11</v>
      </c>
      <c r="I180" s="212">
        <v>310.86</v>
      </c>
      <c r="J180" s="210"/>
    </row>
    <row r="181" spans="1:10" ht="17.45" customHeight="1" x14ac:dyDescent="0.25">
      <c r="A181" s="210"/>
      <c r="B181" s="210" t="s">
        <v>199</v>
      </c>
      <c r="C181" s="210" t="s">
        <v>862</v>
      </c>
      <c r="D181" s="210" t="s">
        <v>756</v>
      </c>
      <c r="E181" s="210" t="s">
        <v>365</v>
      </c>
      <c r="F181" s="210">
        <v>720.48</v>
      </c>
      <c r="G181" s="210">
        <v>381.85</v>
      </c>
      <c r="H181" s="212">
        <v>432.29</v>
      </c>
      <c r="I181" s="212">
        <v>407.07</v>
      </c>
      <c r="J181" s="210"/>
    </row>
    <row r="182" spans="1:10" ht="17.45" customHeight="1" x14ac:dyDescent="0.25">
      <c r="A182" s="210"/>
      <c r="B182" s="210" t="s">
        <v>199</v>
      </c>
      <c r="C182" s="210" t="s">
        <v>863</v>
      </c>
      <c r="D182" s="210" t="s">
        <v>756</v>
      </c>
      <c r="E182" s="210" t="s">
        <v>26</v>
      </c>
      <c r="F182" s="210">
        <v>720.48</v>
      </c>
      <c r="G182" s="210">
        <v>381.85</v>
      </c>
      <c r="H182" s="212">
        <v>432.29</v>
      </c>
      <c r="I182" s="212">
        <v>407.07</v>
      </c>
      <c r="J182" s="210"/>
    </row>
    <row r="183" spans="1:10" ht="16.5" customHeight="1" x14ac:dyDescent="0.25">
      <c r="A183" s="210"/>
      <c r="B183" s="210" t="s">
        <v>54</v>
      </c>
      <c r="C183" s="210" t="s">
        <v>731</v>
      </c>
      <c r="D183" s="210" t="s">
        <v>756</v>
      </c>
      <c r="E183" s="210" t="s">
        <v>365</v>
      </c>
      <c r="F183" s="210">
        <v>898.5</v>
      </c>
      <c r="G183" s="210">
        <v>628.95000000000005</v>
      </c>
      <c r="H183" s="212">
        <v>691.85</v>
      </c>
      <c r="I183" s="212">
        <v>682.86</v>
      </c>
      <c r="J183" s="210"/>
    </row>
    <row r="184" spans="1:10" ht="17.45" customHeight="1" x14ac:dyDescent="0.25">
      <c r="A184" s="210"/>
      <c r="B184" s="210" t="s">
        <v>370</v>
      </c>
      <c r="C184" s="210" t="s">
        <v>674</v>
      </c>
      <c r="D184" s="210" t="s">
        <v>756</v>
      </c>
      <c r="E184" s="210" t="s">
        <v>365</v>
      </c>
      <c r="F184" s="210">
        <v>442.21</v>
      </c>
      <c r="G184" s="210">
        <v>252.06</v>
      </c>
      <c r="H184" s="212">
        <v>340.5</v>
      </c>
      <c r="I184" s="212">
        <v>269.75</v>
      </c>
      <c r="J184" s="210"/>
    </row>
    <row r="185" spans="1:10" ht="17.45" customHeight="1" x14ac:dyDescent="0.25">
      <c r="A185" s="210"/>
      <c r="B185" s="210" t="s">
        <v>183</v>
      </c>
      <c r="C185" s="210" t="s">
        <v>746</v>
      </c>
      <c r="D185" s="210" t="s">
        <v>756</v>
      </c>
      <c r="E185" s="210" t="s">
        <v>365</v>
      </c>
      <c r="F185" s="210">
        <v>1316.4</v>
      </c>
      <c r="G185" s="210">
        <v>750.36</v>
      </c>
      <c r="H185" s="212">
        <v>1013.64</v>
      </c>
      <c r="I185" s="212">
        <v>803.02</v>
      </c>
      <c r="J185" s="210"/>
    </row>
    <row r="186" spans="1:10" ht="17.45" customHeight="1" x14ac:dyDescent="0.25">
      <c r="A186" s="210"/>
      <c r="B186" s="210" t="s">
        <v>184</v>
      </c>
      <c r="C186" s="210" t="s">
        <v>675</v>
      </c>
      <c r="D186" s="210" t="s">
        <v>756</v>
      </c>
      <c r="E186" s="210" t="s">
        <v>365</v>
      </c>
      <c r="F186" s="210">
        <v>1107.5999999999999</v>
      </c>
      <c r="G186" s="210">
        <v>631.33000000000004</v>
      </c>
      <c r="H186" s="212">
        <v>852.85</v>
      </c>
      <c r="I186" s="212">
        <v>675.64</v>
      </c>
      <c r="J186" s="210"/>
    </row>
    <row r="187" spans="1:10" ht="17.45" customHeight="1" x14ac:dyDescent="0.25">
      <c r="A187" s="210"/>
      <c r="B187" s="210" t="s">
        <v>185</v>
      </c>
      <c r="C187" s="210" t="s">
        <v>676</v>
      </c>
      <c r="D187" s="210" t="s">
        <v>756</v>
      </c>
      <c r="E187" s="210" t="s">
        <v>365</v>
      </c>
      <c r="F187" s="210">
        <v>793</v>
      </c>
      <c r="G187" s="210">
        <v>452.01</v>
      </c>
      <c r="H187" s="212">
        <v>610.61</v>
      </c>
      <c r="I187" s="212">
        <v>483.73</v>
      </c>
      <c r="J187" s="210"/>
    </row>
    <row r="188" spans="1:10" ht="17.45" customHeight="1" x14ac:dyDescent="0.25">
      <c r="A188" s="210"/>
      <c r="B188" s="210" t="s">
        <v>371</v>
      </c>
      <c r="C188" s="210" t="s">
        <v>695</v>
      </c>
      <c r="D188" s="210" t="s">
        <v>756</v>
      </c>
      <c r="E188" s="210" t="s">
        <v>365</v>
      </c>
      <c r="F188" s="210">
        <v>399.9</v>
      </c>
      <c r="G188" s="210">
        <v>259.94</v>
      </c>
      <c r="H188" s="212">
        <v>299.93</v>
      </c>
      <c r="I188" s="212">
        <v>279.93</v>
      </c>
      <c r="J188" s="210"/>
    </row>
    <row r="189" spans="1:10" ht="17.45" customHeight="1" x14ac:dyDescent="0.25">
      <c r="A189" s="210"/>
      <c r="B189" s="210" t="s">
        <v>441</v>
      </c>
      <c r="C189" s="210" t="s">
        <v>696</v>
      </c>
      <c r="D189" s="210" t="s">
        <v>756</v>
      </c>
      <c r="E189" s="210" t="s">
        <v>365</v>
      </c>
      <c r="F189" s="210">
        <v>1289.5</v>
      </c>
      <c r="G189" s="210">
        <v>825.28</v>
      </c>
      <c r="H189" s="212">
        <v>967.13</v>
      </c>
      <c r="I189" s="212">
        <v>876.86</v>
      </c>
      <c r="J189" s="210"/>
    </row>
    <row r="190" spans="1:10" ht="17.45" customHeight="1" x14ac:dyDescent="0.25">
      <c r="A190" s="210"/>
      <c r="B190" s="210" t="s">
        <v>442</v>
      </c>
      <c r="C190" s="210" t="s">
        <v>697</v>
      </c>
      <c r="D190" s="210" t="s">
        <v>756</v>
      </c>
      <c r="E190" s="210" t="s">
        <v>365</v>
      </c>
      <c r="F190" s="210">
        <v>385.2</v>
      </c>
      <c r="G190" s="210">
        <v>231.12</v>
      </c>
      <c r="H190" s="212">
        <v>288.89999999999998</v>
      </c>
      <c r="I190" s="212">
        <v>261.94</v>
      </c>
      <c r="J190" s="210"/>
    </row>
    <row r="191" spans="1:10" ht="17.45" customHeight="1" x14ac:dyDescent="0.25">
      <c r="A191" s="210"/>
      <c r="B191" s="210" t="s">
        <v>363</v>
      </c>
      <c r="C191" s="210" t="s">
        <v>722</v>
      </c>
      <c r="D191" s="210" t="s">
        <v>756</v>
      </c>
      <c r="E191" s="210" t="s">
        <v>365</v>
      </c>
      <c r="F191" s="210">
        <v>540</v>
      </c>
      <c r="G191" s="210">
        <v>322</v>
      </c>
      <c r="H191" s="212">
        <v>405</v>
      </c>
      <c r="I191" s="212">
        <v>361.8</v>
      </c>
      <c r="J191" s="210"/>
    </row>
    <row r="192" spans="1:10" ht="17.45" customHeight="1" x14ac:dyDescent="0.25">
      <c r="A192" s="210"/>
      <c r="B192" s="210" t="s">
        <v>367</v>
      </c>
      <c r="C192" s="210" t="s">
        <v>732</v>
      </c>
      <c r="D192" s="210" t="s">
        <v>756</v>
      </c>
      <c r="E192" s="210" t="s">
        <v>365</v>
      </c>
      <c r="F192" s="210">
        <v>1089.5</v>
      </c>
      <c r="G192" s="210">
        <v>631.91</v>
      </c>
      <c r="H192" s="212">
        <v>817.13</v>
      </c>
      <c r="I192" s="212">
        <v>708.18</v>
      </c>
      <c r="J192" s="210"/>
    </row>
    <row r="193" spans="1:10" ht="17.45" customHeight="1" x14ac:dyDescent="0.25">
      <c r="A193" s="210"/>
      <c r="B193" s="210" t="s">
        <v>369</v>
      </c>
      <c r="C193" s="210" t="s">
        <v>866</v>
      </c>
      <c r="D193" s="210" t="s">
        <v>756</v>
      </c>
      <c r="E193" s="210" t="s">
        <v>365</v>
      </c>
      <c r="F193" s="210">
        <v>1019.5</v>
      </c>
      <c r="G193" s="210">
        <v>591.30999999999995</v>
      </c>
      <c r="H193" s="212">
        <v>764.63</v>
      </c>
      <c r="I193" s="212">
        <v>652.48</v>
      </c>
      <c r="J193" s="210"/>
    </row>
    <row r="194" spans="1:10" ht="17.45" customHeight="1" x14ac:dyDescent="0.25">
      <c r="A194" s="210"/>
      <c r="B194" s="210" t="s">
        <v>364</v>
      </c>
      <c r="C194" s="210" t="s">
        <v>867</v>
      </c>
      <c r="D194" s="210" t="s">
        <v>756</v>
      </c>
      <c r="E194" s="210" t="s">
        <v>365</v>
      </c>
      <c r="F194" s="210">
        <v>964</v>
      </c>
      <c r="G194" s="210">
        <v>559.12</v>
      </c>
      <c r="H194" s="212">
        <v>723</v>
      </c>
      <c r="I194" s="212">
        <v>616.96</v>
      </c>
      <c r="J194" s="210"/>
    </row>
    <row r="195" spans="1:10" ht="17.45" customHeight="1" x14ac:dyDescent="0.25">
      <c r="A195" s="210"/>
      <c r="B195" s="210" t="s">
        <v>368</v>
      </c>
      <c r="C195" s="210" t="s">
        <v>747</v>
      </c>
      <c r="D195" s="210" t="s">
        <v>756</v>
      </c>
      <c r="E195" s="210" t="s">
        <v>365</v>
      </c>
      <c r="F195" s="210">
        <v>375.9</v>
      </c>
      <c r="G195" s="210">
        <v>244.34</v>
      </c>
      <c r="H195" s="212">
        <v>281.93</v>
      </c>
      <c r="I195" s="212">
        <v>263.13</v>
      </c>
      <c r="J195" s="210"/>
    </row>
    <row r="196" spans="1:10" ht="17.45" customHeight="1" x14ac:dyDescent="0.25">
      <c r="A196" s="210"/>
      <c r="B196" s="210" t="s">
        <v>389</v>
      </c>
      <c r="C196" s="210" t="s">
        <v>748</v>
      </c>
      <c r="D196" s="210" t="s">
        <v>756</v>
      </c>
      <c r="E196" s="210" t="s">
        <v>365</v>
      </c>
      <c r="F196" s="210">
        <v>922.5</v>
      </c>
      <c r="G196" s="210">
        <v>608.85</v>
      </c>
      <c r="H196" s="212">
        <v>811.8</v>
      </c>
      <c r="I196" s="212">
        <v>636.53</v>
      </c>
      <c r="J196" s="210"/>
    </row>
    <row r="197" spans="1:10" ht="17.45" customHeight="1" x14ac:dyDescent="0.25">
      <c r="A197" s="210"/>
      <c r="B197" s="210" t="s">
        <v>355</v>
      </c>
      <c r="C197" s="210" t="s">
        <v>677</v>
      </c>
      <c r="D197" s="210" t="s">
        <v>756</v>
      </c>
      <c r="E197" s="210" t="s">
        <v>365</v>
      </c>
      <c r="F197" s="210">
        <v>275</v>
      </c>
      <c r="G197" s="210">
        <v>190.3</v>
      </c>
      <c r="H197" s="212">
        <v>211.75</v>
      </c>
      <c r="I197" s="212">
        <v>200.75</v>
      </c>
      <c r="J197" s="210"/>
    </row>
    <row r="198" spans="1:10" ht="17.45" customHeight="1" x14ac:dyDescent="0.25">
      <c r="A198" s="210"/>
      <c r="B198" s="210" t="s">
        <v>354</v>
      </c>
      <c r="C198" s="210" t="s">
        <v>678</v>
      </c>
      <c r="D198" s="210" t="s">
        <v>756</v>
      </c>
      <c r="E198" s="210" t="s">
        <v>365</v>
      </c>
      <c r="F198" s="210">
        <v>275</v>
      </c>
      <c r="G198" s="210">
        <v>190.3</v>
      </c>
      <c r="H198" s="212">
        <v>211.75</v>
      </c>
      <c r="I198" s="212">
        <v>200.75</v>
      </c>
      <c r="J198" s="210"/>
    </row>
    <row r="199" spans="1:10" ht="17.45" customHeight="1" x14ac:dyDescent="0.25">
      <c r="A199" s="210"/>
      <c r="B199" s="210" t="s">
        <v>353</v>
      </c>
      <c r="C199" s="210" t="s">
        <v>679</v>
      </c>
      <c r="D199" s="210" t="s">
        <v>756</v>
      </c>
      <c r="E199" s="210" t="s">
        <v>365</v>
      </c>
      <c r="F199" s="210">
        <v>275</v>
      </c>
      <c r="G199" s="210">
        <v>190.3</v>
      </c>
      <c r="H199" s="212">
        <v>211.75</v>
      </c>
      <c r="I199" s="212">
        <v>200.75</v>
      </c>
      <c r="J199" s="210"/>
    </row>
    <row r="200" spans="1:10" ht="17.45" customHeight="1" x14ac:dyDescent="0.25">
      <c r="A200" s="210"/>
      <c r="B200" s="210" t="s">
        <v>352</v>
      </c>
      <c r="C200" s="210" t="s">
        <v>680</v>
      </c>
      <c r="D200" s="210" t="s">
        <v>756</v>
      </c>
      <c r="E200" s="210" t="s">
        <v>365</v>
      </c>
      <c r="F200" s="210">
        <v>275</v>
      </c>
      <c r="G200" s="210">
        <v>190.3</v>
      </c>
      <c r="H200" s="212">
        <v>211.75</v>
      </c>
      <c r="I200" s="212">
        <v>200.75</v>
      </c>
      <c r="J200" s="210"/>
    </row>
    <row r="201" spans="1:10" x14ac:dyDescent="0.25">
      <c r="A201" s="210"/>
      <c r="B201" s="210" t="s">
        <v>402</v>
      </c>
      <c r="C201" s="210" t="s">
        <v>589</v>
      </c>
      <c r="D201" s="210" t="s">
        <v>111</v>
      </c>
      <c r="E201" s="210" t="s">
        <v>26</v>
      </c>
      <c r="F201" s="210">
        <v>179.4</v>
      </c>
      <c r="G201" s="210">
        <v>115</v>
      </c>
      <c r="H201" s="212">
        <v>151</v>
      </c>
      <c r="I201" s="212">
        <v>120</v>
      </c>
      <c r="J201" s="210"/>
    </row>
    <row r="202" spans="1:10" x14ac:dyDescent="0.25">
      <c r="A202" s="210"/>
      <c r="B202" s="210" t="s">
        <v>401</v>
      </c>
      <c r="C202" s="210" t="s">
        <v>590</v>
      </c>
      <c r="D202" s="210" t="s">
        <v>111</v>
      </c>
      <c r="E202" s="210" t="s">
        <v>26</v>
      </c>
      <c r="F202" s="210">
        <f>F203*3</f>
        <v>105</v>
      </c>
      <c r="G202" s="210">
        <v>67.5</v>
      </c>
      <c r="H202" s="212">
        <v>90</v>
      </c>
      <c r="I202" s="212">
        <v>78</v>
      </c>
      <c r="J202" s="210"/>
    </row>
    <row r="203" spans="1:10" x14ac:dyDescent="0.25">
      <c r="A203" s="210"/>
      <c r="B203" s="210" t="s">
        <v>400</v>
      </c>
      <c r="C203" s="210" t="s">
        <v>486</v>
      </c>
      <c r="D203" s="210" t="s">
        <v>111</v>
      </c>
      <c r="E203" s="210" t="s">
        <v>26</v>
      </c>
      <c r="F203" s="210">
        <v>35</v>
      </c>
      <c r="G203" s="210">
        <v>22.5</v>
      </c>
      <c r="H203" s="212">
        <v>30</v>
      </c>
      <c r="I203" s="212">
        <v>26</v>
      </c>
      <c r="J203" s="210"/>
    </row>
    <row r="204" spans="1:10" s="211" customFormat="1" ht="14.25" customHeight="1" x14ac:dyDescent="0.25">
      <c r="A204" s="210"/>
      <c r="B204" s="210" t="s">
        <v>878</v>
      </c>
      <c r="C204" s="210" t="s">
        <v>879</v>
      </c>
      <c r="D204" s="210" t="s">
        <v>111</v>
      </c>
      <c r="E204" s="210" t="s">
        <v>880</v>
      </c>
      <c r="F204" s="210">
        <v>35</v>
      </c>
      <c r="G204" s="210">
        <v>22.5</v>
      </c>
      <c r="H204" s="212">
        <v>30</v>
      </c>
      <c r="I204" s="212">
        <v>26</v>
      </c>
      <c r="J204" s="210"/>
    </row>
    <row r="205" spans="1:10" x14ac:dyDescent="0.25">
      <c r="A205" s="210"/>
      <c r="B205" s="210" t="s">
        <v>153</v>
      </c>
      <c r="C205" s="210" t="s">
        <v>459</v>
      </c>
      <c r="D205" s="210" t="s">
        <v>111</v>
      </c>
      <c r="E205" s="210" t="s">
        <v>26</v>
      </c>
      <c r="F205" s="210">
        <v>35</v>
      </c>
      <c r="G205" s="210">
        <v>22.5</v>
      </c>
      <c r="H205" s="212">
        <v>30</v>
      </c>
      <c r="I205" s="212">
        <v>26</v>
      </c>
      <c r="J205" s="210"/>
    </row>
    <row r="206" spans="1:10" x14ac:dyDescent="0.25">
      <c r="A206" s="210"/>
      <c r="B206" s="210" t="s">
        <v>154</v>
      </c>
      <c r="C206" s="210" t="s">
        <v>460</v>
      </c>
      <c r="D206" s="210" t="s">
        <v>111</v>
      </c>
      <c r="E206" s="210" t="s">
        <v>26</v>
      </c>
      <c r="F206" s="210">
        <v>35</v>
      </c>
      <c r="G206" s="210">
        <v>22.5</v>
      </c>
      <c r="H206" s="212">
        <v>30</v>
      </c>
      <c r="I206" s="212">
        <v>26</v>
      </c>
      <c r="J206" s="210"/>
    </row>
    <row r="207" spans="1:10" x14ac:dyDescent="0.25">
      <c r="A207" s="210"/>
      <c r="B207" s="210" t="s">
        <v>155</v>
      </c>
      <c r="C207" s="210" t="s">
        <v>461</v>
      </c>
      <c r="D207" s="210" t="s">
        <v>111</v>
      </c>
      <c r="E207" s="210" t="s">
        <v>26</v>
      </c>
      <c r="F207" s="210">
        <v>35</v>
      </c>
      <c r="G207" s="210">
        <v>22.5</v>
      </c>
      <c r="H207" s="212">
        <v>30</v>
      </c>
      <c r="I207" s="212">
        <v>26</v>
      </c>
      <c r="J207" s="210"/>
    </row>
    <row r="208" spans="1:10" x14ac:dyDescent="0.25">
      <c r="A208" s="210"/>
      <c r="B208" s="210" t="s">
        <v>157</v>
      </c>
      <c r="C208" s="210" t="s">
        <v>661</v>
      </c>
      <c r="D208" s="210" t="s">
        <v>111</v>
      </c>
      <c r="E208" s="210" t="s">
        <v>26</v>
      </c>
      <c r="F208" s="210">
        <v>35</v>
      </c>
      <c r="G208" s="210">
        <v>22.5</v>
      </c>
      <c r="H208" s="212">
        <v>30</v>
      </c>
      <c r="I208" s="212">
        <v>26</v>
      </c>
      <c r="J208" s="210"/>
    </row>
    <row r="209" spans="1:10" x14ac:dyDescent="0.25">
      <c r="A209" s="210"/>
      <c r="B209" s="210" t="s">
        <v>158</v>
      </c>
      <c r="C209" s="210" t="s">
        <v>463</v>
      </c>
      <c r="D209" s="210" t="s">
        <v>111</v>
      </c>
      <c r="E209" s="210" t="s">
        <v>26</v>
      </c>
      <c r="F209" s="210">
        <v>35</v>
      </c>
      <c r="G209" s="210">
        <v>22.5</v>
      </c>
      <c r="H209" s="212">
        <v>30</v>
      </c>
      <c r="I209" s="212">
        <v>26</v>
      </c>
      <c r="J209" s="210"/>
    </row>
    <row r="210" spans="1:10" s="211" customFormat="1" x14ac:dyDescent="0.25">
      <c r="A210" s="210"/>
      <c r="B210" s="210" t="s">
        <v>881</v>
      </c>
      <c r="C210" s="210" t="s">
        <v>661</v>
      </c>
      <c r="D210" s="210" t="s">
        <v>111</v>
      </c>
      <c r="E210" s="210" t="s">
        <v>880</v>
      </c>
      <c r="F210" s="210">
        <v>35</v>
      </c>
      <c r="G210" s="210">
        <v>22.5</v>
      </c>
      <c r="H210" s="212">
        <v>30</v>
      </c>
      <c r="I210" s="212">
        <v>26</v>
      </c>
      <c r="J210" s="210"/>
    </row>
    <row r="211" spans="1:10" s="211" customFormat="1" x14ac:dyDescent="0.25">
      <c r="A211" s="210"/>
      <c r="B211" s="210" t="s">
        <v>882</v>
      </c>
      <c r="C211" s="210" t="s">
        <v>883</v>
      </c>
      <c r="D211" s="210" t="s">
        <v>111</v>
      </c>
      <c r="E211" s="210" t="s">
        <v>880</v>
      </c>
      <c r="F211" s="210">
        <v>35</v>
      </c>
      <c r="G211" s="210">
        <v>22.5</v>
      </c>
      <c r="H211" s="212">
        <v>30</v>
      </c>
      <c r="I211" s="212">
        <v>26</v>
      </c>
      <c r="J211" s="210"/>
    </row>
    <row r="212" spans="1:10" s="211" customFormat="1" x14ac:dyDescent="0.25">
      <c r="A212" s="210"/>
      <c r="B212" s="210" t="s">
        <v>884</v>
      </c>
      <c r="C212" s="210" t="s">
        <v>888</v>
      </c>
      <c r="D212" s="210" t="s">
        <v>111</v>
      </c>
      <c r="E212" s="210" t="s">
        <v>887</v>
      </c>
      <c r="F212" s="210">
        <v>35</v>
      </c>
      <c r="G212" s="210">
        <v>22.5</v>
      </c>
      <c r="H212" s="212">
        <v>30</v>
      </c>
      <c r="I212" s="212">
        <v>26</v>
      </c>
      <c r="J212" s="210"/>
    </row>
    <row r="213" spans="1:10" s="211" customFormat="1" x14ac:dyDescent="0.25">
      <c r="A213" s="210"/>
      <c r="B213" s="210" t="s">
        <v>885</v>
      </c>
      <c r="C213" s="210" t="s">
        <v>886</v>
      </c>
      <c r="D213" s="210" t="s">
        <v>111</v>
      </c>
      <c r="E213" s="210" t="s">
        <v>880</v>
      </c>
      <c r="F213" s="210">
        <v>35</v>
      </c>
      <c r="G213" s="210">
        <v>22.5</v>
      </c>
      <c r="H213" s="212">
        <v>30</v>
      </c>
      <c r="I213" s="212">
        <v>26</v>
      </c>
      <c r="J213" s="210"/>
    </row>
    <row r="214" spans="1:10" x14ac:dyDescent="0.25">
      <c r="A214" s="210"/>
      <c r="B214" s="210" t="s">
        <v>160</v>
      </c>
      <c r="C214" s="210" t="s">
        <v>465</v>
      </c>
      <c r="D214" s="210" t="s">
        <v>111</v>
      </c>
      <c r="E214" s="210" t="s">
        <v>26</v>
      </c>
      <c r="F214" s="210">
        <v>35</v>
      </c>
      <c r="G214" s="210">
        <v>22.5</v>
      </c>
      <c r="H214" s="212">
        <v>30</v>
      </c>
      <c r="I214" s="212">
        <v>26</v>
      </c>
      <c r="J214" s="210"/>
    </row>
    <row r="215" spans="1:10" x14ac:dyDescent="0.25">
      <c r="A215" s="210"/>
      <c r="B215" s="210" t="s">
        <v>162</v>
      </c>
      <c r="C215" s="210" t="s">
        <v>467</v>
      </c>
      <c r="D215" s="210" t="s">
        <v>111</v>
      </c>
      <c r="E215" s="210" t="s">
        <v>26</v>
      </c>
      <c r="F215" s="210">
        <v>35</v>
      </c>
      <c r="G215" s="210">
        <v>22.5</v>
      </c>
      <c r="H215" s="212">
        <v>30</v>
      </c>
      <c r="I215" s="212">
        <v>26</v>
      </c>
      <c r="J215" s="210"/>
    </row>
    <row r="216" spans="1:10" x14ac:dyDescent="0.25">
      <c r="A216" s="210"/>
      <c r="B216" s="210" t="s">
        <v>163</v>
      </c>
      <c r="C216" s="210" t="s">
        <v>468</v>
      </c>
      <c r="D216" s="210" t="s">
        <v>111</v>
      </c>
      <c r="E216" s="210" t="s">
        <v>26</v>
      </c>
      <c r="F216" s="210">
        <v>35</v>
      </c>
      <c r="G216" s="210">
        <v>22.5</v>
      </c>
      <c r="H216" s="212">
        <v>30</v>
      </c>
      <c r="I216" s="212">
        <v>26</v>
      </c>
      <c r="J216" s="210"/>
    </row>
    <row r="217" spans="1:10" x14ac:dyDescent="0.25">
      <c r="A217" s="210"/>
      <c r="B217" s="210" t="s">
        <v>164</v>
      </c>
      <c r="C217" s="210" t="s">
        <v>664</v>
      </c>
      <c r="D217" s="210" t="s">
        <v>111</v>
      </c>
      <c r="E217" s="210" t="s">
        <v>26</v>
      </c>
      <c r="F217" s="210">
        <v>35</v>
      </c>
      <c r="G217" s="210">
        <v>22.5</v>
      </c>
      <c r="H217" s="212">
        <v>30</v>
      </c>
      <c r="I217" s="212">
        <v>26</v>
      </c>
      <c r="J217" s="210"/>
    </row>
    <row r="218" spans="1:10" x14ac:dyDescent="0.25">
      <c r="A218" s="210"/>
      <c r="B218" s="210" t="s">
        <v>387</v>
      </c>
      <c r="C218" s="210" t="s">
        <v>663</v>
      </c>
      <c r="D218" s="210" t="s">
        <v>111</v>
      </c>
      <c r="E218" s="210" t="s">
        <v>26</v>
      </c>
      <c r="F218" s="210">
        <v>35</v>
      </c>
      <c r="G218" s="210">
        <v>22.5</v>
      </c>
      <c r="H218" s="212">
        <v>30</v>
      </c>
      <c r="I218" s="212">
        <v>26</v>
      </c>
      <c r="J218" s="210"/>
    </row>
    <row r="219" spans="1:10" x14ac:dyDescent="0.25">
      <c r="A219" s="210"/>
      <c r="B219" s="210" t="s">
        <v>386</v>
      </c>
      <c r="C219" s="210" t="s">
        <v>666</v>
      </c>
      <c r="D219" s="210" t="s">
        <v>111</v>
      </c>
      <c r="E219" s="210" t="s">
        <v>26</v>
      </c>
      <c r="F219" s="210">
        <v>35</v>
      </c>
      <c r="G219" s="210">
        <v>22.5</v>
      </c>
      <c r="H219" s="212">
        <v>30</v>
      </c>
      <c r="I219" s="212">
        <v>26</v>
      </c>
      <c r="J219" s="210"/>
    </row>
    <row r="220" spans="1:10" x14ac:dyDescent="0.25">
      <c r="A220" s="210"/>
      <c r="B220" s="210" t="s">
        <v>165</v>
      </c>
      <c r="C220" s="210" t="s">
        <v>469</v>
      </c>
      <c r="D220" s="210" t="s">
        <v>111</v>
      </c>
      <c r="E220" s="210" t="s">
        <v>26</v>
      </c>
      <c r="F220" s="210">
        <v>35</v>
      </c>
      <c r="G220" s="210">
        <v>22.5</v>
      </c>
      <c r="H220" s="212">
        <v>30</v>
      </c>
      <c r="I220" s="212">
        <v>26</v>
      </c>
      <c r="J220" s="210"/>
    </row>
    <row r="221" spans="1:10" x14ac:dyDescent="0.25">
      <c r="A221" s="210"/>
      <c r="B221" s="210" t="s">
        <v>166</v>
      </c>
      <c r="C221" s="210" t="s">
        <v>470</v>
      </c>
      <c r="D221" s="210" t="s">
        <v>111</v>
      </c>
      <c r="E221" s="210" t="s">
        <v>26</v>
      </c>
      <c r="F221" s="210">
        <v>35</v>
      </c>
      <c r="G221" s="210">
        <v>22.5</v>
      </c>
      <c r="H221" s="212">
        <v>30</v>
      </c>
      <c r="I221" s="212">
        <v>26</v>
      </c>
      <c r="J221" s="210"/>
    </row>
    <row r="222" spans="1:10" x14ac:dyDescent="0.25">
      <c r="A222" s="210"/>
      <c r="B222" s="210" t="s">
        <v>167</v>
      </c>
      <c r="C222" s="210" t="s">
        <v>471</v>
      </c>
      <c r="D222" s="210" t="s">
        <v>111</v>
      </c>
      <c r="E222" s="210" t="s">
        <v>26</v>
      </c>
      <c r="F222" s="210">
        <v>35</v>
      </c>
      <c r="G222" s="210">
        <v>22.5</v>
      </c>
      <c r="H222" s="212">
        <v>30</v>
      </c>
      <c r="I222" s="212">
        <v>26</v>
      </c>
      <c r="J222" s="210"/>
    </row>
    <row r="223" spans="1:10" x14ac:dyDescent="0.25">
      <c r="A223" s="210"/>
      <c r="B223" s="210" t="s">
        <v>179</v>
      </c>
      <c r="C223" s="210" t="s">
        <v>662</v>
      </c>
      <c r="D223" s="210" t="s">
        <v>111</v>
      </c>
      <c r="E223" s="210" t="s">
        <v>26</v>
      </c>
      <c r="F223" s="210">
        <v>35</v>
      </c>
      <c r="G223" s="210">
        <v>22.5</v>
      </c>
      <c r="H223" s="212">
        <v>30</v>
      </c>
      <c r="I223" s="212">
        <v>26</v>
      </c>
      <c r="J223" s="210"/>
    </row>
    <row r="224" spans="1:10" x14ac:dyDescent="0.25">
      <c r="A224" s="210"/>
      <c r="B224" s="210" t="s">
        <v>180</v>
      </c>
      <c r="C224" s="210" t="s">
        <v>587</v>
      </c>
      <c r="D224" s="210" t="s">
        <v>111</v>
      </c>
      <c r="E224" s="210" t="s">
        <v>26</v>
      </c>
      <c r="F224" s="210">
        <v>35</v>
      </c>
      <c r="G224" s="210">
        <v>22.5</v>
      </c>
      <c r="H224" s="212">
        <v>30</v>
      </c>
      <c r="I224" s="212">
        <v>26</v>
      </c>
      <c r="J224" s="210"/>
    </row>
    <row r="225" spans="1:10" x14ac:dyDescent="0.25">
      <c r="A225" s="210"/>
      <c r="B225" s="210" t="s">
        <v>168</v>
      </c>
      <c r="C225" s="210" t="s">
        <v>474</v>
      </c>
      <c r="D225" s="210" t="s">
        <v>111</v>
      </c>
      <c r="E225" s="210" t="s">
        <v>26</v>
      </c>
      <c r="F225" s="210">
        <v>31</v>
      </c>
      <c r="G225" s="210">
        <v>19.5</v>
      </c>
      <c r="H225" s="212">
        <v>26</v>
      </c>
      <c r="I225" s="212">
        <v>23</v>
      </c>
      <c r="J225" s="210"/>
    </row>
    <row r="226" spans="1:10" x14ac:dyDescent="0.25">
      <c r="A226" s="210"/>
      <c r="B226" s="210" t="s">
        <v>169</v>
      </c>
      <c r="C226" s="210" t="s">
        <v>475</v>
      </c>
      <c r="D226" s="210" t="s">
        <v>111</v>
      </c>
      <c r="E226" s="210" t="s">
        <v>26</v>
      </c>
      <c r="F226" s="210">
        <v>31</v>
      </c>
      <c r="G226" s="210">
        <v>19.5</v>
      </c>
      <c r="H226" s="212">
        <v>26</v>
      </c>
      <c r="I226" s="212">
        <v>23</v>
      </c>
      <c r="J226" s="210"/>
    </row>
    <row r="227" spans="1:10" x14ac:dyDescent="0.25">
      <c r="A227" s="210"/>
      <c r="B227" s="210" t="s">
        <v>171</v>
      </c>
      <c r="C227" s="210" t="s">
        <v>477</v>
      </c>
      <c r="D227" s="210" t="s">
        <v>111</v>
      </c>
      <c r="E227" s="210" t="s">
        <v>26</v>
      </c>
      <c r="F227" s="210">
        <v>31</v>
      </c>
      <c r="G227" s="210">
        <v>19.5</v>
      </c>
      <c r="H227" s="212">
        <v>26</v>
      </c>
      <c r="I227" s="212">
        <v>23</v>
      </c>
      <c r="J227" s="210"/>
    </row>
    <row r="228" spans="1:10" x14ac:dyDescent="0.25">
      <c r="A228" s="210"/>
      <c r="B228" s="210" t="s">
        <v>172</v>
      </c>
      <c r="C228" s="210" t="s">
        <v>478</v>
      </c>
      <c r="D228" s="210" t="s">
        <v>111</v>
      </c>
      <c r="E228" s="210" t="s">
        <v>26</v>
      </c>
      <c r="F228" s="210">
        <v>31</v>
      </c>
      <c r="G228" s="210">
        <v>19.5</v>
      </c>
      <c r="H228" s="212">
        <v>26</v>
      </c>
      <c r="I228" s="212">
        <v>23</v>
      </c>
      <c r="J228" s="210"/>
    </row>
    <row r="229" spans="1:10" x14ac:dyDescent="0.25">
      <c r="A229" s="210"/>
      <c r="B229" s="210" t="s">
        <v>173</v>
      </c>
      <c r="C229" s="210" t="s">
        <v>479</v>
      </c>
      <c r="D229" s="210" t="s">
        <v>111</v>
      </c>
      <c r="E229" s="210" t="s">
        <v>26</v>
      </c>
      <c r="F229" s="210">
        <v>31</v>
      </c>
      <c r="G229" s="210">
        <v>19.5</v>
      </c>
      <c r="H229" s="212">
        <v>26</v>
      </c>
      <c r="I229" s="212">
        <v>23</v>
      </c>
      <c r="J229" s="210"/>
    </row>
    <row r="230" spans="1:10" x14ac:dyDescent="0.25">
      <c r="A230" s="210"/>
      <c r="B230" s="210" t="s">
        <v>174</v>
      </c>
      <c r="C230" s="210" t="s">
        <v>480</v>
      </c>
      <c r="D230" s="210" t="s">
        <v>111</v>
      </c>
      <c r="E230" s="210" t="s">
        <v>26</v>
      </c>
      <c r="F230" s="210">
        <v>31</v>
      </c>
      <c r="G230" s="210">
        <v>19.5</v>
      </c>
      <c r="H230" s="212">
        <v>26</v>
      </c>
      <c r="I230" s="212">
        <v>23</v>
      </c>
      <c r="J230" s="210"/>
    </row>
    <row r="231" spans="1:10" x14ac:dyDescent="0.25">
      <c r="A231" s="210"/>
      <c r="B231" s="210" t="s">
        <v>175</v>
      </c>
      <c r="C231" s="210" t="s">
        <v>481</v>
      </c>
      <c r="D231" s="210" t="s">
        <v>111</v>
      </c>
      <c r="E231" s="210" t="s">
        <v>26</v>
      </c>
      <c r="F231" s="210">
        <v>31</v>
      </c>
      <c r="G231" s="210">
        <v>19.5</v>
      </c>
      <c r="H231" s="212">
        <v>26</v>
      </c>
      <c r="I231" s="212">
        <v>23</v>
      </c>
      <c r="J231" s="210"/>
    </row>
    <row r="232" spans="1:10" x14ac:dyDescent="0.25">
      <c r="A232" s="210"/>
      <c r="B232" s="210" t="s">
        <v>176</v>
      </c>
      <c r="C232" s="210" t="s">
        <v>482</v>
      </c>
      <c r="D232" s="210" t="s">
        <v>111</v>
      </c>
      <c r="E232" s="210" t="s">
        <v>26</v>
      </c>
      <c r="F232" s="210">
        <v>31</v>
      </c>
      <c r="G232" s="210">
        <v>19.5</v>
      </c>
      <c r="H232" s="212">
        <v>26</v>
      </c>
      <c r="I232" s="212">
        <v>23</v>
      </c>
      <c r="J232" s="210"/>
    </row>
    <row r="233" spans="1:10" x14ac:dyDescent="0.25">
      <c r="A233" s="210"/>
      <c r="B233" s="210" t="s">
        <v>178</v>
      </c>
      <c r="C233" s="210" t="s">
        <v>665</v>
      </c>
      <c r="D233" s="210" t="s">
        <v>111</v>
      </c>
      <c r="E233" s="210" t="s">
        <v>26</v>
      </c>
      <c r="F233" s="210">
        <v>31</v>
      </c>
      <c r="G233" s="210">
        <v>19.5</v>
      </c>
      <c r="H233" s="212">
        <v>26</v>
      </c>
      <c r="I233" s="212">
        <v>23</v>
      </c>
      <c r="J233" s="210"/>
    </row>
    <row r="234" spans="1:10" x14ac:dyDescent="0.25">
      <c r="A234" s="210"/>
      <c r="B234" s="210" t="s">
        <v>110</v>
      </c>
      <c r="C234" s="210" t="s">
        <v>407</v>
      </c>
      <c r="D234" s="210" t="s">
        <v>111</v>
      </c>
      <c r="E234" s="210" t="s">
        <v>26</v>
      </c>
      <c r="F234" s="210">
        <v>66</v>
      </c>
      <c r="G234" s="210">
        <v>38</v>
      </c>
      <c r="H234" s="212">
        <v>48</v>
      </c>
      <c r="I234" s="212">
        <v>39.5</v>
      </c>
      <c r="J234" s="210"/>
    </row>
    <row r="235" spans="1:10" x14ac:dyDescent="0.25">
      <c r="A235" s="210"/>
      <c r="B235" s="210" t="s">
        <v>117</v>
      </c>
      <c r="C235" s="210" t="s">
        <v>408</v>
      </c>
      <c r="D235" s="210" t="s">
        <v>111</v>
      </c>
      <c r="E235" s="210" t="s">
        <v>26</v>
      </c>
      <c r="F235" s="210">
        <v>47.09</v>
      </c>
      <c r="G235" s="210">
        <v>31</v>
      </c>
      <c r="H235" s="212">
        <v>45</v>
      </c>
      <c r="I235" s="212">
        <v>32</v>
      </c>
      <c r="J235" s="210"/>
    </row>
    <row r="236" spans="1:10" x14ac:dyDescent="0.25">
      <c r="A236" s="210"/>
      <c r="B236" s="210" t="s">
        <v>398</v>
      </c>
      <c r="C236" s="210" t="s">
        <v>672</v>
      </c>
      <c r="D236" s="210" t="s">
        <v>187</v>
      </c>
      <c r="E236" s="210" t="s">
        <v>26</v>
      </c>
      <c r="F236" s="210">
        <v>75</v>
      </c>
      <c r="G236" s="210">
        <v>46.8</v>
      </c>
      <c r="H236" s="212">
        <v>62</v>
      </c>
      <c r="I236" s="212">
        <v>54</v>
      </c>
      <c r="J236" s="210"/>
    </row>
    <row r="237" spans="1:10" x14ac:dyDescent="0.25">
      <c r="A237" s="210"/>
      <c r="B237" s="210" t="s">
        <v>382</v>
      </c>
      <c r="C237" s="210" t="s">
        <v>454</v>
      </c>
      <c r="D237" s="210" t="s">
        <v>207</v>
      </c>
      <c r="E237" s="210" t="s">
        <v>26</v>
      </c>
      <c r="F237" s="210">
        <v>45</v>
      </c>
      <c r="G237" s="210">
        <v>25</v>
      </c>
      <c r="H237" s="212">
        <v>27.5</v>
      </c>
      <c r="I237" s="212">
        <v>27.5</v>
      </c>
      <c r="J237" s="210"/>
    </row>
    <row r="238" spans="1:10" x14ac:dyDescent="0.25">
      <c r="A238" s="210"/>
      <c r="B238" s="210" t="s">
        <v>384</v>
      </c>
      <c r="C238" s="210" t="s">
        <v>383</v>
      </c>
      <c r="D238" s="210" t="s">
        <v>207</v>
      </c>
      <c r="E238" s="210" t="s">
        <v>26</v>
      </c>
      <c r="F238" s="210">
        <v>45</v>
      </c>
      <c r="G238" s="210">
        <v>25</v>
      </c>
      <c r="H238" s="212">
        <v>27.5</v>
      </c>
      <c r="I238" s="212">
        <v>27.5</v>
      </c>
      <c r="J238" s="210"/>
    </row>
    <row r="239" spans="1:10" x14ac:dyDescent="0.25">
      <c r="A239" s="210"/>
      <c r="B239" s="210" t="s">
        <v>220</v>
      </c>
      <c r="C239" s="210" t="s">
        <v>553</v>
      </c>
      <c r="D239" s="210" t="s">
        <v>207</v>
      </c>
      <c r="E239" s="210" t="s">
        <v>26</v>
      </c>
      <c r="F239" s="210">
        <v>26</v>
      </c>
      <c r="G239" s="210">
        <v>16.5</v>
      </c>
      <c r="H239" s="212">
        <v>18.5</v>
      </c>
      <c r="I239" s="212">
        <v>18.5</v>
      </c>
      <c r="J239" s="210"/>
    </row>
    <row r="240" spans="1:10" x14ac:dyDescent="0.25">
      <c r="A240" s="210"/>
      <c r="B240" s="210" t="s">
        <v>229</v>
      </c>
      <c r="C240" s="210" t="s">
        <v>721</v>
      </c>
      <c r="D240" s="210" t="s">
        <v>207</v>
      </c>
      <c r="E240" s="210" t="s">
        <v>26</v>
      </c>
      <c r="F240" s="210">
        <v>26</v>
      </c>
      <c r="G240" s="210">
        <v>16.5</v>
      </c>
      <c r="H240" s="212">
        <v>18.5</v>
      </c>
      <c r="I240" s="212">
        <v>18.5</v>
      </c>
      <c r="J240" s="210"/>
    </row>
    <row r="241" spans="1:10" x14ac:dyDescent="0.25">
      <c r="A241" s="210"/>
      <c r="B241" s="210" t="s">
        <v>224</v>
      </c>
      <c r="C241" s="210" t="s">
        <v>757</v>
      </c>
      <c r="D241" s="210" t="s">
        <v>207</v>
      </c>
      <c r="E241" s="210" t="s">
        <v>26</v>
      </c>
      <c r="F241" s="210">
        <v>49.5</v>
      </c>
      <c r="G241" s="210">
        <v>31</v>
      </c>
      <c r="H241" s="212">
        <v>34.5</v>
      </c>
      <c r="I241" s="212">
        <v>34.5</v>
      </c>
      <c r="J241" s="210"/>
    </row>
    <row r="242" spans="1:10" x14ac:dyDescent="0.25">
      <c r="A242" s="210"/>
      <c r="B242" s="210" t="s">
        <v>232</v>
      </c>
      <c r="C242" s="210" t="s">
        <v>554</v>
      </c>
      <c r="D242" s="210" t="s">
        <v>207</v>
      </c>
      <c r="E242" s="210" t="s">
        <v>26</v>
      </c>
      <c r="F242" s="210">
        <v>49.5</v>
      </c>
      <c r="G242" s="210">
        <v>31</v>
      </c>
      <c r="H242" s="212">
        <v>34.5</v>
      </c>
      <c r="I242" s="212">
        <v>34.5</v>
      </c>
      <c r="J242" s="210"/>
    </row>
    <row r="243" spans="1:10" x14ac:dyDescent="0.25">
      <c r="A243" s="210"/>
      <c r="B243" s="210" t="s">
        <v>235</v>
      </c>
      <c r="C243" s="210" t="s">
        <v>758</v>
      </c>
      <c r="D243" s="210" t="s">
        <v>207</v>
      </c>
      <c r="E243" s="210" t="s">
        <v>26</v>
      </c>
      <c r="F243" s="210">
        <v>49.5</v>
      </c>
      <c r="G243" s="210">
        <v>31</v>
      </c>
      <c r="H243" s="212">
        <v>34.5</v>
      </c>
      <c r="I243" s="212">
        <v>34.5</v>
      </c>
      <c r="J243" s="210"/>
    </row>
    <row r="244" spans="1:10" x14ac:dyDescent="0.25">
      <c r="A244" s="210"/>
      <c r="B244" s="210" t="s">
        <v>380</v>
      </c>
      <c r="C244" s="210" t="s">
        <v>249</v>
      </c>
      <c r="D244" s="210" t="s">
        <v>207</v>
      </c>
      <c r="E244" s="210" t="s">
        <v>26</v>
      </c>
      <c r="F244" s="210">
        <v>36</v>
      </c>
      <c r="G244" s="210">
        <v>22.9</v>
      </c>
      <c r="H244" s="212">
        <v>24.1</v>
      </c>
      <c r="I244" s="212">
        <v>24.1</v>
      </c>
      <c r="J244" s="210"/>
    </row>
    <row r="245" spans="1:10" x14ac:dyDescent="0.25">
      <c r="A245" s="210"/>
      <c r="B245" s="210" t="s">
        <v>381</v>
      </c>
      <c r="C245" s="210" t="s">
        <v>660</v>
      </c>
      <c r="D245" s="210" t="s">
        <v>207</v>
      </c>
      <c r="E245" s="210" t="s">
        <v>26</v>
      </c>
      <c r="F245" s="210">
        <v>43</v>
      </c>
      <c r="G245" s="210">
        <v>25.5</v>
      </c>
      <c r="H245" s="212">
        <v>26.5</v>
      </c>
      <c r="I245" s="212">
        <v>26.5</v>
      </c>
      <c r="J245" s="210"/>
    </row>
    <row r="246" spans="1:10" x14ac:dyDescent="0.25">
      <c r="A246" s="210"/>
      <c r="B246" s="210" t="s">
        <v>378</v>
      </c>
      <c r="C246" s="210" t="s">
        <v>258</v>
      </c>
      <c r="D246" s="210" t="s">
        <v>207</v>
      </c>
      <c r="E246" s="210" t="s">
        <v>26</v>
      </c>
      <c r="F246" s="210">
        <v>45</v>
      </c>
      <c r="G246" s="210">
        <v>27.9</v>
      </c>
      <c r="H246" s="212">
        <v>29.9</v>
      </c>
      <c r="I246" s="212">
        <v>29.9</v>
      </c>
      <c r="J246" s="210"/>
    </row>
    <row r="247" spans="1:10" x14ac:dyDescent="0.25">
      <c r="A247" s="210"/>
      <c r="B247" s="210" t="s">
        <v>265</v>
      </c>
      <c r="C247" s="210" t="s">
        <v>557</v>
      </c>
      <c r="D247" s="210" t="s">
        <v>207</v>
      </c>
      <c r="E247" s="210" t="s">
        <v>26</v>
      </c>
      <c r="F247" s="210">
        <v>36</v>
      </c>
      <c r="G247" s="210">
        <v>22.9</v>
      </c>
      <c r="H247" s="212">
        <v>24.1</v>
      </c>
      <c r="I247" s="212">
        <v>24.1</v>
      </c>
      <c r="J247" s="210"/>
    </row>
    <row r="248" spans="1:10" x14ac:dyDescent="0.25">
      <c r="A248" s="210"/>
      <c r="B248" s="210" t="s">
        <v>269</v>
      </c>
      <c r="C248" s="210" t="s">
        <v>558</v>
      </c>
      <c r="D248" s="210" t="s">
        <v>207</v>
      </c>
      <c r="E248" s="210" t="s">
        <v>26</v>
      </c>
      <c r="F248" s="210">
        <v>69</v>
      </c>
      <c r="G248" s="210">
        <v>42.1</v>
      </c>
      <c r="H248" s="212">
        <v>45.3</v>
      </c>
      <c r="I248" s="212">
        <v>45.3</v>
      </c>
      <c r="J248" s="210"/>
    </row>
    <row r="249" spans="1:10" x14ac:dyDescent="0.25">
      <c r="A249" s="210"/>
      <c r="B249" s="210" t="s">
        <v>273</v>
      </c>
      <c r="C249" s="210" t="s">
        <v>559</v>
      </c>
      <c r="D249" s="210" t="s">
        <v>207</v>
      </c>
      <c r="E249" s="210" t="s">
        <v>26</v>
      </c>
      <c r="F249" s="210">
        <v>22.5</v>
      </c>
      <c r="G249" s="210">
        <v>13.9</v>
      </c>
      <c r="H249" s="212">
        <v>15.2</v>
      </c>
      <c r="I249" s="212">
        <v>15.2</v>
      </c>
      <c r="J249" s="210"/>
    </row>
    <row r="250" spans="1:10" x14ac:dyDescent="0.25">
      <c r="A250" s="210"/>
      <c r="B250" s="210" t="s">
        <v>276</v>
      </c>
      <c r="C250" s="210" t="s">
        <v>560</v>
      </c>
      <c r="D250" s="210" t="s">
        <v>207</v>
      </c>
      <c r="E250" s="210" t="s">
        <v>26</v>
      </c>
      <c r="F250" s="210">
        <v>57.5</v>
      </c>
      <c r="G250" s="210">
        <v>36.5</v>
      </c>
      <c r="H250" s="212">
        <v>38.700000000000003</v>
      </c>
      <c r="I250" s="212">
        <v>38.700000000000003</v>
      </c>
      <c r="J250" s="210"/>
    </row>
    <row r="251" spans="1:10" x14ac:dyDescent="0.25">
      <c r="A251" s="210"/>
      <c r="B251" s="210" t="s">
        <v>288</v>
      </c>
      <c r="C251" s="210" t="s">
        <v>561</v>
      </c>
      <c r="D251" s="210" t="s">
        <v>207</v>
      </c>
      <c r="E251" s="210" t="s">
        <v>26</v>
      </c>
      <c r="F251" s="210">
        <v>36</v>
      </c>
      <c r="G251" s="210">
        <v>22.9</v>
      </c>
      <c r="H251" s="212">
        <v>24.1</v>
      </c>
      <c r="I251" s="212">
        <v>24.1</v>
      </c>
      <c r="J251" s="210"/>
    </row>
    <row r="252" spans="1:10" x14ac:dyDescent="0.25">
      <c r="A252" s="210"/>
      <c r="B252" s="210" t="s">
        <v>376</v>
      </c>
      <c r="C252" s="210" t="s">
        <v>291</v>
      </c>
      <c r="D252" s="210" t="s">
        <v>207</v>
      </c>
      <c r="E252" s="210" t="s">
        <v>26</v>
      </c>
      <c r="F252" s="210">
        <v>45</v>
      </c>
      <c r="G252" s="210">
        <v>27.9</v>
      </c>
      <c r="H252" s="212">
        <v>29.9</v>
      </c>
      <c r="I252" s="212">
        <v>29.9</v>
      </c>
      <c r="J252" s="210"/>
    </row>
    <row r="253" spans="1:10" x14ac:dyDescent="0.25">
      <c r="A253" s="210"/>
      <c r="B253" s="210" t="s">
        <v>293</v>
      </c>
      <c r="C253" s="210" t="s">
        <v>562</v>
      </c>
      <c r="D253" s="210" t="s">
        <v>207</v>
      </c>
      <c r="E253" s="210" t="s">
        <v>26</v>
      </c>
      <c r="F253" s="210">
        <v>36</v>
      </c>
      <c r="G253" s="210">
        <v>22.9</v>
      </c>
      <c r="H253" s="212">
        <v>24.1</v>
      </c>
      <c r="I253" s="212">
        <v>24.1</v>
      </c>
      <c r="J253" s="210"/>
    </row>
    <row r="254" spans="1:10" x14ac:dyDescent="0.25">
      <c r="A254" s="210"/>
      <c r="B254" s="210" t="s">
        <v>296</v>
      </c>
      <c r="C254" s="210" t="s">
        <v>297</v>
      </c>
      <c r="D254" s="210" t="s">
        <v>207</v>
      </c>
      <c r="E254" s="210" t="s">
        <v>26</v>
      </c>
      <c r="F254" s="210">
        <v>36</v>
      </c>
      <c r="G254" s="210">
        <v>22.9</v>
      </c>
      <c r="H254" s="212">
        <v>24.1</v>
      </c>
      <c r="I254" s="212">
        <v>24.1</v>
      </c>
      <c r="J254" s="210"/>
    </row>
    <row r="255" spans="1:10" x14ac:dyDescent="0.25">
      <c r="A255" s="210"/>
      <c r="B255" s="210" t="s">
        <v>318</v>
      </c>
      <c r="C255" s="210" t="s">
        <v>563</v>
      </c>
      <c r="D255" s="210" t="s">
        <v>207</v>
      </c>
      <c r="E255" s="210" t="s">
        <v>26</v>
      </c>
      <c r="F255" s="210">
        <v>24.25</v>
      </c>
      <c r="G255" s="210">
        <v>14.5</v>
      </c>
      <c r="H255" s="212">
        <v>16.100000000000001</v>
      </c>
      <c r="I255" s="212">
        <v>16.100000000000001</v>
      </c>
      <c r="J255" s="210"/>
    </row>
    <row r="256" spans="1:10" x14ac:dyDescent="0.25">
      <c r="A256" s="210"/>
      <c r="B256" s="210" t="s">
        <v>340</v>
      </c>
      <c r="C256" s="210" t="s">
        <v>889</v>
      </c>
      <c r="D256" s="210" t="s">
        <v>207</v>
      </c>
      <c r="E256" s="210" t="s">
        <v>880</v>
      </c>
      <c r="F256" s="210">
        <v>24.25</v>
      </c>
      <c r="G256" s="210">
        <v>14.5</v>
      </c>
      <c r="H256" s="212">
        <v>16.100000000000001</v>
      </c>
      <c r="I256" s="212">
        <v>16.100000000000001</v>
      </c>
      <c r="J256" s="210"/>
    </row>
    <row r="257" spans="1:11" x14ac:dyDescent="0.25">
      <c r="A257" s="210"/>
      <c r="B257" s="210" t="s">
        <v>320</v>
      </c>
      <c r="C257" s="210" t="s">
        <v>456</v>
      </c>
      <c r="D257" s="210" t="s">
        <v>207</v>
      </c>
      <c r="E257" s="210" t="s">
        <v>26</v>
      </c>
      <c r="F257" s="210">
        <v>22.25</v>
      </c>
      <c r="G257" s="210">
        <v>13.9</v>
      </c>
      <c r="H257" s="212">
        <v>15.9</v>
      </c>
      <c r="I257" s="212">
        <v>15.9</v>
      </c>
      <c r="J257" s="210"/>
    </row>
    <row r="258" spans="1:11" x14ac:dyDescent="0.25">
      <c r="A258" s="210"/>
      <c r="B258" s="210" t="s">
        <v>322</v>
      </c>
      <c r="C258" s="210" t="s">
        <v>455</v>
      </c>
      <c r="D258" s="210" t="s">
        <v>207</v>
      </c>
      <c r="E258" s="210" t="s">
        <v>26</v>
      </c>
      <c r="F258" s="210">
        <v>44.5</v>
      </c>
      <c r="G258" s="210">
        <v>27.8</v>
      </c>
      <c r="H258" s="212">
        <v>31.8</v>
      </c>
      <c r="I258" s="212">
        <v>31.8</v>
      </c>
      <c r="J258" s="210"/>
    </row>
    <row r="259" spans="1:11" x14ac:dyDescent="0.25">
      <c r="A259" s="210"/>
      <c r="B259" s="210" t="s">
        <v>324</v>
      </c>
      <c r="C259" s="210" t="s">
        <v>564</v>
      </c>
      <c r="D259" s="210" t="s">
        <v>207</v>
      </c>
      <c r="E259" s="210" t="s">
        <v>26</v>
      </c>
      <c r="F259" s="210">
        <v>40</v>
      </c>
      <c r="G259" s="210">
        <v>22.1</v>
      </c>
      <c r="H259" s="212">
        <v>23.8</v>
      </c>
      <c r="I259" s="212">
        <v>23.8</v>
      </c>
      <c r="J259" s="210"/>
    </row>
    <row r="260" spans="1:11" x14ac:dyDescent="0.25">
      <c r="A260" s="210"/>
      <c r="B260" s="210" t="s">
        <v>332</v>
      </c>
      <c r="C260" s="210" t="s">
        <v>868</v>
      </c>
      <c r="D260" s="210" t="s">
        <v>207</v>
      </c>
      <c r="E260" s="210" t="s">
        <v>26</v>
      </c>
      <c r="F260" s="210">
        <v>40</v>
      </c>
      <c r="G260" s="210">
        <v>22.1</v>
      </c>
      <c r="H260" s="212">
        <v>23.8</v>
      </c>
      <c r="I260" s="212">
        <v>23.8</v>
      </c>
      <c r="J260" s="210"/>
    </row>
    <row r="261" spans="1:11" x14ac:dyDescent="0.25">
      <c r="A261" s="210"/>
      <c r="B261" s="210" t="s">
        <v>336</v>
      </c>
      <c r="C261" s="210" t="s">
        <v>566</v>
      </c>
      <c r="D261" s="210" t="s">
        <v>207</v>
      </c>
      <c r="E261" s="210" t="s">
        <v>26</v>
      </c>
      <c r="F261" s="210">
        <v>40</v>
      </c>
      <c r="G261" s="210">
        <v>22.1</v>
      </c>
      <c r="H261" s="212">
        <v>23.8</v>
      </c>
      <c r="I261" s="212">
        <v>23.8</v>
      </c>
      <c r="J261" s="210"/>
    </row>
    <row r="262" spans="1:11" x14ac:dyDescent="0.25">
      <c r="A262" s="210"/>
      <c r="B262" s="210" t="s">
        <v>338</v>
      </c>
      <c r="C262" s="210" t="s">
        <v>567</v>
      </c>
      <c r="D262" s="210" t="s">
        <v>207</v>
      </c>
      <c r="E262" s="210" t="s">
        <v>26</v>
      </c>
      <c r="F262" s="210">
        <v>40</v>
      </c>
      <c r="G262" s="210">
        <v>22.1</v>
      </c>
      <c r="H262" s="212">
        <v>23.8</v>
      </c>
      <c r="I262" s="212">
        <v>23.8</v>
      </c>
      <c r="J262" s="210"/>
    </row>
    <row r="263" spans="1:11" x14ac:dyDescent="0.25">
      <c r="A263" s="210"/>
      <c r="B263" s="210" t="s">
        <v>301</v>
      </c>
      <c r="C263" s="210" t="s">
        <v>749</v>
      </c>
      <c r="D263" s="210" t="s">
        <v>207</v>
      </c>
      <c r="E263" s="210" t="s">
        <v>26</v>
      </c>
      <c r="F263" s="210">
        <v>38.5</v>
      </c>
      <c r="G263" s="210">
        <v>21.5</v>
      </c>
      <c r="H263" s="212">
        <v>23.3</v>
      </c>
      <c r="I263" s="212">
        <v>23.3</v>
      </c>
      <c r="J263" s="210"/>
    </row>
    <row r="264" spans="1:11" x14ac:dyDescent="0.25">
      <c r="A264" s="210"/>
      <c r="B264" s="210" t="s">
        <v>303</v>
      </c>
      <c r="C264" s="210" t="s">
        <v>740</v>
      </c>
      <c r="D264" s="210" t="s">
        <v>207</v>
      </c>
      <c r="E264" s="210" t="s">
        <v>26</v>
      </c>
      <c r="F264" s="210">
        <v>38.5</v>
      </c>
      <c r="G264" s="210">
        <v>21.5</v>
      </c>
      <c r="H264" s="212">
        <v>23.3</v>
      </c>
      <c r="I264" s="212">
        <v>23.3</v>
      </c>
      <c r="J264" s="210"/>
    </row>
    <row r="265" spans="1:11" x14ac:dyDescent="0.25">
      <c r="A265" s="210"/>
      <c r="B265" s="210" t="s">
        <v>304</v>
      </c>
      <c r="C265" s="210" t="s">
        <v>741</v>
      </c>
      <c r="D265" s="210" t="s">
        <v>207</v>
      </c>
      <c r="E265" s="210" t="s">
        <v>26</v>
      </c>
      <c r="F265" s="210">
        <v>38.5</v>
      </c>
      <c r="G265" s="210">
        <v>21.5</v>
      </c>
      <c r="H265" s="212">
        <v>23.3</v>
      </c>
      <c r="I265" s="212">
        <v>23.3</v>
      </c>
      <c r="J265" s="210"/>
    </row>
    <row r="266" spans="1:11" x14ac:dyDescent="0.25">
      <c r="A266" s="210"/>
      <c r="B266" s="210" t="s">
        <v>739</v>
      </c>
      <c r="C266" s="210" t="s">
        <v>742</v>
      </c>
      <c r="D266" s="210" t="s">
        <v>207</v>
      </c>
      <c r="E266" s="210" t="s">
        <v>26</v>
      </c>
      <c r="F266" s="210">
        <v>38.5</v>
      </c>
      <c r="G266" s="210">
        <v>21.5</v>
      </c>
      <c r="H266" s="212">
        <v>23.3</v>
      </c>
      <c r="I266" s="212">
        <v>23.3</v>
      </c>
      <c r="J266" s="210"/>
    </row>
    <row r="267" spans="1:11" x14ac:dyDescent="0.25">
      <c r="A267" s="210"/>
      <c r="B267" s="210" t="s">
        <v>375</v>
      </c>
      <c r="C267" s="210" t="s">
        <v>744</v>
      </c>
      <c r="D267" s="210" t="s">
        <v>207</v>
      </c>
      <c r="E267" s="210" t="s">
        <v>26</v>
      </c>
      <c r="F267" s="210">
        <v>16.5</v>
      </c>
      <c r="G267" s="210">
        <v>8.25</v>
      </c>
      <c r="H267" s="212">
        <v>9</v>
      </c>
      <c r="I267" s="212">
        <v>9</v>
      </c>
      <c r="J267" s="210"/>
    </row>
    <row r="268" spans="1:11" x14ac:dyDescent="0.25">
      <c r="A268" s="210"/>
      <c r="B268" s="210" t="s">
        <v>186</v>
      </c>
      <c r="C268" s="210" t="s">
        <v>750</v>
      </c>
      <c r="D268" s="210" t="s">
        <v>187</v>
      </c>
      <c r="E268" s="210" t="s">
        <v>26</v>
      </c>
      <c r="F268" s="210">
        <v>17.5</v>
      </c>
      <c r="G268" s="210">
        <v>10.3</v>
      </c>
      <c r="H268" s="212">
        <v>11.9</v>
      </c>
      <c r="I268" s="212">
        <v>11.9</v>
      </c>
      <c r="J268" s="210"/>
    </row>
    <row r="269" spans="1:11" x14ac:dyDescent="0.25">
      <c r="A269" s="210"/>
      <c r="B269" s="210" t="s">
        <v>188</v>
      </c>
      <c r="C269" s="210" t="s">
        <v>743</v>
      </c>
      <c r="D269" s="210" t="s">
        <v>187</v>
      </c>
      <c r="E269" s="210" t="s">
        <v>26</v>
      </c>
      <c r="F269" s="210">
        <v>17.5</v>
      </c>
      <c r="G269" s="210">
        <v>10.3</v>
      </c>
      <c r="H269" s="212">
        <v>11.9</v>
      </c>
      <c r="I269" s="212">
        <v>11.9</v>
      </c>
      <c r="J269" s="210"/>
    </row>
    <row r="270" spans="1:11" x14ac:dyDescent="0.25">
      <c r="B270" s="199"/>
      <c r="C270" s="199"/>
      <c r="D270" s="199"/>
      <c r="E270" s="199"/>
      <c r="F270" s="197"/>
    </row>
    <row r="271" spans="1:11" x14ac:dyDescent="0.25">
      <c r="H271" s="214"/>
      <c r="I271" s="214"/>
      <c r="J271" s="199"/>
      <c r="K271" s="199"/>
    </row>
    <row r="272" spans="1:11" hidden="1" x14ac:dyDescent="0.25">
      <c r="C272" s="257" t="s">
        <v>530</v>
      </c>
      <c r="D272" s="258"/>
      <c r="E272" s="258"/>
      <c r="F272" s="258"/>
      <c r="H272" s="215" t="s">
        <v>425</v>
      </c>
      <c r="I272" s="216"/>
    </row>
    <row r="273" spans="1:9" ht="16.5" hidden="1" thickBot="1" x14ac:dyDescent="0.3">
      <c r="C273" s="201"/>
      <c r="D273" s="199"/>
      <c r="E273" s="199"/>
      <c r="F273" s="197"/>
      <c r="H273" s="217" t="s">
        <v>426</v>
      </c>
      <c r="I273" s="218"/>
    </row>
    <row r="274" spans="1:9" hidden="1" x14ac:dyDescent="0.25">
      <c r="B274" s="199"/>
      <c r="C274" s="252" t="s">
        <v>752</v>
      </c>
      <c r="D274" s="253"/>
      <c r="E274" s="253"/>
      <c r="F274" s="253"/>
    </row>
    <row r="275" spans="1:9" s="200" customFormat="1" hidden="1" x14ac:dyDescent="0.25">
      <c r="A275" s="196"/>
      <c r="B275" s="199"/>
      <c r="C275" s="202"/>
      <c r="D275" s="203"/>
      <c r="E275" s="203"/>
      <c r="F275" s="203"/>
      <c r="G275" s="209"/>
      <c r="H275" s="213"/>
      <c r="I275" s="213"/>
    </row>
    <row r="276" spans="1:9" s="200" customFormat="1" hidden="1" x14ac:dyDescent="0.25">
      <c r="A276" s="196"/>
      <c r="B276" s="199"/>
      <c r="C276" s="252" t="s">
        <v>753</v>
      </c>
      <c r="D276" s="253"/>
      <c r="E276" s="253"/>
      <c r="F276" s="253"/>
      <c r="G276" s="209"/>
      <c r="H276" s="213"/>
      <c r="I276" s="213"/>
    </row>
    <row r="277" spans="1:9" s="200" customFormat="1" hidden="1" x14ac:dyDescent="0.25">
      <c r="A277" s="196"/>
      <c r="B277" s="199"/>
      <c r="C277" s="202"/>
      <c r="D277" s="203"/>
      <c r="E277" s="203"/>
      <c r="F277" s="203"/>
      <c r="G277" s="209"/>
      <c r="H277" s="213"/>
      <c r="I277" s="213"/>
    </row>
    <row r="278" spans="1:9" s="200" customFormat="1" hidden="1" x14ac:dyDescent="0.25">
      <c r="A278" s="196"/>
      <c r="B278" s="199"/>
      <c r="C278" s="252" t="s">
        <v>754</v>
      </c>
      <c r="D278" s="253"/>
      <c r="E278" s="253"/>
      <c r="F278" s="253"/>
      <c r="G278" s="209"/>
      <c r="H278" s="213"/>
      <c r="I278" s="213"/>
    </row>
    <row r="279" spans="1:9" s="200" customFormat="1" hidden="1" x14ac:dyDescent="0.25">
      <c r="A279" s="196"/>
      <c r="B279" s="199"/>
      <c r="C279" s="202"/>
      <c r="D279" s="203"/>
      <c r="E279" s="203"/>
      <c r="F279" s="203"/>
      <c r="G279" s="209"/>
      <c r="H279" s="213"/>
      <c r="I279" s="213"/>
    </row>
    <row r="280" spans="1:9" s="200" customFormat="1" hidden="1" x14ac:dyDescent="0.25">
      <c r="A280" s="196"/>
      <c r="B280" s="199"/>
      <c r="C280" s="252" t="s">
        <v>755</v>
      </c>
      <c r="D280" s="253"/>
      <c r="E280" s="253"/>
      <c r="F280" s="256"/>
      <c r="G280" s="209"/>
      <c r="H280" s="213"/>
      <c r="I280" s="213"/>
    </row>
    <row r="281" spans="1:9" s="200" customFormat="1" hidden="1" x14ac:dyDescent="0.25">
      <c r="A281" s="196"/>
      <c r="B281" s="199"/>
      <c r="C281" s="252"/>
      <c r="D281" s="253"/>
      <c r="E281" s="253"/>
      <c r="F281" s="256"/>
      <c r="G281" s="209"/>
      <c r="H281" s="213"/>
      <c r="I281" s="213"/>
    </row>
    <row r="282" spans="1:9" s="200" customFormat="1" hidden="1" x14ac:dyDescent="0.25">
      <c r="A282" s="196"/>
      <c r="B282" s="199"/>
      <c r="C282" s="254" t="s">
        <v>751</v>
      </c>
      <c r="D282" s="255"/>
      <c r="E282" s="255"/>
      <c r="F282" s="255"/>
      <c r="G282" s="209"/>
      <c r="H282" s="213"/>
      <c r="I282" s="213"/>
    </row>
    <row r="283" spans="1:9" hidden="1" x14ac:dyDescent="0.25"/>
    <row r="284" spans="1:9" hidden="1" x14ac:dyDescent="0.25"/>
    <row r="285" spans="1:9" hidden="1" x14ac:dyDescent="0.25"/>
  </sheetData>
  <mergeCells count="7">
    <mergeCell ref="C274:F274"/>
    <mergeCell ref="C282:F282"/>
    <mergeCell ref="C280:F280"/>
    <mergeCell ref="C272:F272"/>
    <mergeCell ref="C276:F276"/>
    <mergeCell ref="C278:F278"/>
    <mergeCell ref="C281:F281"/>
  </mergeCells>
  <phoneticPr fontId="29" type="noConversion"/>
  <pageMargins left="0.11811023622047245" right="0.11811023622047245" top="0.35433070866141736" bottom="0.15748031496062992" header="0.31496062992125984" footer="0.31496062992125984"/>
  <pageSetup paperSize="9" scale="68" fitToHeight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118"/>
  <sheetViews>
    <sheetView topLeftCell="B47" zoomScale="130" zoomScaleNormal="130" workbookViewId="0">
      <selection activeCell="B24" sqref="B24:H85"/>
    </sheetView>
  </sheetViews>
  <sheetFormatPr defaultColWidth="9.140625" defaultRowHeight="15" x14ac:dyDescent="0.25"/>
  <cols>
    <col min="1" max="1" width="4" hidden="1" customWidth="1"/>
    <col min="2" max="2" width="10.5703125" bestFit="1" customWidth="1"/>
    <col min="3" max="3" width="64.140625" customWidth="1"/>
    <col min="4" max="4" width="15" bestFit="1" customWidth="1"/>
    <col min="5" max="5" width="14.5703125" style="7" customWidth="1"/>
    <col min="6" max="6" width="12.140625" style="7" customWidth="1"/>
    <col min="7" max="7" width="17.7109375" style="7" customWidth="1"/>
    <col min="8" max="8" width="11.5703125" style="7" customWidth="1"/>
  </cols>
  <sheetData>
    <row r="1" spans="2:12" x14ac:dyDescent="0.25">
      <c r="B1" s="19"/>
      <c r="C1" s="19"/>
      <c r="D1" s="32"/>
      <c r="E1" s="19"/>
      <c r="F1" s="19"/>
      <c r="H1" s="69" t="s">
        <v>409</v>
      </c>
      <c r="I1" s="13"/>
      <c r="J1" s="13"/>
      <c r="K1" s="13"/>
      <c r="L1" s="13"/>
    </row>
    <row r="2" spans="2:12" x14ac:dyDescent="0.25">
      <c r="B2" s="19"/>
      <c r="C2" s="19"/>
      <c r="D2" s="32"/>
      <c r="E2" s="19"/>
      <c r="F2" s="19"/>
      <c r="H2" s="69" t="s">
        <v>410</v>
      </c>
      <c r="I2" s="13"/>
      <c r="J2" s="13"/>
      <c r="K2" s="13"/>
      <c r="L2" s="13"/>
    </row>
    <row r="3" spans="2:12" x14ac:dyDescent="0.25">
      <c r="B3" s="19"/>
      <c r="C3" s="19"/>
      <c r="D3" s="32"/>
      <c r="E3" s="19"/>
      <c r="F3" s="19"/>
      <c r="H3" s="69" t="s">
        <v>411</v>
      </c>
      <c r="I3" s="13"/>
      <c r="J3" s="13"/>
      <c r="K3" s="13"/>
      <c r="L3" s="13"/>
    </row>
    <row r="4" spans="2:12" x14ac:dyDescent="0.25">
      <c r="B4" s="19"/>
      <c r="C4" s="19"/>
      <c r="D4" s="32"/>
      <c r="E4" s="19"/>
      <c r="F4" s="19"/>
      <c r="H4" s="69" t="s">
        <v>412</v>
      </c>
      <c r="I4" s="13"/>
      <c r="J4" s="13"/>
      <c r="K4" s="13"/>
      <c r="L4" s="13"/>
    </row>
    <row r="5" spans="2:12" x14ac:dyDescent="0.25">
      <c r="B5" s="19"/>
      <c r="C5" s="19"/>
      <c r="D5" s="32"/>
      <c r="E5" s="19"/>
      <c r="F5" s="19"/>
      <c r="H5" s="69" t="s">
        <v>413</v>
      </c>
      <c r="I5" s="13"/>
      <c r="J5" s="13"/>
      <c r="K5" s="13"/>
      <c r="L5" s="13"/>
    </row>
    <row r="6" spans="2:12" x14ac:dyDescent="0.25">
      <c r="B6" s="19"/>
      <c r="C6" s="19"/>
      <c r="D6" s="32"/>
      <c r="E6" s="19"/>
      <c r="F6" s="19"/>
      <c r="H6" s="69" t="s">
        <v>414</v>
      </c>
      <c r="I6" s="16"/>
      <c r="J6" s="16"/>
      <c r="K6" s="16"/>
      <c r="L6" s="13"/>
    </row>
    <row r="7" spans="2:12" x14ac:dyDescent="0.25">
      <c r="B7" s="19"/>
      <c r="C7" s="19"/>
      <c r="D7" s="32"/>
      <c r="E7" s="19"/>
      <c r="F7" s="19"/>
      <c r="H7" s="69" t="s">
        <v>415</v>
      </c>
      <c r="I7" s="16"/>
      <c r="J7" s="16"/>
      <c r="K7" s="16"/>
      <c r="L7" s="13"/>
    </row>
    <row r="8" spans="2:12" x14ac:dyDescent="0.25">
      <c r="B8" s="19"/>
      <c r="C8" s="19"/>
      <c r="D8" s="32"/>
      <c r="E8" s="19"/>
      <c r="F8" s="19"/>
      <c r="H8" s="69" t="s">
        <v>416</v>
      </c>
      <c r="I8" s="16"/>
      <c r="J8" s="16"/>
      <c r="K8" s="16"/>
      <c r="L8" s="13"/>
    </row>
    <row r="9" spans="2:12" ht="15" customHeight="1" x14ac:dyDescent="0.25">
      <c r="B9" s="19"/>
      <c r="C9" s="19"/>
      <c r="D9" s="32"/>
      <c r="E9" s="19"/>
      <c r="F9" s="19"/>
      <c r="H9" s="69" t="s">
        <v>417</v>
      </c>
      <c r="I9" s="16"/>
      <c r="J9" s="16"/>
      <c r="K9" s="16"/>
      <c r="L9" s="13"/>
    </row>
    <row r="10" spans="2:12" ht="15" customHeight="1" x14ac:dyDescent="0.25">
      <c r="B10" s="19"/>
      <c r="C10" s="19"/>
      <c r="D10" s="32"/>
      <c r="E10" s="19"/>
      <c r="F10" s="19"/>
      <c r="H10" s="69"/>
      <c r="I10" s="16"/>
      <c r="J10" s="16"/>
      <c r="K10" s="16"/>
      <c r="L10" s="13"/>
    </row>
    <row r="11" spans="2:12" ht="15.75" x14ac:dyDescent="0.3">
      <c r="B11" s="19"/>
      <c r="C11" s="259" t="s">
        <v>714</v>
      </c>
      <c r="D11" s="260"/>
      <c r="E11" s="260"/>
      <c r="F11" s="260"/>
      <c r="G11" s="261"/>
    </row>
    <row r="12" spans="2:12" ht="18.75" x14ac:dyDescent="0.3">
      <c r="B12" s="19"/>
      <c r="C12" s="167"/>
      <c r="D12" s="122"/>
      <c r="E12" s="122"/>
      <c r="F12" s="122"/>
      <c r="G12" s="128"/>
    </row>
    <row r="13" spans="2:12" ht="15.75" x14ac:dyDescent="0.3">
      <c r="B13" s="19"/>
      <c r="C13" s="259" t="s">
        <v>530</v>
      </c>
      <c r="D13" s="267"/>
      <c r="E13" s="267"/>
      <c r="F13" s="267"/>
      <c r="G13" s="268"/>
    </row>
    <row r="14" spans="2:12" ht="18.75" x14ac:dyDescent="0.3">
      <c r="B14" s="19"/>
      <c r="C14" s="124"/>
      <c r="D14" s="117"/>
      <c r="E14" s="119"/>
      <c r="F14" s="119"/>
      <c r="G14" s="125"/>
    </row>
    <row r="15" spans="2:12" ht="18.75" x14ac:dyDescent="0.3">
      <c r="B15" s="31"/>
      <c r="C15" s="262" t="s">
        <v>626</v>
      </c>
      <c r="D15" s="233"/>
      <c r="E15" s="233"/>
      <c r="F15" s="233"/>
      <c r="G15" s="263"/>
    </row>
    <row r="16" spans="2:12" ht="18.75" x14ac:dyDescent="0.3">
      <c r="B16" s="31"/>
      <c r="C16" s="126"/>
      <c r="D16" s="122"/>
      <c r="E16" s="122"/>
      <c r="F16" s="122"/>
      <c r="G16" s="127"/>
    </row>
    <row r="17" spans="1:9" ht="18.75" x14ac:dyDescent="0.3">
      <c r="B17" s="31"/>
      <c r="C17" s="262" t="s">
        <v>601</v>
      </c>
      <c r="D17" s="233"/>
      <c r="E17" s="233"/>
      <c r="F17" s="233"/>
      <c r="G17" s="263"/>
    </row>
    <row r="18" spans="1:9" ht="18.75" x14ac:dyDescent="0.3">
      <c r="B18" s="31"/>
      <c r="C18" s="126"/>
      <c r="D18" s="122"/>
      <c r="E18" s="122"/>
      <c r="F18" s="122"/>
      <c r="G18" s="127"/>
    </row>
    <row r="19" spans="1:9" ht="18.75" x14ac:dyDescent="0.3">
      <c r="B19" s="31"/>
      <c r="C19" s="262" t="s">
        <v>602</v>
      </c>
      <c r="D19" s="233"/>
      <c r="E19" s="233"/>
      <c r="F19" s="233"/>
      <c r="G19" s="263"/>
    </row>
    <row r="20" spans="1:9" ht="18.75" x14ac:dyDescent="0.3">
      <c r="B20" s="31"/>
      <c r="C20" s="126"/>
      <c r="D20" s="122"/>
      <c r="E20" s="122"/>
      <c r="F20" s="122"/>
      <c r="G20" s="128"/>
    </row>
    <row r="21" spans="1:9" ht="19.5" thickBot="1" x14ac:dyDescent="0.35">
      <c r="B21" s="31"/>
      <c r="C21" s="264" t="s">
        <v>684</v>
      </c>
      <c r="D21" s="265"/>
      <c r="E21" s="265"/>
      <c r="F21" s="265"/>
      <c r="G21" s="266"/>
    </row>
    <row r="22" spans="1:9" s="2" customFormat="1" x14ac:dyDescent="0.25">
      <c r="B22" s="31"/>
      <c r="C22" s="102"/>
      <c r="D22" s="102"/>
      <c r="E22" s="104"/>
      <c r="F22" s="109"/>
      <c r="G22" s="90"/>
      <c r="H22" s="6"/>
    </row>
    <row r="23" spans="1:9" s="2" customFormat="1" x14ac:dyDescent="0.25">
      <c r="B23" s="31"/>
      <c r="C23" s="31"/>
      <c r="D23" s="31"/>
      <c r="E23" s="8"/>
      <c r="F23" s="8"/>
      <c r="G23" s="8"/>
      <c r="H23" s="8"/>
    </row>
    <row r="24" spans="1:9" s="170" customFormat="1" ht="47.25" x14ac:dyDescent="0.25">
      <c r="A24" s="170" t="s">
        <v>0</v>
      </c>
      <c r="B24" s="193" t="s">
        <v>1</v>
      </c>
      <c r="C24" s="193" t="s">
        <v>2</v>
      </c>
      <c r="D24" s="193" t="s">
        <v>5</v>
      </c>
      <c r="E24" s="194" t="s">
        <v>403</v>
      </c>
      <c r="F24" s="194" t="s">
        <v>431</v>
      </c>
      <c r="G24" s="172" t="s">
        <v>429</v>
      </c>
      <c r="H24" s="172" t="s">
        <v>598</v>
      </c>
      <c r="I24" s="2"/>
    </row>
    <row r="25" spans="1:9" s="129" customFormat="1" ht="17.45" customHeight="1" x14ac:dyDescent="0.25">
      <c r="A25" s="173"/>
      <c r="B25" s="183" t="s">
        <v>402</v>
      </c>
      <c r="C25" s="183" t="s">
        <v>589</v>
      </c>
      <c r="D25" s="183" t="s">
        <v>111</v>
      </c>
      <c r="E25" s="184">
        <v>179.4</v>
      </c>
      <c r="F25" s="184">
        <f t="shared" ref="F25:F52" si="0">E25-G25</f>
        <v>64.400000000000006</v>
      </c>
      <c r="G25" s="185">
        <v>115</v>
      </c>
      <c r="H25" s="190">
        <f t="shared" ref="H25:H52" si="1">1-G25/E25</f>
        <v>0.35897435897435903</v>
      </c>
    </row>
    <row r="26" spans="1:9" s="176" customFormat="1" ht="17.45" customHeight="1" x14ac:dyDescent="0.25">
      <c r="A26" s="177"/>
      <c r="B26" s="189" t="s">
        <v>401</v>
      </c>
      <c r="C26" s="189" t="s">
        <v>590</v>
      </c>
      <c r="D26" s="189" t="s">
        <v>111</v>
      </c>
      <c r="E26" s="180">
        <v>105</v>
      </c>
      <c r="F26" s="184">
        <f t="shared" si="0"/>
        <v>37.5</v>
      </c>
      <c r="G26" s="181">
        <f>G27*3</f>
        <v>67.5</v>
      </c>
      <c r="H26" s="190">
        <f t="shared" si="1"/>
        <v>0.3571428571428571</v>
      </c>
    </row>
    <row r="27" spans="1:9" s="176" customFormat="1" ht="17.45" customHeight="1" x14ac:dyDescent="0.25">
      <c r="A27" s="177"/>
      <c r="B27" s="189" t="s">
        <v>400</v>
      </c>
      <c r="C27" s="189" t="s">
        <v>486</v>
      </c>
      <c r="D27" s="189" t="s">
        <v>111</v>
      </c>
      <c r="E27" s="180">
        <v>35</v>
      </c>
      <c r="F27" s="184">
        <f t="shared" si="0"/>
        <v>12.5</v>
      </c>
      <c r="G27" s="181">
        <f>22.5</f>
        <v>22.5</v>
      </c>
      <c r="H27" s="190">
        <f t="shared" si="1"/>
        <v>0.3571428571428571</v>
      </c>
    </row>
    <row r="28" spans="1:9" s="176" customFormat="1" ht="17.45" customHeight="1" x14ac:dyDescent="0.25">
      <c r="A28" s="177"/>
      <c r="B28" s="189" t="s">
        <v>153</v>
      </c>
      <c r="C28" s="189" t="s">
        <v>459</v>
      </c>
      <c r="D28" s="189" t="s">
        <v>111</v>
      </c>
      <c r="E28" s="180">
        <v>35</v>
      </c>
      <c r="F28" s="184">
        <f t="shared" si="0"/>
        <v>12.5</v>
      </c>
      <c r="G28" s="181">
        <f t="shared" ref="G28:G43" si="2">22.5</f>
        <v>22.5</v>
      </c>
      <c r="H28" s="190">
        <f t="shared" si="1"/>
        <v>0.3571428571428571</v>
      </c>
    </row>
    <row r="29" spans="1:9" s="176" customFormat="1" ht="17.45" customHeight="1" x14ac:dyDescent="0.25">
      <c r="A29" s="177"/>
      <c r="B29" s="189" t="s">
        <v>154</v>
      </c>
      <c r="C29" s="189" t="s">
        <v>460</v>
      </c>
      <c r="D29" s="189" t="s">
        <v>111</v>
      </c>
      <c r="E29" s="180">
        <v>35</v>
      </c>
      <c r="F29" s="184">
        <f t="shared" si="0"/>
        <v>12.5</v>
      </c>
      <c r="G29" s="181">
        <f t="shared" si="2"/>
        <v>22.5</v>
      </c>
      <c r="H29" s="190">
        <f t="shared" si="1"/>
        <v>0.3571428571428571</v>
      </c>
    </row>
    <row r="30" spans="1:9" s="176" customFormat="1" ht="17.45" customHeight="1" x14ac:dyDescent="0.25">
      <c r="A30" s="177"/>
      <c r="B30" s="189" t="s">
        <v>155</v>
      </c>
      <c r="C30" s="189" t="s">
        <v>461</v>
      </c>
      <c r="D30" s="189" t="s">
        <v>111</v>
      </c>
      <c r="E30" s="180">
        <v>35</v>
      </c>
      <c r="F30" s="184">
        <f t="shared" si="0"/>
        <v>12.5</v>
      </c>
      <c r="G30" s="181">
        <f t="shared" si="2"/>
        <v>22.5</v>
      </c>
      <c r="H30" s="190">
        <f t="shared" si="1"/>
        <v>0.3571428571428571</v>
      </c>
    </row>
    <row r="31" spans="1:9" s="176" customFormat="1" ht="17.45" customHeight="1" x14ac:dyDescent="0.25">
      <c r="A31" s="177"/>
      <c r="B31" s="189" t="s">
        <v>157</v>
      </c>
      <c r="C31" s="189" t="s">
        <v>661</v>
      </c>
      <c r="D31" s="189" t="s">
        <v>111</v>
      </c>
      <c r="E31" s="180">
        <v>35</v>
      </c>
      <c r="F31" s="184">
        <f t="shared" si="0"/>
        <v>12.5</v>
      </c>
      <c r="G31" s="181">
        <f t="shared" si="2"/>
        <v>22.5</v>
      </c>
      <c r="H31" s="190">
        <f t="shared" si="1"/>
        <v>0.3571428571428571</v>
      </c>
    </row>
    <row r="32" spans="1:9" s="176" customFormat="1" ht="17.45" customHeight="1" x14ac:dyDescent="0.25">
      <c r="A32" s="177"/>
      <c r="B32" s="189" t="s">
        <v>158</v>
      </c>
      <c r="C32" s="189" t="s">
        <v>463</v>
      </c>
      <c r="D32" s="189" t="s">
        <v>111</v>
      </c>
      <c r="E32" s="180">
        <v>35</v>
      </c>
      <c r="F32" s="184">
        <f t="shared" si="0"/>
        <v>12.5</v>
      </c>
      <c r="G32" s="181">
        <f t="shared" si="2"/>
        <v>22.5</v>
      </c>
      <c r="H32" s="190">
        <f t="shared" si="1"/>
        <v>0.3571428571428571</v>
      </c>
    </row>
    <row r="33" spans="1:8" s="176" customFormat="1" ht="17.45" customHeight="1" x14ac:dyDescent="0.25">
      <c r="A33" s="177"/>
      <c r="B33" s="189" t="s">
        <v>160</v>
      </c>
      <c r="C33" s="189" t="s">
        <v>465</v>
      </c>
      <c r="D33" s="189" t="s">
        <v>111</v>
      </c>
      <c r="E33" s="180">
        <v>35</v>
      </c>
      <c r="F33" s="184">
        <f t="shared" si="0"/>
        <v>12.5</v>
      </c>
      <c r="G33" s="181">
        <f t="shared" si="2"/>
        <v>22.5</v>
      </c>
      <c r="H33" s="190">
        <f t="shared" si="1"/>
        <v>0.3571428571428571</v>
      </c>
    </row>
    <row r="34" spans="1:8" s="176" customFormat="1" ht="17.45" customHeight="1" x14ac:dyDescent="0.25">
      <c r="A34" s="177"/>
      <c r="B34" s="189" t="s">
        <v>162</v>
      </c>
      <c r="C34" s="189" t="s">
        <v>467</v>
      </c>
      <c r="D34" s="189" t="s">
        <v>111</v>
      </c>
      <c r="E34" s="180">
        <v>35</v>
      </c>
      <c r="F34" s="184">
        <f t="shared" si="0"/>
        <v>12.5</v>
      </c>
      <c r="G34" s="181">
        <f t="shared" si="2"/>
        <v>22.5</v>
      </c>
      <c r="H34" s="190">
        <f t="shared" si="1"/>
        <v>0.3571428571428571</v>
      </c>
    </row>
    <row r="35" spans="1:8" s="176" customFormat="1" ht="17.45" customHeight="1" x14ac:dyDescent="0.25">
      <c r="A35" s="177"/>
      <c r="B35" s="189" t="s">
        <v>163</v>
      </c>
      <c r="C35" s="189" t="s">
        <v>468</v>
      </c>
      <c r="D35" s="189" t="s">
        <v>111</v>
      </c>
      <c r="E35" s="180">
        <v>35</v>
      </c>
      <c r="F35" s="184">
        <f t="shared" si="0"/>
        <v>12.5</v>
      </c>
      <c r="G35" s="181">
        <f t="shared" si="2"/>
        <v>22.5</v>
      </c>
      <c r="H35" s="190">
        <f t="shared" si="1"/>
        <v>0.3571428571428571</v>
      </c>
    </row>
    <row r="36" spans="1:8" s="176" customFormat="1" ht="17.45" customHeight="1" x14ac:dyDescent="0.25">
      <c r="A36" s="177"/>
      <c r="B36" s="189" t="s">
        <v>164</v>
      </c>
      <c r="C36" s="189" t="s">
        <v>664</v>
      </c>
      <c r="D36" s="189" t="s">
        <v>111</v>
      </c>
      <c r="E36" s="180">
        <v>35</v>
      </c>
      <c r="F36" s="184">
        <f t="shared" si="0"/>
        <v>12.5</v>
      </c>
      <c r="G36" s="181">
        <f t="shared" si="2"/>
        <v>22.5</v>
      </c>
      <c r="H36" s="190">
        <f t="shared" si="1"/>
        <v>0.3571428571428571</v>
      </c>
    </row>
    <row r="37" spans="1:8" s="176" customFormat="1" ht="17.45" customHeight="1" x14ac:dyDescent="0.25">
      <c r="A37" s="177"/>
      <c r="B37" s="189" t="s">
        <v>387</v>
      </c>
      <c r="C37" s="189" t="s">
        <v>663</v>
      </c>
      <c r="D37" s="189" t="s">
        <v>111</v>
      </c>
      <c r="E37" s="180">
        <v>35</v>
      </c>
      <c r="F37" s="184">
        <f t="shared" si="0"/>
        <v>12.5</v>
      </c>
      <c r="G37" s="181">
        <f t="shared" si="2"/>
        <v>22.5</v>
      </c>
      <c r="H37" s="190">
        <f t="shared" si="1"/>
        <v>0.3571428571428571</v>
      </c>
    </row>
    <row r="38" spans="1:8" s="176" customFormat="1" ht="17.45" customHeight="1" x14ac:dyDescent="0.25">
      <c r="A38" s="177"/>
      <c r="B38" s="189" t="s">
        <v>386</v>
      </c>
      <c r="C38" s="189" t="s">
        <v>666</v>
      </c>
      <c r="D38" s="189" t="s">
        <v>111</v>
      </c>
      <c r="E38" s="180">
        <v>35</v>
      </c>
      <c r="F38" s="184">
        <f t="shared" si="0"/>
        <v>12.5</v>
      </c>
      <c r="G38" s="181">
        <f t="shared" si="2"/>
        <v>22.5</v>
      </c>
      <c r="H38" s="190">
        <f t="shared" si="1"/>
        <v>0.3571428571428571</v>
      </c>
    </row>
    <row r="39" spans="1:8" s="176" customFormat="1" ht="17.45" customHeight="1" x14ac:dyDescent="0.25">
      <c r="A39" s="177"/>
      <c r="B39" s="189" t="s">
        <v>165</v>
      </c>
      <c r="C39" s="189" t="s">
        <v>469</v>
      </c>
      <c r="D39" s="189" t="s">
        <v>111</v>
      </c>
      <c r="E39" s="180">
        <v>35</v>
      </c>
      <c r="F39" s="184">
        <f t="shared" si="0"/>
        <v>12.5</v>
      </c>
      <c r="G39" s="181">
        <f t="shared" si="2"/>
        <v>22.5</v>
      </c>
      <c r="H39" s="190">
        <f t="shared" si="1"/>
        <v>0.3571428571428571</v>
      </c>
    </row>
    <row r="40" spans="1:8" s="176" customFormat="1" ht="17.45" customHeight="1" x14ac:dyDescent="0.25">
      <c r="A40" s="177"/>
      <c r="B40" s="189" t="s">
        <v>166</v>
      </c>
      <c r="C40" s="189" t="s">
        <v>470</v>
      </c>
      <c r="D40" s="189" t="s">
        <v>111</v>
      </c>
      <c r="E40" s="180">
        <v>35</v>
      </c>
      <c r="F40" s="184">
        <f t="shared" si="0"/>
        <v>12.5</v>
      </c>
      <c r="G40" s="181">
        <f t="shared" si="2"/>
        <v>22.5</v>
      </c>
      <c r="H40" s="190">
        <f t="shared" si="1"/>
        <v>0.3571428571428571</v>
      </c>
    </row>
    <row r="41" spans="1:8" s="176" customFormat="1" ht="17.45" customHeight="1" x14ac:dyDescent="0.25">
      <c r="A41" s="177"/>
      <c r="B41" s="189" t="s">
        <v>167</v>
      </c>
      <c r="C41" s="189" t="s">
        <v>471</v>
      </c>
      <c r="D41" s="189" t="s">
        <v>111</v>
      </c>
      <c r="E41" s="180">
        <v>35</v>
      </c>
      <c r="F41" s="184">
        <f t="shared" si="0"/>
        <v>12.5</v>
      </c>
      <c r="G41" s="181">
        <f t="shared" si="2"/>
        <v>22.5</v>
      </c>
      <c r="H41" s="190">
        <f t="shared" si="1"/>
        <v>0.3571428571428571</v>
      </c>
    </row>
    <row r="42" spans="1:8" s="176" customFormat="1" ht="17.45" customHeight="1" x14ac:dyDescent="0.25">
      <c r="A42" s="177"/>
      <c r="B42" s="189" t="s">
        <v>179</v>
      </c>
      <c r="C42" s="189" t="s">
        <v>662</v>
      </c>
      <c r="D42" s="189" t="s">
        <v>111</v>
      </c>
      <c r="E42" s="180">
        <v>35</v>
      </c>
      <c r="F42" s="184">
        <f t="shared" si="0"/>
        <v>12.5</v>
      </c>
      <c r="G42" s="181">
        <f t="shared" si="2"/>
        <v>22.5</v>
      </c>
      <c r="H42" s="190">
        <f t="shared" si="1"/>
        <v>0.3571428571428571</v>
      </c>
    </row>
    <row r="43" spans="1:8" s="176" customFormat="1" ht="17.45" customHeight="1" x14ac:dyDescent="0.25">
      <c r="A43" s="177"/>
      <c r="B43" s="189" t="s">
        <v>180</v>
      </c>
      <c r="C43" s="189" t="s">
        <v>587</v>
      </c>
      <c r="D43" s="189" t="s">
        <v>111</v>
      </c>
      <c r="E43" s="180">
        <v>35</v>
      </c>
      <c r="F43" s="184">
        <f t="shared" si="0"/>
        <v>12.5</v>
      </c>
      <c r="G43" s="181">
        <f t="shared" si="2"/>
        <v>22.5</v>
      </c>
      <c r="H43" s="190">
        <f t="shared" si="1"/>
        <v>0.3571428571428571</v>
      </c>
    </row>
    <row r="44" spans="1:8" s="176" customFormat="1" ht="17.45" customHeight="1" x14ac:dyDescent="0.25">
      <c r="A44" s="177"/>
      <c r="B44" s="189" t="s">
        <v>168</v>
      </c>
      <c r="C44" s="189" t="s">
        <v>474</v>
      </c>
      <c r="D44" s="189" t="s">
        <v>111</v>
      </c>
      <c r="E44" s="180">
        <v>31</v>
      </c>
      <c r="F44" s="184">
        <f t="shared" si="0"/>
        <v>11.5</v>
      </c>
      <c r="G44" s="181">
        <v>19.5</v>
      </c>
      <c r="H44" s="190">
        <f t="shared" si="1"/>
        <v>0.37096774193548387</v>
      </c>
    </row>
    <row r="45" spans="1:8" s="176" customFormat="1" ht="17.45" customHeight="1" x14ac:dyDescent="0.25">
      <c r="A45" s="177"/>
      <c r="B45" s="189" t="s">
        <v>169</v>
      </c>
      <c r="C45" s="189" t="s">
        <v>475</v>
      </c>
      <c r="D45" s="189" t="s">
        <v>111</v>
      </c>
      <c r="E45" s="180">
        <v>31</v>
      </c>
      <c r="F45" s="184">
        <f t="shared" si="0"/>
        <v>11.5</v>
      </c>
      <c r="G45" s="181">
        <v>19.5</v>
      </c>
      <c r="H45" s="190">
        <f t="shared" si="1"/>
        <v>0.37096774193548387</v>
      </c>
    </row>
    <row r="46" spans="1:8" s="176" customFormat="1" ht="17.45" customHeight="1" x14ac:dyDescent="0.25">
      <c r="A46" s="177"/>
      <c r="B46" s="189" t="s">
        <v>171</v>
      </c>
      <c r="C46" s="189" t="s">
        <v>477</v>
      </c>
      <c r="D46" s="189" t="s">
        <v>111</v>
      </c>
      <c r="E46" s="180">
        <v>31</v>
      </c>
      <c r="F46" s="184">
        <f t="shared" si="0"/>
        <v>11.5</v>
      </c>
      <c r="G46" s="181">
        <v>19.5</v>
      </c>
      <c r="H46" s="190">
        <f t="shared" si="1"/>
        <v>0.37096774193548387</v>
      </c>
    </row>
    <row r="47" spans="1:8" s="176" customFormat="1" ht="17.45" customHeight="1" x14ac:dyDescent="0.25">
      <c r="A47" s="177"/>
      <c r="B47" s="189" t="s">
        <v>172</v>
      </c>
      <c r="C47" s="189" t="s">
        <v>478</v>
      </c>
      <c r="D47" s="189" t="s">
        <v>111</v>
      </c>
      <c r="E47" s="180">
        <v>31</v>
      </c>
      <c r="F47" s="184">
        <f t="shared" si="0"/>
        <v>11.5</v>
      </c>
      <c r="G47" s="181">
        <v>19.5</v>
      </c>
      <c r="H47" s="190">
        <f t="shared" si="1"/>
        <v>0.37096774193548387</v>
      </c>
    </row>
    <row r="48" spans="1:8" s="176" customFormat="1" ht="17.45" customHeight="1" x14ac:dyDescent="0.25">
      <c r="A48" s="177"/>
      <c r="B48" s="189" t="s">
        <v>173</v>
      </c>
      <c r="C48" s="189" t="s">
        <v>479</v>
      </c>
      <c r="D48" s="189" t="s">
        <v>111</v>
      </c>
      <c r="E48" s="180">
        <v>31</v>
      </c>
      <c r="F48" s="184">
        <f t="shared" si="0"/>
        <v>11.5</v>
      </c>
      <c r="G48" s="181">
        <v>19.5</v>
      </c>
      <c r="H48" s="190">
        <f t="shared" si="1"/>
        <v>0.37096774193548387</v>
      </c>
    </row>
    <row r="49" spans="1:8" s="176" customFormat="1" ht="17.45" customHeight="1" x14ac:dyDescent="0.25">
      <c r="A49" s="177"/>
      <c r="B49" s="189" t="s">
        <v>174</v>
      </c>
      <c r="C49" s="189" t="s">
        <v>480</v>
      </c>
      <c r="D49" s="189" t="s">
        <v>111</v>
      </c>
      <c r="E49" s="180">
        <v>31</v>
      </c>
      <c r="F49" s="184">
        <f t="shared" si="0"/>
        <v>11.5</v>
      </c>
      <c r="G49" s="181">
        <v>19.5</v>
      </c>
      <c r="H49" s="190">
        <f t="shared" si="1"/>
        <v>0.37096774193548387</v>
      </c>
    </row>
    <row r="50" spans="1:8" s="176" customFormat="1" ht="17.45" customHeight="1" x14ac:dyDescent="0.25">
      <c r="A50" s="177"/>
      <c r="B50" s="189" t="s">
        <v>175</v>
      </c>
      <c r="C50" s="189" t="s">
        <v>481</v>
      </c>
      <c r="D50" s="189" t="s">
        <v>111</v>
      </c>
      <c r="E50" s="180">
        <v>31</v>
      </c>
      <c r="F50" s="184">
        <f t="shared" si="0"/>
        <v>11.5</v>
      </c>
      <c r="G50" s="181">
        <v>19.5</v>
      </c>
      <c r="H50" s="190">
        <f t="shared" si="1"/>
        <v>0.37096774193548387</v>
      </c>
    </row>
    <row r="51" spans="1:8" s="176" customFormat="1" ht="17.45" customHeight="1" x14ac:dyDescent="0.25">
      <c r="A51" s="177"/>
      <c r="B51" s="189" t="s">
        <v>176</v>
      </c>
      <c r="C51" s="189" t="s">
        <v>482</v>
      </c>
      <c r="D51" s="189" t="s">
        <v>111</v>
      </c>
      <c r="E51" s="180">
        <v>31</v>
      </c>
      <c r="F51" s="184">
        <f t="shared" si="0"/>
        <v>11.5</v>
      </c>
      <c r="G51" s="181">
        <v>19.5</v>
      </c>
      <c r="H51" s="190">
        <f t="shared" si="1"/>
        <v>0.37096774193548387</v>
      </c>
    </row>
    <row r="52" spans="1:8" s="176" customFormat="1" ht="17.45" customHeight="1" x14ac:dyDescent="0.25">
      <c r="A52" s="179"/>
      <c r="B52" s="189" t="s">
        <v>178</v>
      </c>
      <c r="C52" s="189" t="s">
        <v>665</v>
      </c>
      <c r="D52" s="189" t="s">
        <v>111</v>
      </c>
      <c r="E52" s="180">
        <v>31</v>
      </c>
      <c r="F52" s="184">
        <f t="shared" si="0"/>
        <v>11.5</v>
      </c>
      <c r="G52" s="181">
        <v>19.5</v>
      </c>
      <c r="H52" s="190">
        <f t="shared" si="1"/>
        <v>0.37096774193548387</v>
      </c>
    </row>
    <row r="53" spans="1:8" s="129" customFormat="1" ht="15.75" x14ac:dyDescent="0.25">
      <c r="C53" s="130"/>
      <c r="E53" s="132"/>
      <c r="F53" s="132"/>
      <c r="G53" s="132"/>
      <c r="H53" s="132"/>
    </row>
    <row r="54" spans="1:8" s="129" customFormat="1" ht="15.75" x14ac:dyDescent="0.25">
      <c r="B54" s="130"/>
      <c r="C54" s="130"/>
      <c r="D54" s="130"/>
      <c r="E54" s="131"/>
      <c r="F54" s="131"/>
      <c r="G54" s="131"/>
      <c r="H54" s="131"/>
    </row>
    <row r="55" spans="1:8" s="129" customFormat="1" ht="47.25" x14ac:dyDescent="0.25">
      <c r="B55" s="171" t="s">
        <v>1</v>
      </c>
      <c r="C55" s="171" t="s">
        <v>2</v>
      </c>
      <c r="D55" s="171" t="s">
        <v>5</v>
      </c>
      <c r="E55" s="172" t="s">
        <v>403</v>
      </c>
      <c r="F55" s="172" t="s">
        <v>431</v>
      </c>
      <c r="G55" s="172" t="s">
        <v>429</v>
      </c>
      <c r="H55" s="172" t="s">
        <v>598</v>
      </c>
    </row>
    <row r="56" spans="1:8" s="129" customFormat="1" ht="17.45" customHeight="1" x14ac:dyDescent="0.25">
      <c r="B56" s="183" t="s">
        <v>110</v>
      </c>
      <c r="C56" s="183" t="s">
        <v>407</v>
      </c>
      <c r="D56" s="183" t="s">
        <v>111</v>
      </c>
      <c r="E56" s="184">
        <v>66</v>
      </c>
      <c r="F56" s="184">
        <f>E56-G56</f>
        <v>28</v>
      </c>
      <c r="G56" s="185">
        <v>38</v>
      </c>
      <c r="H56" s="190">
        <f>1-G56/E56</f>
        <v>0.4242424242424242</v>
      </c>
    </row>
    <row r="57" spans="1:8" s="129" customFormat="1" ht="17.45" customHeight="1" x14ac:dyDescent="0.25">
      <c r="B57" s="183" t="s">
        <v>117</v>
      </c>
      <c r="C57" s="183" t="s">
        <v>408</v>
      </c>
      <c r="D57" s="183" t="s">
        <v>111</v>
      </c>
      <c r="E57" s="184">
        <v>47.09</v>
      </c>
      <c r="F57" s="184">
        <f>E57-G57</f>
        <v>16.090000000000003</v>
      </c>
      <c r="G57" s="185">
        <v>31</v>
      </c>
      <c r="H57" s="190">
        <f>1-G57/E57</f>
        <v>0.34168613293692929</v>
      </c>
    </row>
    <row r="58" spans="1:8" s="129" customFormat="1" ht="17.45" customHeight="1" x14ac:dyDescent="0.25">
      <c r="B58" s="183" t="s">
        <v>398</v>
      </c>
      <c r="C58" s="183" t="s">
        <v>672</v>
      </c>
      <c r="D58" s="183" t="s">
        <v>187</v>
      </c>
      <c r="E58" s="184">
        <v>75</v>
      </c>
      <c r="F58" s="184">
        <f>E58-G58</f>
        <v>28.200000000000003</v>
      </c>
      <c r="G58" s="185">
        <v>46.8</v>
      </c>
      <c r="H58" s="190">
        <f>1-G58/E58</f>
        <v>0.376</v>
      </c>
    </row>
    <row r="59" spans="1:8" s="129" customFormat="1" ht="15.75" x14ac:dyDescent="0.25">
      <c r="B59" s="130"/>
      <c r="C59" s="130"/>
      <c r="D59" s="130"/>
      <c r="E59" s="131"/>
      <c r="F59" s="131"/>
      <c r="G59" s="131"/>
      <c r="H59" s="178"/>
    </row>
    <row r="60" spans="1:8" s="129" customFormat="1" ht="15.75" x14ac:dyDescent="0.25">
      <c r="C60" s="130"/>
      <c r="E60" s="132"/>
      <c r="F60" s="132"/>
      <c r="G60" s="132"/>
      <c r="H60" s="132"/>
    </row>
    <row r="61" spans="1:8" s="129" customFormat="1" ht="15.75" x14ac:dyDescent="0.25">
      <c r="C61" s="130"/>
      <c r="E61" s="132"/>
      <c r="F61" s="132"/>
      <c r="G61" s="132"/>
      <c r="H61" s="132"/>
    </row>
    <row r="62" spans="1:8" s="170" customFormat="1" ht="47.25" x14ac:dyDescent="0.25">
      <c r="A62" s="170" t="s">
        <v>0</v>
      </c>
      <c r="B62" s="171" t="s">
        <v>1</v>
      </c>
      <c r="C62" s="171" t="s">
        <v>2</v>
      </c>
      <c r="D62" s="171" t="s">
        <v>5</v>
      </c>
      <c r="E62" s="172" t="s">
        <v>403</v>
      </c>
      <c r="F62" s="172" t="s">
        <v>431</v>
      </c>
      <c r="G62" s="172" t="s">
        <v>429</v>
      </c>
      <c r="H62" s="172" t="s">
        <v>598</v>
      </c>
    </row>
    <row r="63" spans="1:8" s="129" customFormat="1" ht="17.45" customHeight="1" x14ac:dyDescent="0.25">
      <c r="A63" s="186"/>
      <c r="B63" s="183" t="s">
        <v>382</v>
      </c>
      <c r="C63" s="183" t="s">
        <v>454</v>
      </c>
      <c r="D63" s="183" t="s">
        <v>207</v>
      </c>
      <c r="E63" s="184">
        <v>45</v>
      </c>
      <c r="F63" s="184">
        <f t="shared" ref="F63:F85" si="3">E63-G63</f>
        <v>20</v>
      </c>
      <c r="G63" s="185">
        <v>25</v>
      </c>
      <c r="H63" s="190">
        <f t="shared" ref="H63:H85" si="4">1-G63/E63</f>
        <v>0.44444444444444442</v>
      </c>
    </row>
    <row r="64" spans="1:8" s="129" customFormat="1" ht="17.45" customHeight="1" x14ac:dyDescent="0.25">
      <c r="A64" s="186"/>
      <c r="B64" s="183" t="s">
        <v>384</v>
      </c>
      <c r="C64" s="183" t="s">
        <v>383</v>
      </c>
      <c r="D64" s="183" t="s">
        <v>207</v>
      </c>
      <c r="E64" s="184">
        <v>45</v>
      </c>
      <c r="F64" s="184">
        <f t="shared" si="3"/>
        <v>20</v>
      </c>
      <c r="G64" s="185">
        <v>25</v>
      </c>
      <c r="H64" s="190">
        <f t="shared" si="4"/>
        <v>0.44444444444444442</v>
      </c>
    </row>
    <row r="65" spans="1:8" s="129" customFormat="1" ht="17.45" customHeight="1" x14ac:dyDescent="0.25">
      <c r="A65" s="186"/>
      <c r="B65" s="183" t="s">
        <v>220</v>
      </c>
      <c r="C65" s="183" t="s">
        <v>553</v>
      </c>
      <c r="D65" s="183" t="s">
        <v>207</v>
      </c>
      <c r="E65" s="184">
        <v>26</v>
      </c>
      <c r="F65" s="184">
        <f t="shared" si="3"/>
        <v>9.5</v>
      </c>
      <c r="G65" s="185">
        <v>16.5</v>
      </c>
      <c r="H65" s="190">
        <f t="shared" si="4"/>
        <v>0.36538461538461542</v>
      </c>
    </row>
    <row r="66" spans="1:8" s="129" customFormat="1" ht="17.45" customHeight="1" x14ac:dyDescent="0.25">
      <c r="A66" s="186"/>
      <c r="B66" s="183" t="s">
        <v>232</v>
      </c>
      <c r="C66" s="183" t="s">
        <v>554</v>
      </c>
      <c r="D66" s="183" t="s">
        <v>207</v>
      </c>
      <c r="E66" s="184">
        <v>49.5</v>
      </c>
      <c r="F66" s="184">
        <f t="shared" si="3"/>
        <v>18.5</v>
      </c>
      <c r="G66" s="185">
        <v>31</v>
      </c>
      <c r="H66" s="190">
        <f t="shared" si="4"/>
        <v>0.3737373737373737</v>
      </c>
    </row>
    <row r="67" spans="1:8" s="129" customFormat="1" ht="17.45" customHeight="1" x14ac:dyDescent="0.25">
      <c r="A67" s="186"/>
      <c r="B67" s="183" t="s">
        <v>235</v>
      </c>
      <c r="C67" s="183" t="s">
        <v>555</v>
      </c>
      <c r="D67" s="183" t="s">
        <v>207</v>
      </c>
      <c r="E67" s="184">
        <v>49.5</v>
      </c>
      <c r="F67" s="184">
        <f t="shared" si="3"/>
        <v>18.5</v>
      </c>
      <c r="G67" s="185">
        <v>31</v>
      </c>
      <c r="H67" s="190">
        <f t="shared" si="4"/>
        <v>0.3737373737373737</v>
      </c>
    </row>
    <row r="68" spans="1:8" s="129" customFormat="1" ht="17.45" customHeight="1" x14ac:dyDescent="0.25">
      <c r="A68" s="186"/>
      <c r="B68" s="183" t="s">
        <v>380</v>
      </c>
      <c r="C68" s="183" t="s">
        <v>249</v>
      </c>
      <c r="D68" s="183" t="s">
        <v>207</v>
      </c>
      <c r="E68" s="184">
        <v>36</v>
      </c>
      <c r="F68" s="184">
        <f t="shared" si="3"/>
        <v>13.100000000000001</v>
      </c>
      <c r="G68" s="185">
        <v>22.9</v>
      </c>
      <c r="H68" s="190">
        <f t="shared" si="4"/>
        <v>0.36388888888888893</v>
      </c>
    </row>
    <row r="69" spans="1:8" s="129" customFormat="1" ht="17.45" customHeight="1" x14ac:dyDescent="0.25">
      <c r="A69" s="186"/>
      <c r="B69" s="183" t="s">
        <v>381</v>
      </c>
      <c r="C69" s="183" t="s">
        <v>660</v>
      </c>
      <c r="D69" s="183" t="s">
        <v>207</v>
      </c>
      <c r="E69" s="184">
        <v>43</v>
      </c>
      <c r="F69" s="184">
        <f t="shared" si="3"/>
        <v>16.5</v>
      </c>
      <c r="G69" s="185">
        <v>26.5</v>
      </c>
      <c r="H69" s="190">
        <f t="shared" si="4"/>
        <v>0.38372093023255816</v>
      </c>
    </row>
    <row r="70" spans="1:8" s="129" customFormat="1" ht="17.45" customHeight="1" x14ac:dyDescent="0.25">
      <c r="A70" s="186"/>
      <c r="B70" s="183" t="s">
        <v>378</v>
      </c>
      <c r="C70" s="183" t="s">
        <v>258</v>
      </c>
      <c r="D70" s="183" t="s">
        <v>207</v>
      </c>
      <c r="E70" s="184">
        <v>45</v>
      </c>
      <c r="F70" s="184">
        <f t="shared" si="3"/>
        <v>17.100000000000001</v>
      </c>
      <c r="G70" s="185">
        <v>27.9</v>
      </c>
      <c r="H70" s="190">
        <f t="shared" si="4"/>
        <v>0.38</v>
      </c>
    </row>
    <row r="71" spans="1:8" s="129" customFormat="1" ht="17.45" customHeight="1" x14ac:dyDescent="0.25">
      <c r="A71" s="186"/>
      <c r="B71" s="183" t="s">
        <v>265</v>
      </c>
      <c r="C71" s="183" t="s">
        <v>557</v>
      </c>
      <c r="D71" s="183" t="s">
        <v>207</v>
      </c>
      <c r="E71" s="184">
        <v>36</v>
      </c>
      <c r="F71" s="184">
        <f t="shared" si="3"/>
        <v>13.100000000000001</v>
      </c>
      <c r="G71" s="185">
        <v>22.9</v>
      </c>
      <c r="H71" s="190">
        <f t="shared" si="4"/>
        <v>0.36388888888888893</v>
      </c>
    </row>
    <row r="72" spans="1:8" s="129" customFormat="1" ht="17.45" customHeight="1" x14ac:dyDescent="0.25">
      <c r="A72" s="186"/>
      <c r="B72" s="183" t="s">
        <v>269</v>
      </c>
      <c r="C72" s="183" t="s">
        <v>558</v>
      </c>
      <c r="D72" s="183" t="s">
        <v>207</v>
      </c>
      <c r="E72" s="184">
        <v>69</v>
      </c>
      <c r="F72" s="184">
        <f t="shared" si="3"/>
        <v>26.9</v>
      </c>
      <c r="G72" s="185">
        <v>42.1</v>
      </c>
      <c r="H72" s="190">
        <f t="shared" si="4"/>
        <v>0.38985507246376805</v>
      </c>
    </row>
    <row r="73" spans="1:8" s="129" customFormat="1" ht="17.45" customHeight="1" x14ac:dyDescent="0.25">
      <c r="A73" s="186"/>
      <c r="B73" s="183" t="s">
        <v>273</v>
      </c>
      <c r="C73" s="183" t="s">
        <v>559</v>
      </c>
      <c r="D73" s="183" t="s">
        <v>207</v>
      </c>
      <c r="E73" s="184">
        <v>22.5</v>
      </c>
      <c r="F73" s="184">
        <f t="shared" si="3"/>
        <v>8.6</v>
      </c>
      <c r="G73" s="185">
        <v>13.9</v>
      </c>
      <c r="H73" s="190">
        <f t="shared" si="4"/>
        <v>0.38222222222222224</v>
      </c>
    </row>
    <row r="74" spans="1:8" s="129" customFormat="1" ht="17.45" customHeight="1" x14ac:dyDescent="0.25">
      <c r="A74" s="186"/>
      <c r="B74" s="183" t="s">
        <v>276</v>
      </c>
      <c r="C74" s="183" t="s">
        <v>560</v>
      </c>
      <c r="D74" s="183" t="s">
        <v>207</v>
      </c>
      <c r="E74" s="184">
        <v>57.5</v>
      </c>
      <c r="F74" s="184">
        <f t="shared" si="3"/>
        <v>21</v>
      </c>
      <c r="G74" s="185">
        <v>36.5</v>
      </c>
      <c r="H74" s="190">
        <f t="shared" si="4"/>
        <v>0.36521739130434783</v>
      </c>
    </row>
    <row r="75" spans="1:8" s="129" customFormat="1" ht="17.45" customHeight="1" x14ac:dyDescent="0.25">
      <c r="A75" s="186"/>
      <c r="B75" s="183" t="s">
        <v>288</v>
      </c>
      <c r="C75" s="183" t="s">
        <v>561</v>
      </c>
      <c r="D75" s="183" t="s">
        <v>207</v>
      </c>
      <c r="E75" s="184">
        <v>36</v>
      </c>
      <c r="F75" s="184">
        <f t="shared" si="3"/>
        <v>13.100000000000001</v>
      </c>
      <c r="G75" s="185">
        <v>22.9</v>
      </c>
      <c r="H75" s="190">
        <f t="shared" si="4"/>
        <v>0.36388888888888893</v>
      </c>
    </row>
    <row r="76" spans="1:8" s="129" customFormat="1" ht="17.45" customHeight="1" x14ac:dyDescent="0.25">
      <c r="A76" s="186"/>
      <c r="B76" s="183" t="s">
        <v>376</v>
      </c>
      <c r="C76" s="183" t="s">
        <v>291</v>
      </c>
      <c r="D76" s="183" t="s">
        <v>207</v>
      </c>
      <c r="E76" s="184">
        <v>45</v>
      </c>
      <c r="F76" s="184">
        <f t="shared" si="3"/>
        <v>17.100000000000001</v>
      </c>
      <c r="G76" s="185">
        <v>27.9</v>
      </c>
      <c r="H76" s="190">
        <f t="shared" si="4"/>
        <v>0.38</v>
      </c>
    </row>
    <row r="77" spans="1:8" s="129" customFormat="1" ht="17.45" customHeight="1" x14ac:dyDescent="0.25">
      <c r="A77" s="186"/>
      <c r="B77" s="183" t="s">
        <v>293</v>
      </c>
      <c r="C77" s="183" t="s">
        <v>562</v>
      </c>
      <c r="D77" s="183" t="s">
        <v>207</v>
      </c>
      <c r="E77" s="184">
        <v>36</v>
      </c>
      <c r="F77" s="184">
        <f t="shared" si="3"/>
        <v>13.100000000000001</v>
      </c>
      <c r="G77" s="185">
        <v>22.9</v>
      </c>
      <c r="H77" s="190">
        <f t="shared" si="4"/>
        <v>0.36388888888888893</v>
      </c>
    </row>
    <row r="78" spans="1:8" s="129" customFormat="1" ht="17.45" customHeight="1" x14ac:dyDescent="0.25">
      <c r="A78" s="186"/>
      <c r="B78" s="183" t="s">
        <v>296</v>
      </c>
      <c r="C78" s="183" t="s">
        <v>297</v>
      </c>
      <c r="D78" s="183" t="s">
        <v>207</v>
      </c>
      <c r="E78" s="184">
        <v>36</v>
      </c>
      <c r="F78" s="184">
        <f t="shared" si="3"/>
        <v>21.5</v>
      </c>
      <c r="G78" s="185">
        <v>14.5</v>
      </c>
      <c r="H78" s="190">
        <f t="shared" si="4"/>
        <v>0.59722222222222221</v>
      </c>
    </row>
    <row r="79" spans="1:8" s="129" customFormat="1" ht="17.45" customHeight="1" x14ac:dyDescent="0.25">
      <c r="A79" s="186"/>
      <c r="B79" s="183" t="s">
        <v>318</v>
      </c>
      <c r="C79" s="183" t="s">
        <v>563</v>
      </c>
      <c r="D79" s="183" t="s">
        <v>207</v>
      </c>
      <c r="E79" s="184">
        <v>24.25</v>
      </c>
      <c r="F79" s="184">
        <f t="shared" si="3"/>
        <v>9.75</v>
      </c>
      <c r="G79" s="185">
        <v>14.5</v>
      </c>
      <c r="H79" s="190">
        <f t="shared" si="4"/>
        <v>0.40206185567010311</v>
      </c>
    </row>
    <row r="80" spans="1:8" s="129" customFormat="1" ht="17.45" customHeight="1" x14ac:dyDescent="0.25">
      <c r="A80" s="186"/>
      <c r="B80" s="183" t="s">
        <v>320</v>
      </c>
      <c r="C80" s="183" t="s">
        <v>456</v>
      </c>
      <c r="D80" s="183" t="s">
        <v>207</v>
      </c>
      <c r="E80" s="184">
        <v>22.25</v>
      </c>
      <c r="F80" s="184">
        <f t="shared" si="3"/>
        <v>8.35</v>
      </c>
      <c r="G80" s="185">
        <v>13.9</v>
      </c>
      <c r="H80" s="190">
        <f t="shared" si="4"/>
        <v>0.37528089887640448</v>
      </c>
    </row>
    <row r="81" spans="1:8" s="129" customFormat="1" ht="17.45" customHeight="1" x14ac:dyDescent="0.25">
      <c r="A81" s="186"/>
      <c r="B81" s="183" t="s">
        <v>322</v>
      </c>
      <c r="C81" s="183" t="s">
        <v>455</v>
      </c>
      <c r="D81" s="183" t="s">
        <v>207</v>
      </c>
      <c r="E81" s="184">
        <v>44.5</v>
      </c>
      <c r="F81" s="184">
        <f t="shared" si="3"/>
        <v>16.7</v>
      </c>
      <c r="G81" s="185">
        <v>27.8</v>
      </c>
      <c r="H81" s="190">
        <f t="shared" si="4"/>
        <v>0.37528089887640448</v>
      </c>
    </row>
    <row r="82" spans="1:8" s="129" customFormat="1" ht="17.45" customHeight="1" x14ac:dyDescent="0.25">
      <c r="A82" s="186"/>
      <c r="B82" s="183" t="s">
        <v>324</v>
      </c>
      <c r="C82" s="183" t="s">
        <v>564</v>
      </c>
      <c r="D82" s="183" t="s">
        <v>207</v>
      </c>
      <c r="E82" s="184">
        <v>40</v>
      </c>
      <c r="F82" s="184">
        <f t="shared" si="3"/>
        <v>14.5</v>
      </c>
      <c r="G82" s="185">
        <v>25.5</v>
      </c>
      <c r="H82" s="190">
        <f t="shared" si="4"/>
        <v>0.36250000000000004</v>
      </c>
    </row>
    <row r="83" spans="1:8" s="129" customFormat="1" ht="17.45" customHeight="1" x14ac:dyDescent="0.25">
      <c r="A83" s="186"/>
      <c r="B83" s="183" t="s">
        <v>332</v>
      </c>
      <c r="C83" s="183" t="s">
        <v>496</v>
      </c>
      <c r="D83" s="183" t="s">
        <v>207</v>
      </c>
      <c r="E83" s="184">
        <v>40</v>
      </c>
      <c r="F83" s="184">
        <f t="shared" si="3"/>
        <v>14.5</v>
      </c>
      <c r="G83" s="185">
        <v>25.5</v>
      </c>
      <c r="H83" s="190">
        <f t="shared" si="4"/>
        <v>0.36250000000000004</v>
      </c>
    </row>
    <row r="84" spans="1:8" s="129" customFormat="1" ht="17.45" customHeight="1" x14ac:dyDescent="0.25">
      <c r="A84" s="186"/>
      <c r="B84" s="183" t="s">
        <v>336</v>
      </c>
      <c r="C84" s="183" t="s">
        <v>566</v>
      </c>
      <c r="D84" s="183" t="s">
        <v>207</v>
      </c>
      <c r="E84" s="184">
        <v>40</v>
      </c>
      <c r="F84" s="184">
        <f t="shared" si="3"/>
        <v>14.5</v>
      </c>
      <c r="G84" s="185">
        <v>25.5</v>
      </c>
      <c r="H84" s="190">
        <f t="shared" si="4"/>
        <v>0.36250000000000004</v>
      </c>
    </row>
    <row r="85" spans="1:8" s="129" customFormat="1" ht="17.45" customHeight="1" x14ac:dyDescent="0.25">
      <c r="A85" s="186"/>
      <c r="B85" s="183" t="s">
        <v>338</v>
      </c>
      <c r="C85" s="183" t="s">
        <v>567</v>
      </c>
      <c r="D85" s="183" t="s">
        <v>207</v>
      </c>
      <c r="E85" s="184">
        <v>40</v>
      </c>
      <c r="F85" s="184">
        <f t="shared" si="3"/>
        <v>14.5</v>
      </c>
      <c r="G85" s="185">
        <v>25.5</v>
      </c>
      <c r="H85" s="190">
        <f t="shared" si="4"/>
        <v>0.36250000000000004</v>
      </c>
    </row>
    <row r="86" spans="1:8" s="129" customFormat="1" ht="15.75" x14ac:dyDescent="0.25">
      <c r="B86" s="130"/>
      <c r="C86" s="130"/>
      <c r="D86" s="130"/>
      <c r="E86" s="131"/>
      <c r="F86" s="131"/>
      <c r="G86" s="131"/>
      <c r="H86" s="131"/>
    </row>
    <row r="87" spans="1:8" s="129" customFormat="1" ht="15.75" x14ac:dyDescent="0.25">
      <c r="B87" s="130"/>
      <c r="C87" s="130"/>
      <c r="D87" s="130"/>
      <c r="E87" s="131"/>
      <c r="F87" s="131"/>
      <c r="G87" s="131"/>
      <c r="H87" s="131"/>
    </row>
    <row r="88" spans="1:8" s="129" customFormat="1" ht="15.75" x14ac:dyDescent="0.25">
      <c r="B88" s="130" t="s">
        <v>692</v>
      </c>
      <c r="C88" s="130"/>
      <c r="E88" s="132"/>
      <c r="F88" s="132"/>
      <c r="G88" s="132"/>
      <c r="H88" s="131"/>
    </row>
    <row r="89" spans="1:8" s="129" customFormat="1" ht="16.5" thickBot="1" x14ac:dyDescent="0.3">
      <c r="C89" s="130"/>
      <c r="E89" s="132"/>
      <c r="F89" s="132"/>
      <c r="G89" s="132"/>
      <c r="H89" s="131"/>
    </row>
    <row r="90" spans="1:8" s="129" customFormat="1" ht="15.75" x14ac:dyDescent="0.25">
      <c r="B90" s="133" t="s">
        <v>418</v>
      </c>
      <c r="C90" s="133"/>
      <c r="D90" s="133" t="s">
        <v>419</v>
      </c>
      <c r="E90" s="132"/>
      <c r="F90" s="134" t="s">
        <v>422</v>
      </c>
      <c r="G90" s="136"/>
      <c r="H90" s="131"/>
    </row>
    <row r="91" spans="1:8" s="129" customFormat="1" ht="15.75" x14ac:dyDescent="0.25">
      <c r="B91" s="133"/>
      <c r="C91" s="133"/>
      <c r="D91" s="133" t="s">
        <v>614</v>
      </c>
      <c r="E91" s="132"/>
      <c r="F91" s="137" t="s">
        <v>427</v>
      </c>
      <c r="G91" s="139"/>
      <c r="H91" s="131"/>
    </row>
    <row r="92" spans="1:8" s="133" customFormat="1" ht="15" hidden="1" customHeight="1" x14ac:dyDescent="0.25">
      <c r="A92" s="133" t="s">
        <v>298</v>
      </c>
      <c r="B92" s="133" t="s">
        <v>420</v>
      </c>
      <c r="E92" s="140"/>
      <c r="F92" s="137"/>
      <c r="G92" s="139"/>
      <c r="H92" s="131"/>
    </row>
    <row r="93" spans="1:8" s="133" customFormat="1" ht="15" hidden="1" customHeight="1" x14ac:dyDescent="0.25">
      <c r="A93" s="133" t="s">
        <v>334</v>
      </c>
      <c r="B93" s="222" t="s">
        <v>421</v>
      </c>
      <c r="C93" s="222"/>
      <c r="D93" s="222"/>
      <c r="E93" s="140"/>
      <c r="F93" s="137"/>
      <c r="G93" s="139"/>
      <c r="H93" s="131"/>
    </row>
    <row r="94" spans="1:8" s="133" customFormat="1" ht="15" hidden="1" customHeight="1" x14ac:dyDescent="0.25">
      <c r="A94" s="133" t="s">
        <v>335</v>
      </c>
      <c r="E94" s="140"/>
      <c r="F94" s="137"/>
      <c r="G94" s="139"/>
      <c r="H94" s="131"/>
    </row>
    <row r="95" spans="1:8" s="133" customFormat="1" ht="15" customHeight="1" x14ac:dyDescent="0.25">
      <c r="B95" s="222" t="s">
        <v>420</v>
      </c>
      <c r="C95" s="222"/>
      <c r="D95" s="222"/>
      <c r="E95" s="140"/>
      <c r="F95" s="137" t="s">
        <v>423</v>
      </c>
      <c r="G95" s="139"/>
      <c r="H95" s="131"/>
    </row>
    <row r="96" spans="1:8" s="133" customFormat="1" ht="15" customHeight="1" x14ac:dyDescent="0.25">
      <c r="E96" s="140"/>
      <c r="F96" s="137"/>
      <c r="G96" s="139"/>
      <c r="H96" s="131"/>
    </row>
    <row r="97" spans="2:8" s="133" customFormat="1" ht="28.5" customHeight="1" x14ac:dyDescent="0.25">
      <c r="B97" s="222" t="s">
        <v>421</v>
      </c>
      <c r="C97" s="222"/>
      <c r="D97" s="222"/>
      <c r="E97" s="140"/>
      <c r="F97" s="141" t="s">
        <v>424</v>
      </c>
      <c r="G97" s="139"/>
      <c r="H97" s="131"/>
    </row>
    <row r="98" spans="2:8" s="133" customFormat="1" ht="15.75" x14ac:dyDescent="0.25">
      <c r="B98" s="142"/>
      <c r="C98" s="142"/>
      <c r="D98" s="142"/>
      <c r="E98" s="140"/>
      <c r="F98" s="141" t="s">
        <v>425</v>
      </c>
      <c r="G98" s="139"/>
      <c r="H98" s="131"/>
    </row>
    <row r="99" spans="2:8" s="133" customFormat="1" ht="27.75" customHeight="1" x14ac:dyDescent="0.25">
      <c r="B99" s="222" t="s">
        <v>503</v>
      </c>
      <c r="C99" s="222"/>
      <c r="D99" s="222"/>
      <c r="E99" s="222"/>
      <c r="F99" s="141" t="s">
        <v>426</v>
      </c>
      <c r="G99" s="139"/>
      <c r="H99" s="131"/>
    </row>
    <row r="100" spans="2:8" s="133" customFormat="1" ht="16.5" thickBot="1" x14ac:dyDescent="0.3">
      <c r="B100" s="142"/>
      <c r="C100" s="142"/>
      <c r="D100" s="142"/>
      <c r="E100" s="140"/>
      <c r="F100" s="146"/>
      <c r="G100" s="157"/>
      <c r="H100" s="131"/>
    </row>
    <row r="101" spans="2:8" s="133" customFormat="1" ht="15.75" x14ac:dyDescent="0.25">
      <c r="B101" s="133" t="s">
        <v>428</v>
      </c>
      <c r="E101" s="140"/>
      <c r="F101" s="140"/>
      <c r="G101" s="140"/>
      <c r="H101" s="143"/>
    </row>
    <row r="102" spans="2:8" x14ac:dyDescent="0.25">
      <c r="B102" s="19"/>
      <c r="C102" s="19"/>
      <c r="D102" s="19"/>
    </row>
    <row r="103" spans="2:8" ht="18" hidden="1" customHeight="1" x14ac:dyDescent="0.3">
      <c r="B103" s="19"/>
      <c r="C103" s="271" t="s">
        <v>530</v>
      </c>
      <c r="D103" s="272"/>
      <c r="E103" s="272"/>
      <c r="F103" s="272"/>
    </row>
    <row r="104" spans="2:8" ht="18.75" hidden="1" x14ac:dyDescent="0.3">
      <c r="B104" s="19"/>
      <c r="C104" s="124"/>
      <c r="D104" s="117"/>
      <c r="E104" s="119"/>
      <c r="F104" s="119"/>
    </row>
    <row r="105" spans="2:8" ht="18" hidden="1" customHeight="1" x14ac:dyDescent="0.3">
      <c r="B105" s="31"/>
      <c r="C105" s="262" t="s">
        <v>600</v>
      </c>
      <c r="D105" s="270"/>
      <c r="E105" s="270"/>
      <c r="F105" s="270"/>
      <c r="G105" s="90"/>
    </row>
    <row r="106" spans="2:8" ht="18.75" hidden="1" x14ac:dyDescent="0.3">
      <c r="B106" s="31"/>
      <c r="C106" s="126"/>
      <c r="D106" s="122"/>
      <c r="E106" s="122"/>
      <c r="F106" s="122"/>
      <c r="G106" s="90"/>
    </row>
    <row r="107" spans="2:8" ht="18" hidden="1" customHeight="1" x14ac:dyDescent="0.3">
      <c r="B107" s="31"/>
      <c r="C107" s="262" t="s">
        <v>601</v>
      </c>
      <c r="D107" s="270"/>
      <c r="E107" s="270"/>
      <c r="F107" s="270"/>
      <c r="G107" s="90"/>
    </row>
    <row r="108" spans="2:8" ht="18.75" hidden="1" x14ac:dyDescent="0.3">
      <c r="B108" s="31"/>
      <c r="C108" s="126"/>
      <c r="D108" s="122"/>
      <c r="E108" s="122"/>
      <c r="F108" s="122"/>
      <c r="G108" s="90"/>
    </row>
    <row r="109" spans="2:8" ht="18" hidden="1" customHeight="1" x14ac:dyDescent="0.3">
      <c r="B109" s="31"/>
      <c r="C109" s="262" t="s">
        <v>602</v>
      </c>
      <c r="D109" s="270"/>
      <c r="E109" s="270"/>
      <c r="F109" s="270"/>
      <c r="G109" s="90"/>
    </row>
    <row r="110" spans="2:8" ht="18.75" hidden="1" x14ac:dyDescent="0.3">
      <c r="B110" s="31"/>
      <c r="C110" s="126"/>
      <c r="D110" s="122"/>
      <c r="E110" s="122"/>
      <c r="F110" s="122"/>
      <c r="G110" s="90"/>
    </row>
    <row r="111" spans="2:8" ht="18.600000000000001" hidden="1" customHeight="1" thickBot="1" x14ac:dyDescent="0.35">
      <c r="B111" s="31"/>
      <c r="C111" s="264" t="s">
        <v>604</v>
      </c>
      <c r="D111" s="269"/>
      <c r="E111" s="269"/>
      <c r="F111" s="269"/>
      <c r="G111" s="90"/>
    </row>
    <row r="112" spans="2:8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</sheetData>
  <mergeCells count="15">
    <mergeCell ref="B99:E99"/>
    <mergeCell ref="C111:F111"/>
    <mergeCell ref="C105:F105"/>
    <mergeCell ref="C107:F107"/>
    <mergeCell ref="C109:F109"/>
    <mergeCell ref="C103:F103"/>
    <mergeCell ref="B97:D97"/>
    <mergeCell ref="B95:D95"/>
    <mergeCell ref="B93:D93"/>
    <mergeCell ref="C11:G11"/>
    <mergeCell ref="C15:G15"/>
    <mergeCell ref="C17:G17"/>
    <mergeCell ref="C19:G19"/>
    <mergeCell ref="C21:G21"/>
    <mergeCell ref="C13:G13"/>
  </mergeCells>
  <phoneticPr fontId="29" type="noConversion"/>
  <pageMargins left="0.11811023622047245" right="0.11811023622047245" top="0.15748031496062992" bottom="0.15748031496062992" header="0.31496062992125984" footer="0.31496062992125984"/>
  <pageSetup paperSize="9" scale="69" fitToHeight="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113"/>
  <sheetViews>
    <sheetView topLeftCell="B50" zoomScale="130" zoomScaleNormal="130" workbookViewId="0">
      <selection activeCell="I61" sqref="I60:I61"/>
    </sheetView>
  </sheetViews>
  <sheetFormatPr defaultColWidth="9.140625" defaultRowHeight="15" x14ac:dyDescent="0.25"/>
  <cols>
    <col min="1" max="1" width="4" hidden="1" customWidth="1"/>
    <col min="2" max="2" width="10.5703125" customWidth="1"/>
    <col min="3" max="3" width="62.7109375" customWidth="1"/>
    <col min="4" max="4" width="15" bestFit="1" customWidth="1"/>
    <col min="5" max="5" width="15.5703125" style="7" customWidth="1"/>
    <col min="6" max="6" width="0.140625" style="7" customWidth="1"/>
    <col min="7" max="7" width="12.140625" style="7" customWidth="1"/>
    <col min="8" max="8" width="17.7109375" style="7" customWidth="1"/>
    <col min="9" max="9" width="11.42578125" style="7" customWidth="1"/>
  </cols>
  <sheetData>
    <row r="1" spans="1:13" x14ac:dyDescent="0.25">
      <c r="D1" s="23"/>
      <c r="E1"/>
      <c r="F1"/>
      <c r="G1"/>
      <c r="I1" s="24" t="s">
        <v>409</v>
      </c>
      <c r="J1" s="13"/>
      <c r="K1" s="13"/>
      <c r="L1" s="13"/>
      <c r="M1" s="13"/>
    </row>
    <row r="2" spans="1:13" x14ac:dyDescent="0.25">
      <c r="D2" s="23"/>
      <c r="E2"/>
      <c r="F2"/>
      <c r="G2"/>
      <c r="I2" s="24" t="s">
        <v>410</v>
      </c>
      <c r="J2" s="13"/>
      <c r="K2" s="13"/>
      <c r="L2" s="13"/>
      <c r="M2" s="13"/>
    </row>
    <row r="3" spans="1:13" x14ac:dyDescent="0.25">
      <c r="D3" s="23"/>
      <c r="E3"/>
      <c r="F3"/>
      <c r="G3"/>
      <c r="I3" s="24" t="s">
        <v>411</v>
      </c>
      <c r="J3" s="13"/>
      <c r="K3" s="13"/>
      <c r="L3" s="13"/>
      <c r="M3" s="13"/>
    </row>
    <row r="4" spans="1:13" x14ac:dyDescent="0.25">
      <c r="D4" s="23"/>
      <c r="E4"/>
      <c r="F4"/>
      <c r="G4"/>
      <c r="I4" s="24" t="s">
        <v>412</v>
      </c>
      <c r="J4" s="13"/>
      <c r="K4" s="13"/>
      <c r="L4" s="13"/>
      <c r="M4" s="13"/>
    </row>
    <row r="5" spans="1:13" x14ac:dyDescent="0.25">
      <c r="D5" s="23"/>
      <c r="E5"/>
      <c r="F5"/>
      <c r="G5"/>
      <c r="I5" s="24" t="s">
        <v>413</v>
      </c>
      <c r="J5" s="13"/>
      <c r="K5" s="13"/>
      <c r="L5" s="13"/>
      <c r="M5" s="13"/>
    </row>
    <row r="6" spans="1:13" x14ac:dyDescent="0.25">
      <c r="D6" s="23"/>
      <c r="E6"/>
      <c r="F6"/>
      <c r="G6"/>
      <c r="I6" s="24" t="s">
        <v>414</v>
      </c>
      <c r="J6" s="16"/>
      <c r="K6" s="16"/>
      <c r="L6" s="16"/>
      <c r="M6" s="13"/>
    </row>
    <row r="7" spans="1:13" x14ac:dyDescent="0.25">
      <c r="D7" s="23"/>
      <c r="E7"/>
      <c r="F7"/>
      <c r="G7"/>
      <c r="I7" s="24" t="s">
        <v>415</v>
      </c>
      <c r="J7" s="16"/>
      <c r="K7" s="16"/>
      <c r="L7" s="16"/>
      <c r="M7" s="13"/>
    </row>
    <row r="8" spans="1:13" x14ac:dyDescent="0.25">
      <c r="D8" s="23"/>
      <c r="E8"/>
      <c r="F8"/>
      <c r="G8"/>
      <c r="I8" s="24" t="s">
        <v>416</v>
      </c>
      <c r="J8" s="16"/>
      <c r="K8" s="16"/>
      <c r="L8" s="16"/>
      <c r="M8" s="13"/>
    </row>
    <row r="9" spans="1:13" ht="15" customHeight="1" x14ac:dyDescent="0.25">
      <c r="D9" s="23"/>
      <c r="E9"/>
      <c r="F9"/>
      <c r="G9"/>
      <c r="I9" s="24" t="s">
        <v>417</v>
      </c>
      <c r="J9" s="16"/>
      <c r="K9" s="16"/>
      <c r="L9" s="16"/>
      <c r="M9" s="13"/>
    </row>
    <row r="10" spans="1:13" s="4" customFormat="1" ht="15" customHeight="1" x14ac:dyDescent="0.25">
      <c r="A10" s="4" t="s">
        <v>0</v>
      </c>
      <c r="B10"/>
      <c r="C10"/>
      <c r="D10" s="23"/>
      <c r="E10"/>
      <c r="F10"/>
      <c r="G10"/>
      <c r="H10"/>
      <c r="I10" s="13"/>
      <c r="J10" s="13"/>
      <c r="K10" s="13"/>
      <c r="L10" s="13"/>
      <c r="M10" s="15"/>
    </row>
    <row r="11" spans="1:13" ht="18.75" customHeight="1" x14ac:dyDescent="0.3">
      <c r="B11" s="19"/>
      <c r="C11" s="259" t="s">
        <v>714</v>
      </c>
      <c r="D11" s="260"/>
      <c r="E11" s="260"/>
      <c r="F11" s="260"/>
      <c r="G11" s="260"/>
      <c r="H11" s="261"/>
    </row>
    <row r="12" spans="1:13" ht="18.75" x14ac:dyDescent="0.3">
      <c r="B12" s="19"/>
      <c r="C12" s="259"/>
      <c r="D12" s="260"/>
      <c r="E12" s="260"/>
      <c r="F12" s="260"/>
      <c r="G12" s="260"/>
      <c r="H12" s="261"/>
    </row>
    <row r="13" spans="1:13" ht="15.75" x14ac:dyDescent="0.3">
      <c r="B13" s="19"/>
      <c r="C13" s="259" t="s">
        <v>530</v>
      </c>
      <c r="D13" s="260"/>
      <c r="E13" s="260"/>
      <c r="F13" s="260"/>
      <c r="G13" s="260"/>
      <c r="H13" s="261"/>
    </row>
    <row r="14" spans="1:13" ht="18.75" x14ac:dyDescent="0.3">
      <c r="B14" s="19"/>
      <c r="C14" s="124"/>
      <c r="D14" s="117"/>
      <c r="E14" s="119"/>
      <c r="F14" s="119"/>
      <c r="G14" s="119"/>
      <c r="H14" s="125"/>
    </row>
    <row r="15" spans="1:13" ht="18.75" x14ac:dyDescent="0.3">
      <c r="B15" s="31"/>
      <c r="C15" s="262" t="s">
        <v>600</v>
      </c>
      <c r="D15" s="270"/>
      <c r="E15" s="270"/>
      <c r="F15" s="270"/>
      <c r="G15" s="270"/>
      <c r="H15" s="263"/>
    </row>
    <row r="16" spans="1:13" ht="18.75" x14ac:dyDescent="0.3">
      <c r="B16" s="31"/>
      <c r="C16" s="126"/>
      <c r="D16" s="122"/>
      <c r="E16" s="122"/>
      <c r="F16" s="122"/>
      <c r="G16" s="122"/>
      <c r="H16" s="127"/>
    </row>
    <row r="17" spans="1:9" ht="18.75" x14ac:dyDescent="0.3">
      <c r="B17" s="31"/>
      <c r="C17" s="262" t="s">
        <v>601</v>
      </c>
      <c r="D17" s="270"/>
      <c r="E17" s="270"/>
      <c r="F17" s="270"/>
      <c r="G17" s="270"/>
      <c r="H17" s="263"/>
    </row>
    <row r="18" spans="1:9" ht="18.75" x14ac:dyDescent="0.3">
      <c r="B18" s="31"/>
      <c r="C18" s="126"/>
      <c r="D18" s="122"/>
      <c r="E18" s="122"/>
      <c r="F18" s="122"/>
      <c r="G18" s="122"/>
      <c r="H18" s="127"/>
    </row>
    <row r="19" spans="1:9" ht="18.75" x14ac:dyDescent="0.3">
      <c r="B19" s="31"/>
      <c r="C19" s="262" t="s">
        <v>602</v>
      </c>
      <c r="D19" s="270"/>
      <c r="E19" s="270"/>
      <c r="F19" s="270"/>
      <c r="G19" s="270"/>
      <c r="H19" s="263"/>
    </row>
    <row r="20" spans="1:9" ht="18.75" x14ac:dyDescent="0.3">
      <c r="B20" s="31"/>
      <c r="C20" s="126"/>
      <c r="D20" s="122"/>
      <c r="E20" s="122"/>
      <c r="F20" s="122"/>
      <c r="G20" s="122"/>
      <c r="H20" s="127"/>
    </row>
    <row r="21" spans="1:9" ht="19.5" thickBot="1" x14ac:dyDescent="0.35">
      <c r="B21" s="31"/>
      <c r="C21" s="273" t="s">
        <v>684</v>
      </c>
      <c r="D21" s="269"/>
      <c r="E21" s="269"/>
      <c r="F21" s="269"/>
      <c r="G21" s="269"/>
      <c r="H21" s="266"/>
    </row>
    <row r="22" spans="1:9" s="2" customFormat="1" x14ac:dyDescent="0.25">
      <c r="B22" s="31"/>
      <c r="C22" s="102"/>
      <c r="D22" s="102"/>
      <c r="E22" s="104"/>
      <c r="F22" s="109"/>
      <c r="G22" s="109"/>
      <c r="H22" s="90"/>
      <c r="I22" s="6"/>
    </row>
    <row r="23" spans="1:9" s="2" customFormat="1" x14ac:dyDescent="0.25">
      <c r="B23" s="3"/>
      <c r="C23" s="3"/>
      <c r="D23" s="3"/>
      <c r="E23" s="8"/>
      <c r="F23" s="8"/>
      <c r="G23" s="8"/>
      <c r="H23" s="8"/>
      <c r="I23" s="8"/>
    </row>
    <row r="24" spans="1:9" s="170" customFormat="1" ht="30.75" customHeight="1" x14ac:dyDescent="0.25">
      <c r="A24" s="170" t="s">
        <v>0</v>
      </c>
      <c r="B24" s="171" t="s">
        <v>1</v>
      </c>
      <c r="C24" s="171" t="s">
        <v>2</v>
      </c>
      <c r="D24" s="171" t="s">
        <v>5</v>
      </c>
      <c r="E24" s="172" t="s">
        <v>403</v>
      </c>
      <c r="F24" s="172" t="s">
        <v>343</v>
      </c>
      <c r="G24" s="172" t="s">
        <v>431</v>
      </c>
      <c r="H24" s="172" t="s">
        <v>429</v>
      </c>
      <c r="I24" s="172" t="s">
        <v>598</v>
      </c>
    </row>
    <row r="25" spans="1:9" s="129" customFormat="1" ht="17.45" customHeight="1" x14ac:dyDescent="0.25">
      <c r="B25" s="183" t="s">
        <v>402</v>
      </c>
      <c r="C25" s="183" t="s">
        <v>589</v>
      </c>
      <c r="D25" s="183" t="s">
        <v>111</v>
      </c>
      <c r="E25" s="184">
        <v>179.4</v>
      </c>
      <c r="F25" s="195"/>
      <c r="G25" s="184">
        <f t="shared" ref="G25:G52" si="0">E25-H25</f>
        <v>64.400000000000006</v>
      </c>
      <c r="H25" s="185">
        <v>115</v>
      </c>
      <c r="I25" s="190">
        <f t="shared" ref="I25:I52" si="1">1-H25/E25</f>
        <v>0.35897435897435903</v>
      </c>
    </row>
    <row r="26" spans="1:9" s="176" customFormat="1" ht="17.45" customHeight="1" x14ac:dyDescent="0.25">
      <c r="B26" s="189" t="s">
        <v>401</v>
      </c>
      <c r="C26" s="189" t="s">
        <v>590</v>
      </c>
      <c r="D26" s="189" t="s">
        <v>111</v>
      </c>
      <c r="E26" s="180">
        <v>102</v>
      </c>
      <c r="F26" s="180"/>
      <c r="G26" s="184">
        <f t="shared" si="0"/>
        <v>34.5</v>
      </c>
      <c r="H26" s="181">
        <f>H27*3</f>
        <v>67.5</v>
      </c>
      <c r="I26" s="190">
        <f t="shared" si="1"/>
        <v>0.33823529411764708</v>
      </c>
    </row>
    <row r="27" spans="1:9" s="176" customFormat="1" ht="17.45" customHeight="1" x14ac:dyDescent="0.25">
      <c r="B27" s="189" t="s">
        <v>400</v>
      </c>
      <c r="C27" s="189" t="s">
        <v>486</v>
      </c>
      <c r="D27" s="189" t="s">
        <v>111</v>
      </c>
      <c r="E27" s="180">
        <v>35</v>
      </c>
      <c r="F27" s="180"/>
      <c r="G27" s="184">
        <f t="shared" si="0"/>
        <v>12.5</v>
      </c>
      <c r="H27" s="181">
        <v>22.5</v>
      </c>
      <c r="I27" s="190">
        <f t="shared" si="1"/>
        <v>0.3571428571428571</v>
      </c>
    </row>
    <row r="28" spans="1:9" s="176" customFormat="1" ht="17.45" customHeight="1" x14ac:dyDescent="0.25">
      <c r="B28" s="189" t="s">
        <v>153</v>
      </c>
      <c r="C28" s="189" t="s">
        <v>459</v>
      </c>
      <c r="D28" s="189" t="s">
        <v>111</v>
      </c>
      <c r="E28" s="180">
        <v>35</v>
      </c>
      <c r="F28" s="180"/>
      <c r="G28" s="184">
        <f t="shared" si="0"/>
        <v>12.5</v>
      </c>
      <c r="H28" s="181">
        <v>22.5</v>
      </c>
      <c r="I28" s="190">
        <f t="shared" si="1"/>
        <v>0.3571428571428571</v>
      </c>
    </row>
    <row r="29" spans="1:9" s="176" customFormat="1" ht="17.45" customHeight="1" x14ac:dyDescent="0.25">
      <c r="B29" s="189" t="s">
        <v>154</v>
      </c>
      <c r="C29" s="189" t="s">
        <v>460</v>
      </c>
      <c r="D29" s="189" t="s">
        <v>111</v>
      </c>
      <c r="E29" s="180">
        <v>35</v>
      </c>
      <c r="F29" s="180"/>
      <c r="G29" s="184">
        <f t="shared" si="0"/>
        <v>12.5</v>
      </c>
      <c r="H29" s="181">
        <v>22.5</v>
      </c>
      <c r="I29" s="190">
        <f t="shared" si="1"/>
        <v>0.3571428571428571</v>
      </c>
    </row>
    <row r="30" spans="1:9" s="176" customFormat="1" ht="17.45" customHeight="1" x14ac:dyDescent="0.25">
      <c r="B30" s="189" t="s">
        <v>155</v>
      </c>
      <c r="C30" s="189" t="s">
        <v>461</v>
      </c>
      <c r="D30" s="189" t="s">
        <v>111</v>
      </c>
      <c r="E30" s="180">
        <v>35</v>
      </c>
      <c r="F30" s="180"/>
      <c r="G30" s="184">
        <f t="shared" si="0"/>
        <v>12.5</v>
      </c>
      <c r="H30" s="181">
        <v>22.5</v>
      </c>
      <c r="I30" s="190">
        <f t="shared" si="1"/>
        <v>0.3571428571428571</v>
      </c>
    </row>
    <row r="31" spans="1:9" s="176" customFormat="1" ht="17.45" customHeight="1" x14ac:dyDescent="0.25">
      <c r="B31" s="189" t="s">
        <v>157</v>
      </c>
      <c r="C31" s="189" t="s">
        <v>661</v>
      </c>
      <c r="D31" s="189" t="s">
        <v>111</v>
      </c>
      <c r="E31" s="180">
        <v>35</v>
      </c>
      <c r="F31" s="180"/>
      <c r="G31" s="184">
        <f t="shared" si="0"/>
        <v>12.5</v>
      </c>
      <c r="H31" s="181">
        <v>22.5</v>
      </c>
      <c r="I31" s="190">
        <f t="shared" si="1"/>
        <v>0.3571428571428571</v>
      </c>
    </row>
    <row r="32" spans="1:9" s="176" customFormat="1" ht="17.45" customHeight="1" x14ac:dyDescent="0.25">
      <c r="B32" s="189" t="s">
        <v>158</v>
      </c>
      <c r="C32" s="189" t="s">
        <v>463</v>
      </c>
      <c r="D32" s="189" t="s">
        <v>111</v>
      </c>
      <c r="E32" s="180">
        <v>35</v>
      </c>
      <c r="F32" s="180"/>
      <c r="G32" s="184">
        <f t="shared" si="0"/>
        <v>12.5</v>
      </c>
      <c r="H32" s="181">
        <v>22.5</v>
      </c>
      <c r="I32" s="190">
        <f t="shared" si="1"/>
        <v>0.3571428571428571</v>
      </c>
    </row>
    <row r="33" spans="2:9" s="176" customFormat="1" ht="17.45" customHeight="1" x14ac:dyDescent="0.25">
      <c r="B33" s="189" t="s">
        <v>160</v>
      </c>
      <c r="C33" s="189" t="s">
        <v>465</v>
      </c>
      <c r="D33" s="189" t="s">
        <v>111</v>
      </c>
      <c r="E33" s="180">
        <v>35</v>
      </c>
      <c r="F33" s="180"/>
      <c r="G33" s="184">
        <f t="shared" si="0"/>
        <v>12.5</v>
      </c>
      <c r="H33" s="181">
        <v>22.5</v>
      </c>
      <c r="I33" s="190">
        <f t="shared" si="1"/>
        <v>0.3571428571428571</v>
      </c>
    </row>
    <row r="34" spans="2:9" s="176" customFormat="1" ht="17.45" customHeight="1" x14ac:dyDescent="0.25">
      <c r="B34" s="189" t="s">
        <v>162</v>
      </c>
      <c r="C34" s="189" t="s">
        <v>467</v>
      </c>
      <c r="D34" s="189" t="s">
        <v>111</v>
      </c>
      <c r="E34" s="180">
        <v>35</v>
      </c>
      <c r="F34" s="180"/>
      <c r="G34" s="184">
        <f t="shared" si="0"/>
        <v>12.5</v>
      </c>
      <c r="H34" s="181">
        <v>22.5</v>
      </c>
      <c r="I34" s="190">
        <f t="shared" si="1"/>
        <v>0.3571428571428571</v>
      </c>
    </row>
    <row r="35" spans="2:9" s="176" customFormat="1" ht="17.45" customHeight="1" x14ac:dyDescent="0.25">
      <c r="B35" s="189" t="s">
        <v>163</v>
      </c>
      <c r="C35" s="189" t="s">
        <v>468</v>
      </c>
      <c r="D35" s="189" t="s">
        <v>111</v>
      </c>
      <c r="E35" s="180">
        <v>35</v>
      </c>
      <c r="F35" s="180"/>
      <c r="G35" s="184">
        <f t="shared" si="0"/>
        <v>12.5</v>
      </c>
      <c r="H35" s="181">
        <v>22.5</v>
      </c>
      <c r="I35" s="190">
        <f t="shared" si="1"/>
        <v>0.3571428571428571</v>
      </c>
    </row>
    <row r="36" spans="2:9" s="176" customFormat="1" ht="17.45" customHeight="1" x14ac:dyDescent="0.25">
      <c r="B36" s="189" t="s">
        <v>164</v>
      </c>
      <c r="C36" s="189" t="s">
        <v>664</v>
      </c>
      <c r="D36" s="189" t="s">
        <v>111</v>
      </c>
      <c r="E36" s="180">
        <v>35</v>
      </c>
      <c r="F36" s="180"/>
      <c r="G36" s="184">
        <f t="shared" si="0"/>
        <v>12.5</v>
      </c>
      <c r="H36" s="181">
        <v>22.5</v>
      </c>
      <c r="I36" s="190">
        <f t="shared" si="1"/>
        <v>0.3571428571428571</v>
      </c>
    </row>
    <row r="37" spans="2:9" s="176" customFormat="1" ht="17.45" customHeight="1" x14ac:dyDescent="0.25">
      <c r="B37" s="189" t="s">
        <v>387</v>
      </c>
      <c r="C37" s="189" t="s">
        <v>663</v>
      </c>
      <c r="D37" s="189" t="s">
        <v>111</v>
      </c>
      <c r="E37" s="180">
        <v>35</v>
      </c>
      <c r="F37" s="180"/>
      <c r="G37" s="184">
        <f t="shared" si="0"/>
        <v>12.5</v>
      </c>
      <c r="H37" s="181">
        <v>22.5</v>
      </c>
      <c r="I37" s="190">
        <f t="shared" si="1"/>
        <v>0.3571428571428571</v>
      </c>
    </row>
    <row r="38" spans="2:9" s="176" customFormat="1" ht="17.45" customHeight="1" x14ac:dyDescent="0.25">
      <c r="B38" s="189" t="s">
        <v>386</v>
      </c>
      <c r="C38" s="189" t="s">
        <v>666</v>
      </c>
      <c r="D38" s="189" t="s">
        <v>111</v>
      </c>
      <c r="E38" s="180">
        <v>35</v>
      </c>
      <c r="F38" s="180"/>
      <c r="G38" s="184">
        <f t="shared" si="0"/>
        <v>12.5</v>
      </c>
      <c r="H38" s="181">
        <v>22.5</v>
      </c>
      <c r="I38" s="190">
        <f t="shared" si="1"/>
        <v>0.3571428571428571</v>
      </c>
    </row>
    <row r="39" spans="2:9" s="176" customFormat="1" ht="17.45" customHeight="1" x14ac:dyDescent="0.25">
      <c r="B39" s="189" t="s">
        <v>165</v>
      </c>
      <c r="C39" s="189" t="s">
        <v>469</v>
      </c>
      <c r="D39" s="189" t="s">
        <v>111</v>
      </c>
      <c r="E39" s="180">
        <v>35</v>
      </c>
      <c r="F39" s="180"/>
      <c r="G39" s="184">
        <f t="shared" si="0"/>
        <v>12.5</v>
      </c>
      <c r="H39" s="181">
        <v>22.5</v>
      </c>
      <c r="I39" s="190">
        <f t="shared" si="1"/>
        <v>0.3571428571428571</v>
      </c>
    </row>
    <row r="40" spans="2:9" s="176" customFormat="1" ht="17.45" customHeight="1" x14ac:dyDescent="0.25">
      <c r="B40" s="189" t="s">
        <v>166</v>
      </c>
      <c r="C40" s="189" t="s">
        <v>470</v>
      </c>
      <c r="D40" s="189" t="s">
        <v>111</v>
      </c>
      <c r="E40" s="180">
        <v>35</v>
      </c>
      <c r="F40" s="180"/>
      <c r="G40" s="184">
        <f t="shared" si="0"/>
        <v>12.5</v>
      </c>
      <c r="H40" s="181">
        <v>22.5</v>
      </c>
      <c r="I40" s="190">
        <f t="shared" si="1"/>
        <v>0.3571428571428571</v>
      </c>
    </row>
    <row r="41" spans="2:9" s="176" customFormat="1" ht="17.45" customHeight="1" x14ac:dyDescent="0.25">
      <c r="B41" s="189" t="s">
        <v>167</v>
      </c>
      <c r="C41" s="189" t="s">
        <v>471</v>
      </c>
      <c r="D41" s="189" t="s">
        <v>111</v>
      </c>
      <c r="E41" s="180">
        <v>35</v>
      </c>
      <c r="F41" s="180"/>
      <c r="G41" s="184">
        <f t="shared" si="0"/>
        <v>12.5</v>
      </c>
      <c r="H41" s="181">
        <v>22.5</v>
      </c>
      <c r="I41" s="190">
        <f t="shared" si="1"/>
        <v>0.3571428571428571</v>
      </c>
    </row>
    <row r="42" spans="2:9" s="176" customFormat="1" ht="17.45" customHeight="1" x14ac:dyDescent="0.25">
      <c r="B42" s="189" t="s">
        <v>179</v>
      </c>
      <c r="C42" s="189" t="s">
        <v>662</v>
      </c>
      <c r="D42" s="189" t="s">
        <v>111</v>
      </c>
      <c r="E42" s="180">
        <v>35</v>
      </c>
      <c r="F42" s="180"/>
      <c r="G42" s="184">
        <f t="shared" si="0"/>
        <v>12.5</v>
      </c>
      <c r="H42" s="181">
        <v>22.5</v>
      </c>
      <c r="I42" s="190">
        <f t="shared" si="1"/>
        <v>0.3571428571428571</v>
      </c>
    </row>
    <row r="43" spans="2:9" s="176" customFormat="1" ht="17.45" customHeight="1" x14ac:dyDescent="0.25">
      <c r="B43" s="189" t="s">
        <v>180</v>
      </c>
      <c r="C43" s="189" t="s">
        <v>587</v>
      </c>
      <c r="D43" s="189" t="s">
        <v>111</v>
      </c>
      <c r="E43" s="180">
        <v>35</v>
      </c>
      <c r="F43" s="180"/>
      <c r="G43" s="184">
        <f t="shared" si="0"/>
        <v>12.5</v>
      </c>
      <c r="H43" s="181">
        <v>22.5</v>
      </c>
      <c r="I43" s="190">
        <f t="shared" si="1"/>
        <v>0.3571428571428571</v>
      </c>
    </row>
    <row r="44" spans="2:9" s="176" customFormat="1" ht="17.45" customHeight="1" x14ac:dyDescent="0.25">
      <c r="B44" s="189" t="s">
        <v>168</v>
      </c>
      <c r="C44" s="189" t="s">
        <v>474</v>
      </c>
      <c r="D44" s="189" t="s">
        <v>111</v>
      </c>
      <c r="E44" s="180">
        <v>31</v>
      </c>
      <c r="F44" s="180"/>
      <c r="G44" s="184">
        <f t="shared" si="0"/>
        <v>11.5</v>
      </c>
      <c r="H44" s="181">
        <v>19.5</v>
      </c>
      <c r="I44" s="190">
        <f t="shared" si="1"/>
        <v>0.37096774193548387</v>
      </c>
    </row>
    <row r="45" spans="2:9" s="176" customFormat="1" ht="17.45" customHeight="1" x14ac:dyDescent="0.25">
      <c r="B45" s="189" t="s">
        <v>169</v>
      </c>
      <c r="C45" s="189" t="s">
        <v>475</v>
      </c>
      <c r="D45" s="189" t="s">
        <v>111</v>
      </c>
      <c r="E45" s="180">
        <v>31</v>
      </c>
      <c r="F45" s="180"/>
      <c r="G45" s="184">
        <f t="shared" si="0"/>
        <v>11.5</v>
      </c>
      <c r="H45" s="181">
        <v>19.5</v>
      </c>
      <c r="I45" s="190">
        <f t="shared" si="1"/>
        <v>0.37096774193548387</v>
      </c>
    </row>
    <row r="46" spans="2:9" s="176" customFormat="1" ht="17.45" customHeight="1" x14ac:dyDescent="0.25">
      <c r="B46" s="189" t="s">
        <v>171</v>
      </c>
      <c r="C46" s="189" t="s">
        <v>477</v>
      </c>
      <c r="D46" s="189" t="s">
        <v>111</v>
      </c>
      <c r="E46" s="180">
        <v>31</v>
      </c>
      <c r="F46" s="180"/>
      <c r="G46" s="184">
        <f t="shared" si="0"/>
        <v>11.5</v>
      </c>
      <c r="H46" s="181">
        <v>19.5</v>
      </c>
      <c r="I46" s="190">
        <f t="shared" si="1"/>
        <v>0.37096774193548387</v>
      </c>
    </row>
    <row r="47" spans="2:9" s="176" customFormat="1" ht="17.45" customHeight="1" x14ac:dyDescent="0.25">
      <c r="B47" s="189" t="s">
        <v>172</v>
      </c>
      <c r="C47" s="189" t="s">
        <v>478</v>
      </c>
      <c r="D47" s="189" t="s">
        <v>111</v>
      </c>
      <c r="E47" s="180">
        <v>31</v>
      </c>
      <c r="F47" s="180"/>
      <c r="G47" s="184">
        <f t="shared" si="0"/>
        <v>11.5</v>
      </c>
      <c r="H47" s="181">
        <v>19.5</v>
      </c>
      <c r="I47" s="190">
        <f t="shared" si="1"/>
        <v>0.37096774193548387</v>
      </c>
    </row>
    <row r="48" spans="2:9" s="176" customFormat="1" ht="17.45" customHeight="1" x14ac:dyDescent="0.25">
      <c r="B48" s="189" t="s">
        <v>173</v>
      </c>
      <c r="C48" s="189" t="s">
        <v>479</v>
      </c>
      <c r="D48" s="189" t="s">
        <v>111</v>
      </c>
      <c r="E48" s="180">
        <v>31</v>
      </c>
      <c r="F48" s="180"/>
      <c r="G48" s="184">
        <f t="shared" si="0"/>
        <v>11.5</v>
      </c>
      <c r="H48" s="181">
        <v>19.5</v>
      </c>
      <c r="I48" s="190">
        <f t="shared" si="1"/>
        <v>0.37096774193548387</v>
      </c>
    </row>
    <row r="49" spans="1:9" s="176" customFormat="1" ht="17.45" customHeight="1" x14ac:dyDescent="0.25">
      <c r="B49" s="189" t="s">
        <v>174</v>
      </c>
      <c r="C49" s="189" t="s">
        <v>480</v>
      </c>
      <c r="D49" s="189" t="s">
        <v>111</v>
      </c>
      <c r="E49" s="180">
        <v>31</v>
      </c>
      <c r="F49" s="180"/>
      <c r="G49" s="184">
        <f t="shared" si="0"/>
        <v>11.5</v>
      </c>
      <c r="H49" s="181">
        <v>19.5</v>
      </c>
      <c r="I49" s="190">
        <f t="shared" si="1"/>
        <v>0.37096774193548387</v>
      </c>
    </row>
    <row r="50" spans="1:9" s="176" customFormat="1" ht="17.45" customHeight="1" x14ac:dyDescent="0.25">
      <c r="B50" s="189" t="s">
        <v>175</v>
      </c>
      <c r="C50" s="189" t="s">
        <v>481</v>
      </c>
      <c r="D50" s="189" t="s">
        <v>111</v>
      </c>
      <c r="E50" s="180">
        <v>31</v>
      </c>
      <c r="F50" s="180"/>
      <c r="G50" s="184">
        <f t="shared" si="0"/>
        <v>11.5</v>
      </c>
      <c r="H50" s="181">
        <v>19.5</v>
      </c>
      <c r="I50" s="190">
        <f t="shared" si="1"/>
        <v>0.37096774193548387</v>
      </c>
    </row>
    <row r="51" spans="1:9" s="176" customFormat="1" ht="17.45" customHeight="1" x14ac:dyDescent="0.25">
      <c r="B51" s="189" t="s">
        <v>176</v>
      </c>
      <c r="C51" s="189" t="s">
        <v>482</v>
      </c>
      <c r="D51" s="189" t="s">
        <v>111</v>
      </c>
      <c r="E51" s="180">
        <v>31</v>
      </c>
      <c r="F51" s="180"/>
      <c r="G51" s="184">
        <f t="shared" si="0"/>
        <v>11.5</v>
      </c>
      <c r="H51" s="181">
        <v>19.5</v>
      </c>
      <c r="I51" s="190">
        <f t="shared" si="1"/>
        <v>0.37096774193548387</v>
      </c>
    </row>
    <row r="52" spans="1:9" s="176" customFormat="1" ht="17.45" customHeight="1" x14ac:dyDescent="0.25">
      <c r="B52" s="189" t="s">
        <v>178</v>
      </c>
      <c r="C52" s="189" t="s">
        <v>665</v>
      </c>
      <c r="D52" s="189" t="s">
        <v>111</v>
      </c>
      <c r="E52" s="180">
        <v>31</v>
      </c>
      <c r="F52" s="180"/>
      <c r="G52" s="180">
        <f t="shared" si="0"/>
        <v>11.5</v>
      </c>
      <c r="H52" s="181">
        <v>19.5</v>
      </c>
      <c r="I52" s="190">
        <f t="shared" si="1"/>
        <v>0.37096774193548387</v>
      </c>
    </row>
    <row r="53" spans="1:9" s="176" customFormat="1" ht="15.75" x14ac:dyDescent="0.25">
      <c r="B53" s="179"/>
      <c r="C53" s="179"/>
      <c r="D53" s="179"/>
      <c r="E53" s="175"/>
      <c r="F53" s="175"/>
      <c r="G53" s="175"/>
      <c r="H53" s="175"/>
      <c r="I53" s="178"/>
    </row>
    <row r="54" spans="1:9" s="130" customFormat="1" ht="15.75" x14ac:dyDescent="0.25">
      <c r="E54" s="131"/>
      <c r="F54" s="131"/>
      <c r="G54" s="131"/>
      <c r="H54" s="131"/>
      <c r="I54" s="131"/>
    </row>
    <row r="55" spans="1:9" s="170" customFormat="1" ht="33.75" customHeight="1" x14ac:dyDescent="0.25">
      <c r="A55" s="170" t="s">
        <v>0</v>
      </c>
      <c r="B55" s="171" t="s">
        <v>1</v>
      </c>
      <c r="C55" s="171" t="s">
        <v>2</v>
      </c>
      <c r="D55" s="171" t="s">
        <v>5</v>
      </c>
      <c r="E55" s="172" t="s">
        <v>403</v>
      </c>
      <c r="F55" s="172" t="s">
        <v>343</v>
      </c>
      <c r="G55" s="172" t="s">
        <v>431</v>
      </c>
      <c r="H55" s="172" t="s">
        <v>429</v>
      </c>
      <c r="I55" s="172" t="s">
        <v>598</v>
      </c>
    </row>
    <row r="56" spans="1:9" s="129" customFormat="1" ht="17.45" customHeight="1" x14ac:dyDescent="0.25">
      <c r="A56" s="129" t="s">
        <v>109</v>
      </c>
      <c r="B56" s="183" t="s">
        <v>110</v>
      </c>
      <c r="C56" s="183" t="s">
        <v>407</v>
      </c>
      <c r="D56" s="183" t="s">
        <v>111</v>
      </c>
      <c r="E56" s="184">
        <v>66</v>
      </c>
      <c r="F56" s="184"/>
      <c r="G56" s="184">
        <f>E56-H56</f>
        <v>28</v>
      </c>
      <c r="H56" s="185">
        <v>38</v>
      </c>
      <c r="I56" s="190">
        <f>1-H56/E56</f>
        <v>0.4242424242424242</v>
      </c>
    </row>
    <row r="57" spans="1:9" s="129" customFormat="1" ht="17.45" customHeight="1" x14ac:dyDescent="0.25">
      <c r="A57" s="129" t="s">
        <v>116</v>
      </c>
      <c r="B57" s="183" t="s">
        <v>117</v>
      </c>
      <c r="C57" s="183" t="s">
        <v>408</v>
      </c>
      <c r="D57" s="183" t="s">
        <v>111</v>
      </c>
      <c r="E57" s="184">
        <v>47.09</v>
      </c>
      <c r="F57" s="184"/>
      <c r="G57" s="184">
        <f>E57-H57</f>
        <v>16.090000000000003</v>
      </c>
      <c r="H57" s="185">
        <v>31</v>
      </c>
      <c r="I57" s="190">
        <f>1-H57/E57</f>
        <v>0.34168613293692929</v>
      </c>
    </row>
    <row r="58" spans="1:9" s="129" customFormat="1" ht="17.45" customHeight="1" x14ac:dyDescent="0.25">
      <c r="B58" s="183" t="s">
        <v>398</v>
      </c>
      <c r="C58" s="183" t="s">
        <v>672</v>
      </c>
      <c r="D58" s="183" t="s">
        <v>673</v>
      </c>
      <c r="E58" s="184">
        <v>75</v>
      </c>
      <c r="F58" s="184"/>
      <c r="G58" s="184">
        <f>E58-H58</f>
        <v>28.200000000000003</v>
      </c>
      <c r="H58" s="185">
        <v>46.8</v>
      </c>
      <c r="I58" s="190">
        <f>1-H58/E58</f>
        <v>0.376</v>
      </c>
    </row>
    <row r="59" spans="1:9" s="129" customFormat="1" ht="15.75" x14ac:dyDescent="0.25">
      <c r="C59" s="130"/>
      <c r="E59" s="132"/>
      <c r="F59" s="132"/>
      <c r="G59" s="132"/>
      <c r="H59" s="132"/>
      <c r="I59" s="131"/>
    </row>
    <row r="60" spans="1:9" s="170" customFormat="1" ht="33" customHeight="1" x14ac:dyDescent="0.25">
      <c r="A60" s="170" t="s">
        <v>0</v>
      </c>
      <c r="B60" s="171" t="s">
        <v>1</v>
      </c>
      <c r="C60" s="171" t="s">
        <v>2</v>
      </c>
      <c r="D60" s="171" t="s">
        <v>5</v>
      </c>
      <c r="E60" s="172" t="s">
        <v>403</v>
      </c>
      <c r="F60" s="172" t="s">
        <v>343</v>
      </c>
      <c r="G60" s="172" t="s">
        <v>431</v>
      </c>
      <c r="H60" s="172" t="s">
        <v>429</v>
      </c>
      <c r="I60" s="172" t="s">
        <v>598</v>
      </c>
    </row>
    <row r="61" spans="1:9" s="129" customFormat="1" ht="17.45" customHeight="1" x14ac:dyDescent="0.25">
      <c r="A61" s="186"/>
      <c r="B61" s="183" t="s">
        <v>382</v>
      </c>
      <c r="C61" s="183" t="s">
        <v>454</v>
      </c>
      <c r="D61" s="183" t="s">
        <v>207</v>
      </c>
      <c r="E61" s="184">
        <v>45</v>
      </c>
      <c r="F61" s="195"/>
      <c r="G61" s="184">
        <f t="shared" ref="G61:G83" si="2">E61-H61</f>
        <v>20</v>
      </c>
      <c r="H61" s="185">
        <v>25</v>
      </c>
      <c r="I61" s="190">
        <f t="shared" ref="I61:I83" si="3">1-H61/E61</f>
        <v>0.44444444444444442</v>
      </c>
    </row>
    <row r="62" spans="1:9" s="129" customFormat="1" ht="17.45" customHeight="1" x14ac:dyDescent="0.25">
      <c r="A62" s="186"/>
      <c r="B62" s="183" t="s">
        <v>384</v>
      </c>
      <c r="C62" s="183" t="s">
        <v>383</v>
      </c>
      <c r="D62" s="183" t="s">
        <v>207</v>
      </c>
      <c r="E62" s="184">
        <v>45</v>
      </c>
      <c r="F62" s="195"/>
      <c r="G62" s="184">
        <f t="shared" si="2"/>
        <v>20</v>
      </c>
      <c r="H62" s="185">
        <v>25</v>
      </c>
      <c r="I62" s="190">
        <f t="shared" si="3"/>
        <v>0.44444444444444442</v>
      </c>
    </row>
    <row r="63" spans="1:9" s="129" customFormat="1" ht="17.45" customHeight="1" x14ac:dyDescent="0.25">
      <c r="A63" s="186"/>
      <c r="B63" s="183" t="s">
        <v>220</v>
      </c>
      <c r="C63" s="183" t="s">
        <v>553</v>
      </c>
      <c r="D63" s="183" t="s">
        <v>207</v>
      </c>
      <c r="E63" s="184">
        <v>26</v>
      </c>
      <c r="F63" s="195"/>
      <c r="G63" s="184">
        <f t="shared" si="2"/>
        <v>9.5</v>
      </c>
      <c r="H63" s="185">
        <v>16.5</v>
      </c>
      <c r="I63" s="190">
        <f t="shared" si="3"/>
        <v>0.36538461538461542</v>
      </c>
    </row>
    <row r="64" spans="1:9" s="129" customFormat="1" ht="17.45" customHeight="1" x14ac:dyDescent="0.25">
      <c r="A64" s="186"/>
      <c r="B64" s="183" t="s">
        <v>232</v>
      </c>
      <c r="C64" s="183" t="s">
        <v>554</v>
      </c>
      <c r="D64" s="183" t="s">
        <v>207</v>
      </c>
      <c r="E64" s="184">
        <v>49.5</v>
      </c>
      <c r="F64" s="195"/>
      <c r="G64" s="184">
        <f t="shared" si="2"/>
        <v>18.5</v>
      </c>
      <c r="H64" s="185">
        <v>31</v>
      </c>
      <c r="I64" s="190">
        <f t="shared" si="3"/>
        <v>0.3737373737373737</v>
      </c>
    </row>
    <row r="65" spans="1:9" s="129" customFormat="1" ht="17.45" customHeight="1" x14ac:dyDescent="0.25">
      <c r="A65" s="186"/>
      <c r="B65" s="183" t="s">
        <v>235</v>
      </c>
      <c r="C65" s="183" t="s">
        <v>555</v>
      </c>
      <c r="D65" s="183" t="s">
        <v>207</v>
      </c>
      <c r="E65" s="184">
        <v>49.5</v>
      </c>
      <c r="F65" s="195"/>
      <c r="G65" s="184">
        <f t="shared" si="2"/>
        <v>18.5</v>
      </c>
      <c r="H65" s="185">
        <v>31</v>
      </c>
      <c r="I65" s="190">
        <f t="shared" si="3"/>
        <v>0.3737373737373737</v>
      </c>
    </row>
    <row r="66" spans="1:9" s="129" customFormat="1" ht="17.45" customHeight="1" x14ac:dyDescent="0.25">
      <c r="A66" s="186"/>
      <c r="B66" s="183" t="s">
        <v>380</v>
      </c>
      <c r="C66" s="183" t="s">
        <v>249</v>
      </c>
      <c r="D66" s="183" t="s">
        <v>207</v>
      </c>
      <c r="E66" s="184">
        <v>36</v>
      </c>
      <c r="F66" s="195"/>
      <c r="G66" s="184">
        <f t="shared" si="2"/>
        <v>13.100000000000001</v>
      </c>
      <c r="H66" s="185">
        <v>22.9</v>
      </c>
      <c r="I66" s="190">
        <f t="shared" si="3"/>
        <v>0.36388888888888893</v>
      </c>
    </row>
    <row r="67" spans="1:9" s="129" customFormat="1" ht="17.45" customHeight="1" x14ac:dyDescent="0.25">
      <c r="A67" s="186"/>
      <c r="B67" s="183" t="s">
        <v>381</v>
      </c>
      <c r="C67" s="183" t="s">
        <v>660</v>
      </c>
      <c r="D67" s="183" t="s">
        <v>207</v>
      </c>
      <c r="E67" s="184">
        <v>43</v>
      </c>
      <c r="F67" s="195"/>
      <c r="G67" s="184">
        <f t="shared" si="2"/>
        <v>16.5</v>
      </c>
      <c r="H67" s="185">
        <v>26.5</v>
      </c>
      <c r="I67" s="190">
        <f t="shared" si="3"/>
        <v>0.38372093023255816</v>
      </c>
    </row>
    <row r="68" spans="1:9" s="129" customFormat="1" ht="17.45" customHeight="1" x14ac:dyDescent="0.25">
      <c r="A68" s="186"/>
      <c r="B68" s="183" t="s">
        <v>378</v>
      </c>
      <c r="C68" s="183" t="s">
        <v>258</v>
      </c>
      <c r="D68" s="183" t="s">
        <v>207</v>
      </c>
      <c r="E68" s="184">
        <v>45</v>
      </c>
      <c r="F68" s="195"/>
      <c r="G68" s="184">
        <f t="shared" si="2"/>
        <v>17.100000000000001</v>
      </c>
      <c r="H68" s="185">
        <v>27.9</v>
      </c>
      <c r="I68" s="190">
        <f t="shared" si="3"/>
        <v>0.38</v>
      </c>
    </row>
    <row r="69" spans="1:9" s="129" customFormat="1" ht="17.45" customHeight="1" x14ac:dyDescent="0.25">
      <c r="A69" s="186"/>
      <c r="B69" s="183" t="s">
        <v>265</v>
      </c>
      <c r="C69" s="183" t="s">
        <v>557</v>
      </c>
      <c r="D69" s="183" t="s">
        <v>207</v>
      </c>
      <c r="E69" s="184">
        <v>36</v>
      </c>
      <c r="F69" s="195"/>
      <c r="G69" s="184">
        <f t="shared" si="2"/>
        <v>13.100000000000001</v>
      </c>
      <c r="H69" s="185">
        <v>22.9</v>
      </c>
      <c r="I69" s="190">
        <f t="shared" si="3"/>
        <v>0.36388888888888893</v>
      </c>
    </row>
    <row r="70" spans="1:9" s="129" customFormat="1" ht="17.45" customHeight="1" x14ac:dyDescent="0.25">
      <c r="A70" s="186"/>
      <c r="B70" s="183" t="s">
        <v>269</v>
      </c>
      <c r="C70" s="183" t="s">
        <v>558</v>
      </c>
      <c r="D70" s="183" t="s">
        <v>207</v>
      </c>
      <c r="E70" s="184">
        <v>69</v>
      </c>
      <c r="F70" s="195"/>
      <c r="G70" s="184">
        <f t="shared" si="2"/>
        <v>26.9</v>
      </c>
      <c r="H70" s="185">
        <v>42.1</v>
      </c>
      <c r="I70" s="190">
        <f t="shared" si="3"/>
        <v>0.38985507246376805</v>
      </c>
    </row>
    <row r="71" spans="1:9" s="129" customFormat="1" ht="17.45" customHeight="1" x14ac:dyDescent="0.25">
      <c r="A71" s="186"/>
      <c r="B71" s="183" t="s">
        <v>273</v>
      </c>
      <c r="C71" s="183" t="s">
        <v>559</v>
      </c>
      <c r="D71" s="183" t="s">
        <v>207</v>
      </c>
      <c r="E71" s="184">
        <v>22.5</v>
      </c>
      <c r="F71" s="195"/>
      <c r="G71" s="184">
        <f t="shared" si="2"/>
        <v>8.6</v>
      </c>
      <c r="H71" s="185">
        <v>13.9</v>
      </c>
      <c r="I71" s="190">
        <f t="shared" si="3"/>
        <v>0.38222222222222224</v>
      </c>
    </row>
    <row r="72" spans="1:9" s="129" customFormat="1" ht="17.45" customHeight="1" x14ac:dyDescent="0.25">
      <c r="A72" s="186"/>
      <c r="B72" s="183" t="s">
        <v>276</v>
      </c>
      <c r="C72" s="183" t="s">
        <v>560</v>
      </c>
      <c r="D72" s="183" t="s">
        <v>207</v>
      </c>
      <c r="E72" s="184">
        <v>57.5</v>
      </c>
      <c r="F72" s="195"/>
      <c r="G72" s="184">
        <f t="shared" si="2"/>
        <v>21</v>
      </c>
      <c r="H72" s="185">
        <v>36.5</v>
      </c>
      <c r="I72" s="190">
        <f t="shared" si="3"/>
        <v>0.36521739130434783</v>
      </c>
    </row>
    <row r="73" spans="1:9" s="129" customFormat="1" ht="17.45" customHeight="1" x14ac:dyDescent="0.25">
      <c r="A73" s="186"/>
      <c r="B73" s="183" t="s">
        <v>288</v>
      </c>
      <c r="C73" s="183" t="s">
        <v>561</v>
      </c>
      <c r="D73" s="183" t="s">
        <v>207</v>
      </c>
      <c r="E73" s="184">
        <v>36</v>
      </c>
      <c r="F73" s="195"/>
      <c r="G73" s="184">
        <f t="shared" si="2"/>
        <v>13.100000000000001</v>
      </c>
      <c r="H73" s="185">
        <v>22.9</v>
      </c>
      <c r="I73" s="190">
        <f t="shared" si="3"/>
        <v>0.36388888888888893</v>
      </c>
    </row>
    <row r="74" spans="1:9" s="129" customFormat="1" ht="17.45" customHeight="1" x14ac:dyDescent="0.25">
      <c r="A74" s="186"/>
      <c r="B74" s="183" t="s">
        <v>376</v>
      </c>
      <c r="C74" s="183" t="s">
        <v>291</v>
      </c>
      <c r="D74" s="183" t="s">
        <v>207</v>
      </c>
      <c r="E74" s="184">
        <v>45</v>
      </c>
      <c r="F74" s="195"/>
      <c r="G74" s="184">
        <f t="shared" si="2"/>
        <v>17.100000000000001</v>
      </c>
      <c r="H74" s="185">
        <v>27.9</v>
      </c>
      <c r="I74" s="190">
        <f t="shared" si="3"/>
        <v>0.38</v>
      </c>
    </row>
    <row r="75" spans="1:9" s="129" customFormat="1" ht="17.45" customHeight="1" x14ac:dyDescent="0.25">
      <c r="A75" s="186"/>
      <c r="B75" s="183" t="s">
        <v>293</v>
      </c>
      <c r="C75" s="183" t="s">
        <v>562</v>
      </c>
      <c r="D75" s="183" t="s">
        <v>207</v>
      </c>
      <c r="E75" s="184">
        <v>36</v>
      </c>
      <c r="F75" s="195"/>
      <c r="G75" s="184">
        <f t="shared" si="2"/>
        <v>13.100000000000001</v>
      </c>
      <c r="H75" s="185">
        <v>22.9</v>
      </c>
      <c r="I75" s="190">
        <f t="shared" si="3"/>
        <v>0.36388888888888893</v>
      </c>
    </row>
    <row r="76" spans="1:9" s="129" customFormat="1" ht="17.45" customHeight="1" x14ac:dyDescent="0.25">
      <c r="A76" s="186"/>
      <c r="B76" s="183" t="s">
        <v>296</v>
      </c>
      <c r="C76" s="183" t="s">
        <v>297</v>
      </c>
      <c r="D76" s="183" t="s">
        <v>207</v>
      </c>
      <c r="E76" s="184">
        <v>36</v>
      </c>
      <c r="F76" s="195"/>
      <c r="G76" s="184">
        <f t="shared" si="2"/>
        <v>13.100000000000001</v>
      </c>
      <c r="H76" s="185">
        <v>22.9</v>
      </c>
      <c r="I76" s="190">
        <f t="shared" si="3"/>
        <v>0.36388888888888893</v>
      </c>
    </row>
    <row r="77" spans="1:9" s="129" customFormat="1" ht="17.45" customHeight="1" x14ac:dyDescent="0.25">
      <c r="A77" s="186"/>
      <c r="B77" s="183" t="s">
        <v>318</v>
      </c>
      <c r="C77" s="183" t="s">
        <v>563</v>
      </c>
      <c r="D77" s="183" t="s">
        <v>207</v>
      </c>
      <c r="E77" s="184">
        <v>24.25</v>
      </c>
      <c r="F77" s="195"/>
      <c r="G77" s="184">
        <f t="shared" si="2"/>
        <v>8.75</v>
      </c>
      <c r="H77" s="185">
        <v>15.5</v>
      </c>
      <c r="I77" s="190">
        <f t="shared" si="3"/>
        <v>0.36082474226804129</v>
      </c>
    </row>
    <row r="78" spans="1:9" s="129" customFormat="1" ht="17.45" customHeight="1" x14ac:dyDescent="0.25">
      <c r="A78" s="186"/>
      <c r="B78" s="183" t="s">
        <v>320</v>
      </c>
      <c r="C78" s="183" t="s">
        <v>456</v>
      </c>
      <c r="D78" s="183" t="s">
        <v>207</v>
      </c>
      <c r="E78" s="184">
        <v>22.25</v>
      </c>
      <c r="F78" s="195"/>
      <c r="G78" s="184">
        <f t="shared" si="2"/>
        <v>8.35</v>
      </c>
      <c r="H78" s="185">
        <v>13.9</v>
      </c>
      <c r="I78" s="190">
        <f t="shared" si="3"/>
        <v>0.37528089887640448</v>
      </c>
    </row>
    <row r="79" spans="1:9" s="129" customFormat="1" ht="17.45" customHeight="1" x14ac:dyDescent="0.25">
      <c r="A79" s="186"/>
      <c r="B79" s="183" t="s">
        <v>322</v>
      </c>
      <c r="C79" s="183" t="s">
        <v>455</v>
      </c>
      <c r="D79" s="183" t="s">
        <v>207</v>
      </c>
      <c r="E79" s="184">
        <v>44.5</v>
      </c>
      <c r="F79" s="195"/>
      <c r="G79" s="184">
        <f t="shared" si="2"/>
        <v>16.7</v>
      </c>
      <c r="H79" s="185">
        <v>27.8</v>
      </c>
      <c r="I79" s="190">
        <f t="shared" si="3"/>
        <v>0.37528089887640448</v>
      </c>
    </row>
    <row r="80" spans="1:9" s="129" customFormat="1" ht="17.45" customHeight="1" x14ac:dyDescent="0.25">
      <c r="A80" s="186"/>
      <c r="B80" s="183" t="s">
        <v>324</v>
      </c>
      <c r="C80" s="183" t="s">
        <v>564</v>
      </c>
      <c r="D80" s="183" t="s">
        <v>207</v>
      </c>
      <c r="E80" s="184">
        <v>40</v>
      </c>
      <c r="F80" s="195"/>
      <c r="G80" s="184">
        <f t="shared" si="2"/>
        <v>14.5</v>
      </c>
      <c r="H80" s="185">
        <v>25.5</v>
      </c>
      <c r="I80" s="190">
        <f t="shared" si="3"/>
        <v>0.36250000000000004</v>
      </c>
    </row>
    <row r="81" spans="1:9" s="129" customFormat="1" ht="17.45" customHeight="1" x14ac:dyDescent="0.25">
      <c r="A81" s="186"/>
      <c r="B81" s="183" t="s">
        <v>332</v>
      </c>
      <c r="C81" s="183" t="s">
        <v>496</v>
      </c>
      <c r="D81" s="183" t="s">
        <v>207</v>
      </c>
      <c r="E81" s="184">
        <v>40</v>
      </c>
      <c r="F81" s="195"/>
      <c r="G81" s="184">
        <f t="shared" si="2"/>
        <v>14.5</v>
      </c>
      <c r="H81" s="185">
        <v>25.5</v>
      </c>
      <c r="I81" s="190">
        <f t="shared" si="3"/>
        <v>0.36250000000000004</v>
      </c>
    </row>
    <row r="82" spans="1:9" s="129" customFormat="1" ht="17.45" customHeight="1" x14ac:dyDescent="0.25">
      <c r="A82" s="186"/>
      <c r="B82" s="183" t="s">
        <v>336</v>
      </c>
      <c r="C82" s="183" t="s">
        <v>566</v>
      </c>
      <c r="D82" s="183" t="s">
        <v>207</v>
      </c>
      <c r="E82" s="184">
        <v>40</v>
      </c>
      <c r="F82" s="195"/>
      <c r="G82" s="184">
        <f t="shared" si="2"/>
        <v>14.5</v>
      </c>
      <c r="H82" s="185">
        <v>25.5</v>
      </c>
      <c r="I82" s="190">
        <f t="shared" si="3"/>
        <v>0.36250000000000004</v>
      </c>
    </row>
    <row r="83" spans="1:9" s="129" customFormat="1" ht="17.45" customHeight="1" x14ac:dyDescent="0.25">
      <c r="A83" s="186"/>
      <c r="B83" s="183" t="s">
        <v>338</v>
      </c>
      <c r="C83" s="183" t="s">
        <v>567</v>
      </c>
      <c r="D83" s="183" t="s">
        <v>207</v>
      </c>
      <c r="E83" s="184">
        <v>40</v>
      </c>
      <c r="F83" s="195"/>
      <c r="G83" s="184">
        <f t="shared" si="2"/>
        <v>14.5</v>
      </c>
      <c r="H83" s="185">
        <v>25.5</v>
      </c>
      <c r="I83" s="190">
        <f t="shared" si="3"/>
        <v>0.36250000000000004</v>
      </c>
    </row>
    <row r="84" spans="1:9" s="129" customFormat="1" ht="15.75" x14ac:dyDescent="0.25">
      <c r="B84" s="130"/>
      <c r="C84" s="130"/>
      <c r="D84" s="130"/>
      <c r="E84" s="131"/>
      <c r="F84" s="131"/>
      <c r="G84" s="131"/>
      <c r="H84" s="131"/>
      <c r="I84" s="131"/>
    </row>
    <row r="85" spans="1:9" s="129" customFormat="1" ht="15.75" x14ac:dyDescent="0.25">
      <c r="C85" s="130"/>
      <c r="E85" s="132"/>
      <c r="F85" s="132"/>
      <c r="G85" s="132"/>
      <c r="H85" s="132"/>
      <c r="I85" s="132"/>
    </row>
    <row r="86" spans="1:9" s="129" customFormat="1" ht="15.75" x14ac:dyDescent="0.25">
      <c r="B86" s="129" t="s">
        <v>693</v>
      </c>
      <c r="C86" s="130"/>
      <c r="E86" s="132"/>
      <c r="F86" s="132"/>
      <c r="G86" s="132"/>
      <c r="H86" s="132"/>
      <c r="I86" s="132"/>
    </row>
    <row r="87" spans="1:9" s="129" customFormat="1" ht="16.5" thickBot="1" x14ac:dyDescent="0.3">
      <c r="C87" s="130"/>
      <c r="E87" s="132"/>
      <c r="F87" s="132"/>
      <c r="G87" s="132"/>
      <c r="H87" s="132"/>
      <c r="I87" s="131"/>
    </row>
    <row r="88" spans="1:9" s="129" customFormat="1" ht="15.75" x14ac:dyDescent="0.25">
      <c r="B88" s="133" t="s">
        <v>418</v>
      </c>
      <c r="C88" s="133"/>
      <c r="D88" s="133" t="s">
        <v>419</v>
      </c>
      <c r="E88" s="132"/>
      <c r="F88" s="132"/>
      <c r="G88" s="134" t="s">
        <v>422</v>
      </c>
      <c r="H88" s="135"/>
      <c r="I88" s="144"/>
    </row>
    <row r="89" spans="1:9" s="129" customFormat="1" ht="15.75" x14ac:dyDescent="0.25">
      <c r="B89" s="133"/>
      <c r="C89" s="133"/>
      <c r="D89" s="133" t="s">
        <v>622</v>
      </c>
      <c r="E89" s="132"/>
      <c r="F89" s="132"/>
      <c r="G89" s="137" t="s">
        <v>427</v>
      </c>
      <c r="H89" s="138"/>
      <c r="I89" s="145"/>
    </row>
    <row r="90" spans="1:9" s="133" customFormat="1" ht="15" hidden="1" customHeight="1" x14ac:dyDescent="0.25">
      <c r="A90" s="133" t="s">
        <v>298</v>
      </c>
      <c r="B90" s="133" t="s">
        <v>420</v>
      </c>
      <c r="E90" s="140"/>
      <c r="F90" s="140"/>
      <c r="G90" s="137"/>
      <c r="H90" s="138"/>
      <c r="I90" s="145"/>
    </row>
    <row r="91" spans="1:9" s="133" customFormat="1" ht="15" hidden="1" customHeight="1" x14ac:dyDescent="0.25">
      <c r="A91" s="133" t="s">
        <v>334</v>
      </c>
      <c r="B91" s="222" t="s">
        <v>421</v>
      </c>
      <c r="C91" s="222"/>
      <c r="D91" s="222"/>
      <c r="E91" s="140"/>
      <c r="F91" s="140"/>
      <c r="G91" s="137"/>
      <c r="H91" s="138"/>
      <c r="I91" s="145"/>
    </row>
    <row r="92" spans="1:9" s="133" customFormat="1" ht="15" hidden="1" customHeight="1" x14ac:dyDescent="0.25">
      <c r="A92" s="133" t="s">
        <v>335</v>
      </c>
      <c r="E92" s="140"/>
      <c r="F92" s="140"/>
      <c r="G92" s="137"/>
      <c r="H92" s="138"/>
      <c r="I92" s="145"/>
    </row>
    <row r="93" spans="1:9" s="133" customFormat="1" ht="15" customHeight="1" x14ac:dyDescent="0.25">
      <c r="B93" s="222" t="s">
        <v>420</v>
      </c>
      <c r="C93" s="222"/>
      <c r="D93" s="222"/>
      <c r="E93" s="140"/>
      <c r="F93" s="140"/>
      <c r="G93" s="137" t="s">
        <v>423</v>
      </c>
      <c r="H93" s="138"/>
      <c r="I93" s="145"/>
    </row>
    <row r="94" spans="1:9" s="133" customFormat="1" ht="15" customHeight="1" x14ac:dyDescent="0.25">
      <c r="E94" s="140"/>
      <c r="F94" s="140"/>
      <c r="G94" s="137"/>
      <c r="H94" s="138"/>
      <c r="I94" s="145"/>
    </row>
    <row r="95" spans="1:9" s="133" customFormat="1" ht="15" customHeight="1" x14ac:dyDescent="0.25">
      <c r="B95" s="222" t="s">
        <v>421</v>
      </c>
      <c r="C95" s="222"/>
      <c r="D95" s="222"/>
      <c r="E95" s="140"/>
      <c r="F95" s="140"/>
      <c r="G95" s="141" t="s">
        <v>424</v>
      </c>
      <c r="H95" s="138"/>
      <c r="I95" s="145"/>
    </row>
    <row r="96" spans="1:9" s="133" customFormat="1" ht="15.75" x14ac:dyDescent="0.25">
      <c r="B96" s="142"/>
      <c r="C96" s="142"/>
      <c r="D96" s="142"/>
      <c r="E96" s="140"/>
      <c r="F96" s="140"/>
      <c r="G96" s="141" t="s">
        <v>425</v>
      </c>
      <c r="H96" s="138"/>
      <c r="I96" s="145"/>
    </row>
    <row r="97" spans="1:13" s="133" customFormat="1" ht="33" customHeight="1" thickBot="1" x14ac:dyDescent="0.3">
      <c r="B97" s="222" t="s">
        <v>503</v>
      </c>
      <c r="C97" s="222"/>
      <c r="D97" s="222"/>
      <c r="E97" s="274"/>
      <c r="F97" s="140"/>
      <c r="G97" s="146" t="s">
        <v>426</v>
      </c>
      <c r="H97" s="156"/>
      <c r="I97" s="147"/>
    </row>
    <row r="98" spans="1:13" s="133" customFormat="1" ht="15.75" x14ac:dyDescent="0.25">
      <c r="B98" s="142"/>
      <c r="C98" s="142"/>
      <c r="D98" s="142"/>
      <c r="E98" s="140"/>
      <c r="F98" s="140"/>
      <c r="G98" s="148"/>
      <c r="H98" s="130"/>
      <c r="I98" s="131"/>
    </row>
    <row r="99" spans="1:13" s="133" customFormat="1" ht="15.75" x14ac:dyDescent="0.25">
      <c r="B99" s="133" t="s">
        <v>428</v>
      </c>
      <c r="E99" s="140"/>
      <c r="F99" s="140"/>
      <c r="G99" s="140"/>
      <c r="H99" s="140"/>
      <c r="I99" s="140"/>
    </row>
    <row r="100" spans="1:13" s="133" customFormat="1" ht="15.75" x14ac:dyDescent="0.25">
      <c r="E100" s="140"/>
      <c r="F100" s="140"/>
      <c r="G100" s="140"/>
      <c r="H100" s="140"/>
      <c r="I100" s="140"/>
    </row>
    <row r="101" spans="1:13" s="7" customFormat="1" hidden="1" x14ac:dyDescent="0.25">
      <c r="A101"/>
      <c r="B101" s="19"/>
      <c r="C101" s="248" t="s">
        <v>530</v>
      </c>
      <c r="D101" s="249"/>
      <c r="E101" s="249"/>
      <c r="F101" s="249"/>
      <c r="G101" s="249"/>
      <c r="J101"/>
      <c r="K101"/>
      <c r="L101"/>
      <c r="M101"/>
    </row>
    <row r="102" spans="1:13" s="7" customFormat="1" hidden="1" x14ac:dyDescent="0.25">
      <c r="A102"/>
      <c r="B102" s="19"/>
      <c r="C102" s="93"/>
      <c r="D102" s="94"/>
      <c r="E102" s="98"/>
      <c r="F102" s="98"/>
      <c r="G102" s="98"/>
      <c r="J102"/>
      <c r="K102"/>
      <c r="L102"/>
      <c r="M102"/>
    </row>
    <row r="103" spans="1:13" s="7" customFormat="1" hidden="1" x14ac:dyDescent="0.25">
      <c r="A103"/>
      <c r="B103" s="31"/>
      <c r="C103" s="238" t="s">
        <v>543</v>
      </c>
      <c r="D103" s="245"/>
      <c r="E103" s="245"/>
      <c r="F103" s="245"/>
      <c r="G103" s="245"/>
      <c r="H103" s="90"/>
      <c r="J103"/>
      <c r="K103"/>
      <c r="L103"/>
      <c r="M103"/>
    </row>
    <row r="104" spans="1:13" s="7" customFormat="1" hidden="1" x14ac:dyDescent="0.25">
      <c r="A104"/>
      <c r="B104" s="31"/>
      <c r="C104" s="105"/>
      <c r="D104" s="107"/>
      <c r="E104" s="107"/>
      <c r="F104" s="107"/>
      <c r="G104" s="107"/>
      <c r="H104" s="90"/>
      <c r="J104"/>
      <c r="K104"/>
      <c r="L104"/>
      <c r="M104"/>
    </row>
    <row r="105" spans="1:13" s="7" customFormat="1" hidden="1" x14ac:dyDescent="0.25">
      <c r="A105"/>
      <c r="B105" s="31"/>
      <c r="C105" s="238" t="s">
        <v>542</v>
      </c>
      <c r="D105" s="245"/>
      <c r="E105" s="245"/>
      <c r="F105" s="245"/>
      <c r="G105" s="245"/>
      <c r="H105" s="90"/>
      <c r="J105"/>
      <c r="K105"/>
      <c r="L105"/>
      <c r="M105"/>
    </row>
    <row r="106" spans="1:13" s="7" customFormat="1" hidden="1" x14ac:dyDescent="0.25">
      <c r="A106"/>
      <c r="B106" s="31"/>
      <c r="C106" s="105"/>
      <c r="D106" s="107"/>
      <c r="E106" s="107"/>
      <c r="F106" s="107"/>
      <c r="G106" s="107"/>
      <c r="H106" s="90"/>
      <c r="J106"/>
      <c r="K106"/>
      <c r="L106"/>
      <c r="M106"/>
    </row>
    <row r="107" spans="1:13" s="7" customFormat="1" hidden="1" x14ac:dyDescent="0.25">
      <c r="A107"/>
      <c r="B107" s="31"/>
      <c r="C107" s="238" t="s">
        <v>531</v>
      </c>
      <c r="D107" s="245"/>
      <c r="E107" s="245"/>
      <c r="F107" s="245"/>
      <c r="G107" s="245"/>
      <c r="H107" s="90"/>
      <c r="J107"/>
      <c r="K107"/>
      <c r="L107"/>
      <c r="M107"/>
    </row>
    <row r="108" spans="1:13" s="7" customFormat="1" hidden="1" x14ac:dyDescent="0.25">
      <c r="A108"/>
      <c r="B108" s="31"/>
      <c r="C108" s="105"/>
      <c r="D108" s="107"/>
      <c r="E108" s="107"/>
      <c r="F108" s="107"/>
      <c r="G108" s="107"/>
      <c r="H108" s="90"/>
      <c r="J108"/>
      <c r="K108"/>
      <c r="L108"/>
      <c r="M108"/>
    </row>
    <row r="109" spans="1:13" s="7" customFormat="1" hidden="1" x14ac:dyDescent="0.25">
      <c r="A109"/>
      <c r="B109" s="31"/>
      <c r="C109" s="238" t="s">
        <v>612</v>
      </c>
      <c r="D109" s="230"/>
      <c r="E109" s="230"/>
      <c r="F109" s="230"/>
      <c r="G109" s="230"/>
      <c r="H109" s="90"/>
      <c r="J109"/>
      <c r="K109"/>
      <c r="L109"/>
      <c r="M109"/>
    </row>
    <row r="110" spans="1:13" s="7" customFormat="1" hidden="1" x14ac:dyDescent="0.25">
      <c r="A110"/>
      <c r="B110" s="31"/>
      <c r="C110" s="238"/>
      <c r="D110" s="230"/>
      <c r="E110" s="230"/>
      <c r="F110" s="230"/>
      <c r="G110" s="230"/>
      <c r="H110" s="90"/>
      <c r="J110"/>
      <c r="K110"/>
      <c r="L110"/>
      <c r="M110"/>
    </row>
    <row r="111" spans="1:13" s="7" customFormat="1" hidden="1" x14ac:dyDescent="0.25">
      <c r="A111"/>
      <c r="B111" s="31"/>
      <c r="C111" s="239" t="s">
        <v>613</v>
      </c>
      <c r="D111" s="240"/>
      <c r="E111" s="240"/>
      <c r="F111" s="240"/>
      <c r="G111" s="240"/>
      <c r="H111" s="90"/>
      <c r="J111"/>
      <c r="K111"/>
      <c r="L111"/>
      <c r="M111"/>
    </row>
    <row r="112" spans="1:13" s="7" customFormat="1" hidden="1" x14ac:dyDescent="0.25">
      <c r="A112"/>
      <c r="B112"/>
      <c r="C112"/>
      <c r="D112"/>
      <c r="J112"/>
      <c r="K112"/>
      <c r="L112"/>
      <c r="M112"/>
    </row>
    <row r="113" spans="1:13" s="7" customFormat="1" hidden="1" x14ac:dyDescent="0.25">
      <c r="A113"/>
      <c r="B113"/>
      <c r="C113"/>
      <c r="D113"/>
      <c r="J113"/>
      <c r="K113"/>
      <c r="L113"/>
      <c r="M113"/>
    </row>
  </sheetData>
  <mergeCells count="18">
    <mergeCell ref="B95:D95"/>
    <mergeCell ref="C111:G111"/>
    <mergeCell ref="C101:G101"/>
    <mergeCell ref="C103:G103"/>
    <mergeCell ref="C105:G105"/>
    <mergeCell ref="C107:G107"/>
    <mergeCell ref="C109:G109"/>
    <mergeCell ref="C110:G110"/>
    <mergeCell ref="B97:E97"/>
    <mergeCell ref="C21:H21"/>
    <mergeCell ref="B91:D91"/>
    <mergeCell ref="B93:D93"/>
    <mergeCell ref="C19:H19"/>
    <mergeCell ref="C11:H11"/>
    <mergeCell ref="C12:H12"/>
    <mergeCell ref="C13:H13"/>
    <mergeCell ref="C15:H15"/>
    <mergeCell ref="C17:H17"/>
  </mergeCells>
  <phoneticPr fontId="29" type="noConversion"/>
  <pageMargins left="0.11811023622047245" right="0.11811023622047245" top="0.15748031496062992" bottom="0.15748031496062992" header="0.31496062992125984" footer="0.31496062992125984"/>
  <pageSetup paperSize="9" scale="69" fitToHeight="5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11"/>
  <sheetViews>
    <sheetView topLeftCell="A4" workbookViewId="0">
      <selection activeCell="E20" sqref="E20"/>
    </sheetView>
  </sheetViews>
  <sheetFormatPr defaultRowHeight="15" x14ac:dyDescent="0.25"/>
  <cols>
    <col min="1" max="1" width="12.85546875" customWidth="1"/>
    <col min="2" max="2" width="52.140625" bestFit="1" customWidth="1"/>
    <col min="3" max="3" width="17.28515625" customWidth="1"/>
    <col min="4" max="4" width="22.140625" customWidth="1"/>
    <col min="5" max="5" width="19" customWidth="1"/>
    <col min="6" max="6" width="19.140625" customWidth="1"/>
    <col min="7" max="7" width="14.5703125" style="162" hidden="1" customWidth="1"/>
  </cols>
  <sheetData>
    <row r="1" spans="1:7" ht="29.25" customHeight="1" x14ac:dyDescent="0.25">
      <c r="A1" s="275" t="s">
        <v>438</v>
      </c>
      <c r="B1" s="275"/>
      <c r="C1" s="275"/>
      <c r="D1" s="275"/>
      <c r="E1" s="275"/>
      <c r="F1" s="275"/>
    </row>
    <row r="2" spans="1:7" ht="63" x14ac:dyDescent="0.35">
      <c r="A2" s="158" t="s">
        <v>631</v>
      </c>
      <c r="B2" s="158" t="s">
        <v>2</v>
      </c>
      <c r="C2" s="159" t="s">
        <v>636</v>
      </c>
      <c r="D2" s="163" t="s">
        <v>637</v>
      </c>
      <c r="E2" s="163" t="s">
        <v>655</v>
      </c>
      <c r="F2" s="163" t="s">
        <v>598</v>
      </c>
    </row>
    <row r="3" spans="1:7" ht="21" x14ac:dyDescent="0.35">
      <c r="A3" s="160" t="s">
        <v>628</v>
      </c>
      <c r="B3" s="160" t="s">
        <v>646</v>
      </c>
      <c r="C3" s="161">
        <v>281.92</v>
      </c>
      <c r="D3" s="164">
        <v>271.92</v>
      </c>
      <c r="E3" s="164" t="s">
        <v>638</v>
      </c>
      <c r="F3" s="165" t="s">
        <v>639</v>
      </c>
      <c r="G3" s="162">
        <f>1-271.92/281.92</f>
        <v>3.5471055618615188E-2</v>
      </c>
    </row>
    <row r="4" spans="1:7" ht="21" x14ac:dyDescent="0.35">
      <c r="A4" s="160" t="s">
        <v>629</v>
      </c>
      <c r="B4" s="160" t="s">
        <v>647</v>
      </c>
      <c r="C4" s="161">
        <v>281.92</v>
      </c>
      <c r="D4" s="164">
        <v>271.92</v>
      </c>
      <c r="E4" s="164" t="s">
        <v>638</v>
      </c>
      <c r="F4" s="165" t="s">
        <v>639</v>
      </c>
    </row>
    <row r="5" spans="1:7" ht="21" x14ac:dyDescent="0.35">
      <c r="A5" s="160" t="s">
        <v>606</v>
      </c>
      <c r="B5" s="160" t="s">
        <v>648</v>
      </c>
      <c r="C5" s="161">
        <v>265.97000000000003</v>
      </c>
      <c r="D5" s="164">
        <v>244.97</v>
      </c>
      <c r="E5" s="166" t="s">
        <v>640</v>
      </c>
      <c r="F5" s="165" t="s">
        <v>641</v>
      </c>
      <c r="G5" s="162">
        <f>1-244.97/265.97</f>
        <v>7.8956273263902088E-2</v>
      </c>
    </row>
    <row r="6" spans="1:7" ht="21" x14ac:dyDescent="0.35">
      <c r="A6" s="160" t="s">
        <v>607</v>
      </c>
      <c r="B6" s="160" t="s">
        <v>649</v>
      </c>
      <c r="C6" s="161">
        <v>265.97000000000003</v>
      </c>
      <c r="D6" s="164">
        <v>244.97</v>
      </c>
      <c r="E6" s="166" t="s">
        <v>640</v>
      </c>
      <c r="F6" s="165" t="s">
        <v>641</v>
      </c>
    </row>
    <row r="7" spans="1:7" ht="21" x14ac:dyDescent="0.35">
      <c r="A7" s="160" t="s">
        <v>630</v>
      </c>
      <c r="B7" s="160" t="s">
        <v>650</v>
      </c>
      <c r="C7" s="161">
        <v>215</v>
      </c>
      <c r="D7" s="164">
        <v>195</v>
      </c>
      <c r="E7" s="166" t="s">
        <v>642</v>
      </c>
      <c r="F7" s="165" t="s">
        <v>643</v>
      </c>
      <c r="G7" s="162">
        <f>1-195/215</f>
        <v>9.3023255813953543E-2</v>
      </c>
    </row>
    <row r="8" spans="1:7" ht="21" x14ac:dyDescent="0.35">
      <c r="A8" s="160" t="s">
        <v>635</v>
      </c>
      <c r="B8" s="160" t="s">
        <v>651</v>
      </c>
      <c r="C8" s="161">
        <v>215</v>
      </c>
      <c r="D8" s="164">
        <v>195</v>
      </c>
      <c r="E8" s="166" t="s">
        <v>642</v>
      </c>
      <c r="F8" s="165" t="s">
        <v>643</v>
      </c>
    </row>
    <row r="9" spans="1:7" ht="21" x14ac:dyDescent="0.35">
      <c r="A9" s="160" t="s">
        <v>634</v>
      </c>
      <c r="B9" s="160" t="s">
        <v>652</v>
      </c>
      <c r="C9" s="161">
        <v>33.24</v>
      </c>
      <c r="D9" s="164">
        <v>31.44</v>
      </c>
      <c r="E9" s="166" t="s">
        <v>644</v>
      </c>
      <c r="F9" s="165" t="s">
        <v>645</v>
      </c>
      <c r="G9" s="162">
        <f>1-31.44/33.24</f>
        <v>5.4151624548736454E-2</v>
      </c>
    </row>
    <row r="10" spans="1:7" ht="21" x14ac:dyDescent="0.35">
      <c r="A10" s="160" t="s">
        <v>632</v>
      </c>
      <c r="B10" s="160" t="s">
        <v>653</v>
      </c>
      <c r="C10" s="161">
        <v>33.24</v>
      </c>
      <c r="D10" s="164">
        <v>31.44</v>
      </c>
      <c r="E10" s="166" t="s">
        <v>644</v>
      </c>
      <c r="F10" s="165" t="s">
        <v>645</v>
      </c>
    </row>
    <row r="11" spans="1:7" ht="21" x14ac:dyDescent="0.35">
      <c r="A11" s="160" t="s">
        <v>633</v>
      </c>
      <c r="B11" s="160" t="s">
        <v>654</v>
      </c>
      <c r="C11" s="161">
        <v>33.24</v>
      </c>
      <c r="D11" s="164">
        <v>31.44</v>
      </c>
      <c r="E11" s="166" t="s">
        <v>644</v>
      </c>
      <c r="F11" s="165" t="s">
        <v>645</v>
      </c>
    </row>
  </sheetData>
  <mergeCells count="1">
    <mergeCell ref="A1:F1"/>
  </mergeCells>
  <phoneticPr fontId="29" type="noConversion"/>
  <pageMargins left="0.7" right="0.7" top="0.75" bottom="0.75" header="0.3" footer="0.3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May 19 Promo_Wholesale(Accesori</vt:lpstr>
      <vt:lpstr>Nov 2018 Promotion -Wholesale</vt:lpstr>
      <vt:lpstr>Nov 2018 Promotion-Agent </vt:lpstr>
      <vt:lpstr>Trojan Product items as at 2407</vt:lpstr>
      <vt:lpstr>May 19 Promotion-Agent(Access  </vt:lpstr>
      <vt:lpstr>May 19 Promotion-VVIP(Accessore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</dc:creator>
  <cp:lastModifiedBy>Zhen Deng</cp:lastModifiedBy>
  <cp:lastPrinted>2019-07-13T12:43:27Z</cp:lastPrinted>
  <dcterms:created xsi:type="dcterms:W3CDTF">2018-03-04T11:49:03Z</dcterms:created>
  <dcterms:modified xsi:type="dcterms:W3CDTF">2019-08-24T12:10:22Z</dcterms:modified>
</cp:coreProperties>
</file>