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zhgren\ChinaPOI\"/>
    </mc:Choice>
  </mc:AlternateContent>
  <xr:revisionPtr revIDLastSave="0" documentId="13_ncr:1_{8C3073C0-8699-4ABB-86E3-8E4E174C40F3}" xr6:coauthVersionLast="47" xr6:coauthVersionMax="47" xr10:uidLastSave="{00000000-0000-0000-0000-000000000000}"/>
  <bookViews>
    <workbookView xWindow="-16605" yWindow="195" windowWidth="16125" windowHeight="11685" xr2:uid="{00000000-000D-0000-FFFF-FFFF00000000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3" i="1" l="1"/>
  <c r="T33" i="1"/>
  <c r="U33" i="1"/>
  <c r="S31" i="1"/>
  <c r="T31" i="1"/>
  <c r="U31" i="1"/>
  <c r="S32" i="1"/>
  <c r="T32" i="1"/>
  <c r="U32" i="1"/>
  <c r="T30" i="1"/>
  <c r="U30" i="1"/>
  <c r="S30" i="1"/>
  <c r="N31" i="1"/>
  <c r="N32" i="1"/>
  <c r="N33" i="1"/>
  <c r="N30" i="1"/>
  <c r="F24" i="1"/>
  <c r="F25" i="1"/>
  <c r="F26" i="1"/>
  <c r="F23" i="1"/>
  <c r="X17" i="1"/>
  <c r="X18" i="1"/>
  <c r="X15" i="1"/>
  <c r="W16" i="1"/>
  <c r="X16" i="1" s="1"/>
  <c r="W17" i="1"/>
  <c r="W18" i="1"/>
  <c r="W15" i="1"/>
  <c r="Q18" i="1"/>
  <c r="M18" i="1"/>
  <c r="I18" i="1"/>
  <c r="G18" i="1"/>
  <c r="T18" i="1" s="1"/>
  <c r="V18" i="1" s="1"/>
  <c r="Q17" i="1"/>
  <c r="M17" i="1"/>
  <c r="I17" i="1"/>
  <c r="G17" i="1"/>
  <c r="U17" i="1" s="1"/>
  <c r="M16" i="1"/>
  <c r="I16" i="1"/>
  <c r="G16" i="1"/>
  <c r="U16" i="1" s="1"/>
  <c r="Q15" i="1"/>
  <c r="M15" i="1"/>
  <c r="I15" i="1"/>
  <c r="G15" i="1"/>
  <c r="U15" i="1" s="1"/>
  <c r="Q10" i="1"/>
  <c r="S10" i="1"/>
  <c r="U10" i="1" s="1"/>
  <c r="M10" i="1"/>
  <c r="I10" i="1"/>
  <c r="G10" i="1"/>
  <c r="T10" i="1" s="1"/>
  <c r="S6" i="1"/>
  <c r="U6" i="1" s="1"/>
  <c r="G3" i="1"/>
  <c r="T3" i="1" s="1"/>
  <c r="G4" i="1"/>
  <c r="T4" i="1" s="1"/>
  <c r="G5" i="1"/>
  <c r="T5" i="1" s="1"/>
  <c r="G6" i="1"/>
  <c r="T6" i="1" s="1"/>
  <c r="G7" i="1"/>
  <c r="S7" i="1" s="1"/>
  <c r="U7" i="1" s="1"/>
  <c r="G8" i="1"/>
  <c r="T8" i="1" s="1"/>
  <c r="G9" i="1"/>
  <c r="T9" i="1" s="1"/>
  <c r="G2" i="1"/>
  <c r="T2" i="1" s="1"/>
  <c r="M9" i="1"/>
  <c r="I9" i="1"/>
  <c r="Q8" i="1"/>
  <c r="M8" i="1"/>
  <c r="I8" i="1"/>
  <c r="Q7" i="1"/>
  <c r="M7" i="1"/>
  <c r="I7" i="1"/>
  <c r="Q6" i="1"/>
  <c r="M6" i="1"/>
  <c r="I6" i="1"/>
  <c r="Q5" i="1"/>
  <c r="M5" i="1"/>
  <c r="I5" i="1"/>
  <c r="M4" i="1"/>
  <c r="Q3" i="1"/>
  <c r="M3" i="1"/>
  <c r="I3" i="1"/>
  <c r="Q2" i="1"/>
  <c r="M2" i="1"/>
  <c r="I4" i="1"/>
  <c r="I2" i="1"/>
  <c r="S5" i="1" l="1"/>
  <c r="U5" i="1" s="1"/>
  <c r="S4" i="1"/>
  <c r="U4" i="1" s="1"/>
  <c r="S3" i="1"/>
  <c r="U3" i="1" s="1"/>
  <c r="U18" i="1"/>
  <c r="T7" i="1"/>
  <c r="S2" i="1"/>
  <c r="U2" i="1" s="1"/>
  <c r="S9" i="1"/>
  <c r="U9" i="1" s="1"/>
  <c r="S8" i="1"/>
  <c r="U8" i="1" s="1"/>
  <c r="T16" i="1"/>
  <c r="V16" i="1" s="1"/>
  <c r="T15" i="1"/>
  <c r="V15" i="1" s="1"/>
  <c r="T17" i="1"/>
  <c r="V17" i="1" s="1"/>
</calcChain>
</file>

<file path=xl/sharedStrings.xml><?xml version="1.0" encoding="utf-8"?>
<sst xmlns="http://schemas.openxmlformats.org/spreadsheetml/2006/main" count="135" uniqueCount="64">
  <si>
    <t>POI#</t>
  </si>
  <si>
    <t>Shenzhen</t>
  </si>
  <si>
    <t>Guangzhou</t>
  </si>
  <si>
    <t>Chengdu</t>
  </si>
  <si>
    <t>Xi'an</t>
  </si>
  <si>
    <t>Qingdao</t>
  </si>
  <si>
    <t>Hangzhou</t>
  </si>
  <si>
    <t>Shenyang</t>
  </si>
  <si>
    <t>Cityname</t>
  </si>
  <si>
    <t>Area km2</t>
  </si>
  <si>
    <t>H1</t>
  </si>
  <si>
    <t>Sub1</t>
  </si>
  <si>
    <t>D1</t>
  </si>
  <si>
    <t>D2</t>
  </si>
  <si>
    <t>D3</t>
  </si>
  <si>
    <t>Power law for subs</t>
  </si>
  <si>
    <t>sub1</t>
  </si>
  <si>
    <t>alpha</t>
  </si>
  <si>
    <t>xmin</t>
  </si>
  <si>
    <t>p</t>
  </si>
  <si>
    <t>suball</t>
  </si>
  <si>
    <t>Mean</t>
  </si>
  <si>
    <t>D1%</t>
  </si>
  <si>
    <t>Sub2</t>
  </si>
  <si>
    <t>D2%</t>
  </si>
  <si>
    <t>Sub3</t>
  </si>
  <si>
    <t>D3%</t>
  </si>
  <si>
    <t>Beijing</t>
  </si>
  <si>
    <t xml:space="preserve">Shanghai </t>
  </si>
  <si>
    <t xml:space="preserve">Tianjin </t>
  </si>
  <si>
    <t>Shanghai</t>
  </si>
  <si>
    <t>L1</t>
  </si>
  <si>
    <t>L2</t>
  </si>
  <si>
    <t>LR</t>
  </si>
  <si>
    <t>L3</t>
  </si>
  <si>
    <t>L4</t>
  </si>
  <si>
    <t>L/Area</t>
  </si>
  <si>
    <t>LR/Area</t>
  </si>
  <si>
    <t>Wuhan</t>
  </si>
  <si>
    <t>V</t>
  </si>
  <si>
    <t>D</t>
  </si>
  <si>
    <t>Weibo#</t>
  </si>
  <si>
    <t>Checkin#</t>
  </si>
  <si>
    <t>CheckinHt</t>
  </si>
  <si>
    <t>WeiboIN#</t>
  </si>
  <si>
    <t>Sall</t>
  </si>
  <si>
    <t>S1</t>
  </si>
  <si>
    <t>S2</t>
  </si>
  <si>
    <t>S3</t>
  </si>
  <si>
    <t>S4</t>
  </si>
  <si>
    <t>%</t>
  </si>
  <si>
    <t>Sub4</t>
  </si>
  <si>
    <t>City</t>
  </si>
  <si>
    <t>Poly</t>
  </si>
  <si>
    <t>sub2</t>
  </si>
  <si>
    <t>sub3</t>
  </si>
  <si>
    <t>sub4</t>
  </si>
  <si>
    <t>Entropy</t>
  </si>
  <si>
    <t>r1</t>
  </si>
  <si>
    <t>r2</t>
  </si>
  <si>
    <t>r3</t>
  </si>
  <si>
    <t>r4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</si>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</sst>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topLeftCell="H13" zoomScale="90" zoomScaleNormal="90" workbookViewId="0">
      <selection activeCell="N38" sqref="N38"/>
    </sheetView>
  </sheetViews>
  <sheetFormatPr defaultRowHeight="15" x14ac:dyDescent="0.25"/>
  <cols>
    <col min="1" max="1" width="20.7109375" bestFit="1" customWidth="1"/>
    <col min="2" max="2" width="18.85546875" style="2" customWidth="1"/>
    <col min="3" max="3" width="11.140625" bestFit="1" customWidth="1"/>
    <col min="4" max="4" width="13" customWidth="1"/>
    <col min="5" max="5" width="16.28515625" customWidth="1"/>
    <col min="6" max="6" width="14.7109375" customWidth="1"/>
    <col min="7" max="7" width="11.7109375" bestFit="1" customWidth="1"/>
    <col min="10" max="10" width="10.5703125" customWidth="1"/>
    <col min="11" max="11" width="11.5703125" customWidth="1"/>
    <col min="15" max="15" width="15.85546875" customWidth="1"/>
    <col min="16" max="16" width="13.7109375" customWidth="1"/>
    <col min="17" max="17" width="15.85546875" customWidth="1"/>
    <col min="18" max="18" width="15.42578125" customWidth="1"/>
    <col min="19" max="19" width="10.140625" bestFit="1" customWidth="1"/>
  </cols>
  <sheetData>
    <row r="1" spans="1:24" x14ac:dyDescent="0.25">
      <c r="A1" s="1" t="s">
        <v>8</v>
      </c>
      <c r="B1" t="s">
        <v>9</v>
      </c>
      <c r="C1" t="s">
        <v>0</v>
      </c>
      <c r="D1" t="s">
        <v>21</v>
      </c>
      <c r="E1" t="s">
        <v>11</v>
      </c>
      <c r="F1" t="s">
        <v>10</v>
      </c>
      <c r="G1" s="4" t="s">
        <v>31</v>
      </c>
      <c r="H1" t="s">
        <v>12</v>
      </c>
      <c r="I1" t="s">
        <v>22</v>
      </c>
      <c r="J1" t="s">
        <v>32</v>
      </c>
      <c r="K1" t="s">
        <v>23</v>
      </c>
      <c r="L1" t="s">
        <v>13</v>
      </c>
      <c r="M1" t="s">
        <v>24</v>
      </c>
      <c r="N1" t="s">
        <v>34</v>
      </c>
      <c r="O1" t="s">
        <v>25</v>
      </c>
      <c r="P1" t="s">
        <v>14</v>
      </c>
      <c r="Q1" t="s">
        <v>26</v>
      </c>
      <c r="R1" t="s">
        <v>35</v>
      </c>
      <c r="S1" s="4" t="s">
        <v>33</v>
      </c>
      <c r="T1" t="s">
        <v>36</v>
      </c>
      <c r="U1" t="s">
        <v>37</v>
      </c>
    </row>
    <row r="2" spans="1:24" x14ac:dyDescent="0.25">
      <c r="A2" s="3" t="s">
        <v>28</v>
      </c>
      <c r="B2" s="2">
        <v>1622.40231148</v>
      </c>
      <c r="C2">
        <v>1062585</v>
      </c>
      <c r="D2">
        <v>39.11</v>
      </c>
      <c r="E2">
        <v>29684</v>
      </c>
      <c r="F2">
        <v>6</v>
      </c>
      <c r="G2">
        <f>E2*F2</f>
        <v>178104</v>
      </c>
      <c r="H2">
        <v>208</v>
      </c>
      <c r="I2">
        <f t="shared" ref="I2:I10" si="0">H2/E2</f>
        <v>7.0071418946233664E-3</v>
      </c>
      <c r="J2">
        <v>81939</v>
      </c>
      <c r="K2">
        <v>17426</v>
      </c>
      <c r="L2">
        <v>56</v>
      </c>
      <c r="M2">
        <f t="shared" ref="M2:M10" si="1">L2/K2</f>
        <v>3.2135888901641224E-3</v>
      </c>
      <c r="N2">
        <v>5569</v>
      </c>
      <c r="O2">
        <v>1684</v>
      </c>
      <c r="P2" s="4">
        <v>6</v>
      </c>
      <c r="Q2">
        <f>P2/O2</f>
        <v>3.5629453681710215E-3</v>
      </c>
      <c r="R2">
        <v>303</v>
      </c>
      <c r="S2">
        <f t="shared" ref="S2:S10" si="2">G2+J2+N2+R2</f>
        <v>265915</v>
      </c>
      <c r="T2">
        <f>G2/B2</f>
        <v>109.77795010506897</v>
      </c>
      <c r="U2">
        <f>S2/B2</f>
        <v>163.90201007382998</v>
      </c>
    </row>
    <row r="3" spans="1:24" x14ac:dyDescent="0.25">
      <c r="A3" s="3" t="s">
        <v>1</v>
      </c>
      <c r="B3" s="2">
        <v>1574.47664083</v>
      </c>
      <c r="C3">
        <v>830846</v>
      </c>
      <c r="D3">
        <v>43.63</v>
      </c>
      <c r="E3">
        <v>25746</v>
      </c>
      <c r="F3">
        <v>7</v>
      </c>
      <c r="G3">
        <f t="shared" ref="G3:G10" si="3">E3*F3</f>
        <v>180222</v>
      </c>
      <c r="H3">
        <v>207</v>
      </c>
      <c r="I3">
        <f t="shared" si="0"/>
        <v>8.040083896527616E-3</v>
      </c>
      <c r="J3">
        <v>66399</v>
      </c>
      <c r="K3">
        <v>16887</v>
      </c>
      <c r="L3">
        <v>70</v>
      </c>
      <c r="M3">
        <f t="shared" si="1"/>
        <v>4.1452004500503346E-3</v>
      </c>
      <c r="N3">
        <v>6515</v>
      </c>
      <c r="O3">
        <v>2041</v>
      </c>
      <c r="P3" s="4">
        <v>3</v>
      </c>
      <c r="Q3">
        <f>P3/O3</f>
        <v>1.4698677119059284E-3</v>
      </c>
      <c r="R3">
        <v>156</v>
      </c>
      <c r="S3">
        <f t="shared" si="2"/>
        <v>253292</v>
      </c>
      <c r="T3">
        <f t="shared" ref="T3:T10" si="4">G3/B3</f>
        <v>114.464702318476</v>
      </c>
      <c r="U3">
        <f t="shared" ref="U3:U10" si="5">S3/B3</f>
        <v>160.87377445401461</v>
      </c>
    </row>
    <row r="4" spans="1:24" x14ac:dyDescent="0.25">
      <c r="A4" s="3" t="s">
        <v>27</v>
      </c>
      <c r="B4" s="2">
        <v>1529.3983076300001</v>
      </c>
      <c r="C4">
        <v>855759</v>
      </c>
      <c r="D4">
        <v>44.97</v>
      </c>
      <c r="E4">
        <v>31483</v>
      </c>
      <c r="F4">
        <v>7</v>
      </c>
      <c r="G4">
        <f t="shared" si="3"/>
        <v>220381</v>
      </c>
      <c r="H4">
        <v>198</v>
      </c>
      <c r="I4">
        <f t="shared" si="0"/>
        <v>6.2891084077120983E-3</v>
      </c>
      <c r="J4">
        <v>25032</v>
      </c>
      <c r="K4">
        <v>7413</v>
      </c>
      <c r="L4">
        <v>18</v>
      </c>
      <c r="M4">
        <f t="shared" si="1"/>
        <v>2.4281667341157424E-3</v>
      </c>
      <c r="N4">
        <v>1076</v>
      </c>
      <c r="O4">
        <v>0</v>
      </c>
      <c r="P4">
        <v>0</v>
      </c>
      <c r="Q4">
        <v>0</v>
      </c>
      <c r="R4">
        <v>0</v>
      </c>
      <c r="S4">
        <f t="shared" si="2"/>
        <v>246489</v>
      </c>
      <c r="T4">
        <f t="shared" si="4"/>
        <v>144.09653711563783</v>
      </c>
      <c r="U4">
        <f t="shared" si="5"/>
        <v>161.16730270348376</v>
      </c>
    </row>
    <row r="5" spans="1:24" x14ac:dyDescent="0.25">
      <c r="A5" s="3" t="s">
        <v>2</v>
      </c>
      <c r="B5" s="2">
        <v>1446.70906184</v>
      </c>
      <c r="C5">
        <v>983162</v>
      </c>
      <c r="D5">
        <v>38.19</v>
      </c>
      <c r="E5">
        <v>29252</v>
      </c>
      <c r="F5">
        <v>6</v>
      </c>
      <c r="G5">
        <f t="shared" si="3"/>
        <v>175512</v>
      </c>
      <c r="H5">
        <v>222</v>
      </c>
      <c r="I5">
        <f t="shared" si="0"/>
        <v>7.5892246683987421E-3</v>
      </c>
      <c r="J5">
        <v>79371</v>
      </c>
      <c r="K5">
        <v>19129</v>
      </c>
      <c r="L5">
        <v>62</v>
      </c>
      <c r="M5">
        <f t="shared" si="1"/>
        <v>3.24115217732239E-3</v>
      </c>
      <c r="N5">
        <v>6190</v>
      </c>
      <c r="O5">
        <v>1908</v>
      </c>
      <c r="P5" s="4">
        <v>5</v>
      </c>
      <c r="Q5">
        <f t="shared" ref="Q5:Q10" si="6">P5/O5</f>
        <v>2.6205450733752622E-3</v>
      </c>
      <c r="R5">
        <v>300</v>
      </c>
      <c r="S5">
        <f t="shared" si="2"/>
        <v>261373</v>
      </c>
      <c r="T5">
        <f t="shared" si="4"/>
        <v>121.31810370827061</v>
      </c>
      <c r="U5">
        <f t="shared" si="5"/>
        <v>180.66728611457799</v>
      </c>
    </row>
    <row r="6" spans="1:24" x14ac:dyDescent="0.25">
      <c r="A6" s="3" t="s">
        <v>3</v>
      </c>
      <c r="B6" s="2">
        <v>712.33161164199998</v>
      </c>
      <c r="C6">
        <v>564080</v>
      </c>
      <c r="D6">
        <v>35.380000000000003</v>
      </c>
      <c r="E6">
        <v>16322</v>
      </c>
      <c r="F6">
        <v>6</v>
      </c>
      <c r="G6">
        <f t="shared" si="3"/>
        <v>97932</v>
      </c>
      <c r="H6">
        <v>151</v>
      </c>
      <c r="I6">
        <f t="shared" si="0"/>
        <v>9.251317240534249E-3</v>
      </c>
      <c r="J6">
        <v>52770</v>
      </c>
      <c r="K6">
        <v>11463</v>
      </c>
      <c r="L6">
        <v>57</v>
      </c>
      <c r="M6">
        <f t="shared" si="1"/>
        <v>4.9725202826485211E-3</v>
      </c>
      <c r="N6">
        <v>3812</v>
      </c>
      <c r="O6">
        <v>1240</v>
      </c>
      <c r="P6" s="4">
        <v>2</v>
      </c>
      <c r="Q6">
        <f t="shared" si="6"/>
        <v>1.6129032258064516E-3</v>
      </c>
      <c r="R6">
        <v>93</v>
      </c>
      <c r="S6">
        <f t="shared" si="2"/>
        <v>154607</v>
      </c>
      <c r="T6">
        <f t="shared" si="4"/>
        <v>137.48091254051795</v>
      </c>
      <c r="U6">
        <f t="shared" si="5"/>
        <v>217.04357559481946</v>
      </c>
    </row>
    <row r="7" spans="1:24" x14ac:dyDescent="0.25">
      <c r="A7" s="3" t="s">
        <v>4</v>
      </c>
      <c r="B7" s="2">
        <v>655.369864549</v>
      </c>
      <c r="C7">
        <v>449488</v>
      </c>
      <c r="D7">
        <v>39.479999999999997</v>
      </c>
      <c r="E7">
        <v>14104</v>
      </c>
      <c r="F7">
        <v>6</v>
      </c>
      <c r="G7">
        <f t="shared" si="3"/>
        <v>84624</v>
      </c>
      <c r="H7">
        <v>102</v>
      </c>
      <c r="I7">
        <f t="shared" si="0"/>
        <v>7.231990924560408E-3</v>
      </c>
      <c r="J7">
        <v>25417</v>
      </c>
      <c r="K7">
        <v>6173</v>
      </c>
      <c r="L7">
        <v>29</v>
      </c>
      <c r="M7">
        <f t="shared" si="1"/>
        <v>4.6978778551757657E-3</v>
      </c>
      <c r="N7">
        <v>2423</v>
      </c>
      <c r="O7">
        <v>771</v>
      </c>
      <c r="P7" s="4">
        <v>2</v>
      </c>
      <c r="Q7">
        <f t="shared" si="6"/>
        <v>2.5940337224383916E-3</v>
      </c>
      <c r="R7">
        <v>150</v>
      </c>
      <c r="S7">
        <f t="shared" si="2"/>
        <v>112614</v>
      </c>
      <c r="T7">
        <f t="shared" si="4"/>
        <v>129.12403297370858</v>
      </c>
      <c r="U7">
        <f t="shared" si="5"/>
        <v>171.8327407035973</v>
      </c>
    </row>
    <row r="8" spans="1:24" x14ac:dyDescent="0.25">
      <c r="A8" s="3" t="s">
        <v>29</v>
      </c>
      <c r="B8" s="2">
        <v>591.44912376600007</v>
      </c>
      <c r="C8">
        <v>389070</v>
      </c>
      <c r="D8">
        <v>41.86</v>
      </c>
      <c r="E8">
        <v>12280</v>
      </c>
      <c r="F8">
        <v>6</v>
      </c>
      <c r="G8">
        <f t="shared" si="3"/>
        <v>73680</v>
      </c>
      <c r="H8">
        <v>95</v>
      </c>
      <c r="I8">
        <f t="shared" si="0"/>
        <v>7.7361563517915309E-3</v>
      </c>
      <c r="J8">
        <v>23996</v>
      </c>
      <c r="K8">
        <v>6134</v>
      </c>
      <c r="L8">
        <v>27</v>
      </c>
      <c r="M8">
        <f t="shared" si="1"/>
        <v>4.4016954678839258E-3</v>
      </c>
      <c r="N8">
        <v>2313</v>
      </c>
      <c r="O8">
        <v>718</v>
      </c>
      <c r="P8" s="4">
        <v>2</v>
      </c>
      <c r="Q8">
        <f t="shared" si="6"/>
        <v>2.7855153203342618E-3</v>
      </c>
      <c r="R8">
        <v>81</v>
      </c>
      <c r="S8">
        <f t="shared" si="2"/>
        <v>100070</v>
      </c>
      <c r="T8">
        <f t="shared" si="4"/>
        <v>124.57538110945048</v>
      </c>
      <c r="U8">
        <f t="shared" si="5"/>
        <v>169.1946035236524</v>
      </c>
    </row>
    <row r="9" spans="1:24" x14ac:dyDescent="0.25">
      <c r="A9" s="3" t="s">
        <v>6</v>
      </c>
      <c r="B9" s="2">
        <v>511.01906242500002</v>
      </c>
      <c r="C9">
        <v>404377</v>
      </c>
      <c r="D9">
        <v>36.96</v>
      </c>
      <c r="E9">
        <v>11405</v>
      </c>
      <c r="F9">
        <v>6</v>
      </c>
      <c r="G9">
        <f t="shared" si="3"/>
        <v>68430</v>
      </c>
      <c r="H9">
        <v>106</v>
      </c>
      <c r="I9">
        <f t="shared" si="0"/>
        <v>9.2941692240245503E-3</v>
      </c>
      <c r="J9">
        <v>26391</v>
      </c>
      <c r="K9">
        <v>6208</v>
      </c>
      <c r="L9">
        <v>9</v>
      </c>
      <c r="M9">
        <f t="shared" si="1"/>
        <v>1.4497422680412372E-3</v>
      </c>
      <c r="N9">
        <v>444</v>
      </c>
      <c r="O9">
        <v>0</v>
      </c>
      <c r="P9">
        <v>0</v>
      </c>
      <c r="Q9">
        <v>0</v>
      </c>
      <c r="R9">
        <v>0</v>
      </c>
      <c r="S9">
        <f t="shared" si="2"/>
        <v>95265</v>
      </c>
      <c r="T9">
        <f t="shared" si="4"/>
        <v>133.90889896605992</v>
      </c>
      <c r="U9">
        <f t="shared" si="5"/>
        <v>186.42161712701591</v>
      </c>
    </row>
    <row r="10" spans="1:24" x14ac:dyDescent="0.25">
      <c r="A10" s="3" t="s">
        <v>38</v>
      </c>
      <c r="B10" s="2">
        <v>653.48</v>
      </c>
      <c r="C10">
        <v>529294</v>
      </c>
      <c r="D10">
        <v>36.43</v>
      </c>
      <c r="E10">
        <v>15508</v>
      </c>
      <c r="F10">
        <v>6</v>
      </c>
      <c r="G10">
        <f t="shared" si="3"/>
        <v>93048</v>
      </c>
      <c r="H10">
        <v>112</v>
      </c>
      <c r="I10">
        <f t="shared" si="0"/>
        <v>7.2220789270054167E-3</v>
      </c>
      <c r="J10">
        <v>30484</v>
      </c>
      <c r="K10">
        <v>7743</v>
      </c>
      <c r="L10">
        <v>37</v>
      </c>
      <c r="M10">
        <f t="shared" si="1"/>
        <v>4.7785096215936977E-3</v>
      </c>
      <c r="N10">
        <v>3647</v>
      </c>
      <c r="O10">
        <v>1122</v>
      </c>
      <c r="P10" s="4">
        <v>3</v>
      </c>
      <c r="Q10">
        <f t="shared" si="6"/>
        <v>2.6737967914438501E-3</v>
      </c>
      <c r="R10">
        <v>237</v>
      </c>
      <c r="S10">
        <f t="shared" si="2"/>
        <v>127416</v>
      </c>
      <c r="T10">
        <f t="shared" si="4"/>
        <v>142.38844341066292</v>
      </c>
      <c r="U10">
        <f t="shared" si="5"/>
        <v>194.98071861418865</v>
      </c>
    </row>
    <row r="11" spans="1:24" x14ac:dyDescent="0.25">
      <c r="A11" s="1" t="s">
        <v>5</v>
      </c>
      <c r="B11" s="2">
        <v>536.52291649899996</v>
      </c>
      <c r="C11">
        <v>330251</v>
      </c>
      <c r="D11">
        <v>42.73</v>
      </c>
      <c r="E11">
        <v>10118</v>
      </c>
      <c r="F11">
        <v>6</v>
      </c>
    </row>
    <row r="12" spans="1:24" x14ac:dyDescent="0.25">
      <c r="A12" s="1" t="s">
        <v>7</v>
      </c>
      <c r="B12" s="2">
        <v>501.49512307999998</v>
      </c>
      <c r="C12">
        <v>366000</v>
      </c>
      <c r="D12">
        <v>39.06</v>
      </c>
      <c r="E12">
        <v>10974</v>
      </c>
      <c r="F12">
        <v>6</v>
      </c>
    </row>
    <row r="14" spans="1:24" x14ac:dyDescent="0.25">
      <c r="A14" s="1" t="s">
        <v>8</v>
      </c>
      <c r="B14" t="s">
        <v>9</v>
      </c>
      <c r="C14" t="s">
        <v>0</v>
      </c>
      <c r="D14" t="s">
        <v>21</v>
      </c>
      <c r="E14" t="s">
        <v>11</v>
      </c>
      <c r="F14" t="s">
        <v>10</v>
      </c>
      <c r="G14" s="4" t="s">
        <v>31</v>
      </c>
      <c r="H14" t="s">
        <v>12</v>
      </c>
      <c r="I14" t="s">
        <v>22</v>
      </c>
      <c r="J14" t="s">
        <v>23</v>
      </c>
      <c r="K14" t="s">
        <v>32</v>
      </c>
      <c r="L14" t="s">
        <v>13</v>
      </c>
      <c r="M14" t="s">
        <v>24</v>
      </c>
      <c r="N14" t="s">
        <v>25</v>
      </c>
      <c r="O14" t="s">
        <v>34</v>
      </c>
      <c r="P14" t="s">
        <v>14</v>
      </c>
      <c r="Q14" t="s">
        <v>26</v>
      </c>
      <c r="R14" t="s">
        <v>51</v>
      </c>
      <c r="S14" t="s">
        <v>35</v>
      </c>
      <c r="T14" s="4" t="s">
        <v>33</v>
      </c>
      <c r="U14" t="s">
        <v>36</v>
      </c>
      <c r="V14" t="s">
        <v>37</v>
      </c>
      <c r="W14" t="s">
        <v>40</v>
      </c>
      <c r="X14" t="s">
        <v>39</v>
      </c>
    </row>
    <row r="15" spans="1:24" x14ac:dyDescent="0.25">
      <c r="A15" s="3" t="s">
        <v>28</v>
      </c>
      <c r="B15" s="2">
        <v>1622.40231148</v>
      </c>
      <c r="C15">
        <v>1062585</v>
      </c>
      <c r="D15">
        <v>39.11</v>
      </c>
      <c r="E15">
        <v>29684</v>
      </c>
      <c r="F15">
        <v>6</v>
      </c>
      <c r="G15">
        <f>E15*F15</f>
        <v>178104</v>
      </c>
      <c r="H15">
        <v>208</v>
      </c>
      <c r="I15">
        <f t="shared" ref="I15:I18" si="7">H15/E15</f>
        <v>7.0071418946233664E-3</v>
      </c>
      <c r="J15">
        <v>17426</v>
      </c>
      <c r="K15">
        <v>81939</v>
      </c>
      <c r="L15">
        <v>56</v>
      </c>
      <c r="M15">
        <f>L15/J15</f>
        <v>3.2135888901641224E-3</v>
      </c>
      <c r="N15">
        <v>1684</v>
      </c>
      <c r="O15">
        <v>5569</v>
      </c>
      <c r="P15" s="4">
        <v>6</v>
      </c>
      <c r="Q15">
        <f>P15/N15</f>
        <v>3.5629453681710215E-3</v>
      </c>
      <c r="S15">
        <v>303</v>
      </c>
      <c r="T15">
        <f>G15+K15+O15+S15</f>
        <v>265915</v>
      </c>
      <c r="U15">
        <f>G15/B15</f>
        <v>109.77795010506897</v>
      </c>
      <c r="V15">
        <f>T15/B15</f>
        <v>163.90201007382998</v>
      </c>
      <c r="W15">
        <f>P15+L15+H15</f>
        <v>270</v>
      </c>
      <c r="X15">
        <f>W15*4</f>
        <v>1080</v>
      </c>
    </row>
    <row r="16" spans="1:24" x14ac:dyDescent="0.25">
      <c r="A16" s="3" t="s">
        <v>27</v>
      </c>
      <c r="B16" s="2">
        <v>1529.3983076300001</v>
      </c>
      <c r="C16">
        <v>855759</v>
      </c>
      <c r="D16">
        <v>44.97</v>
      </c>
      <c r="E16">
        <v>31483</v>
      </c>
      <c r="F16">
        <v>7</v>
      </c>
      <c r="G16">
        <f t="shared" ref="G16:G18" si="8">E16*F16</f>
        <v>220381</v>
      </c>
      <c r="H16">
        <v>181</v>
      </c>
      <c r="I16">
        <f t="shared" si="7"/>
        <v>5.7491344535145952E-3</v>
      </c>
      <c r="J16">
        <v>7413</v>
      </c>
      <c r="K16">
        <v>25032</v>
      </c>
      <c r="L16">
        <v>13</v>
      </c>
      <c r="M16">
        <f>L16/J16</f>
        <v>1.7536759746391475E-3</v>
      </c>
      <c r="N16">
        <v>0</v>
      </c>
      <c r="O16">
        <v>1076</v>
      </c>
      <c r="P16">
        <v>0</v>
      </c>
      <c r="Q16">
        <v>0</v>
      </c>
      <c r="R16">
        <v>0</v>
      </c>
      <c r="S16">
        <v>0</v>
      </c>
      <c r="T16">
        <f>G16+K16+O16+S16</f>
        <v>246489</v>
      </c>
      <c r="U16">
        <f>G16/B16</f>
        <v>144.09653711563783</v>
      </c>
      <c r="V16">
        <f>T16/B16</f>
        <v>161.16730270348376</v>
      </c>
      <c r="W16">
        <f>P16+L16+H16</f>
        <v>194</v>
      </c>
      <c r="X16">
        <f>W16*3</f>
        <v>582</v>
      </c>
    </row>
    <row r="17" spans="1:24" x14ac:dyDescent="0.25">
      <c r="A17" s="3" t="s">
        <v>3</v>
      </c>
      <c r="B17" s="2">
        <v>712.33161164199998</v>
      </c>
      <c r="C17">
        <v>564080</v>
      </c>
      <c r="D17">
        <v>35.380000000000003</v>
      </c>
      <c r="E17">
        <v>16322</v>
      </c>
      <c r="F17">
        <v>6</v>
      </c>
      <c r="G17">
        <f t="shared" si="8"/>
        <v>97932</v>
      </c>
      <c r="H17">
        <v>151</v>
      </c>
      <c r="I17">
        <f t="shared" si="7"/>
        <v>9.251317240534249E-3</v>
      </c>
      <c r="J17">
        <v>11463</v>
      </c>
      <c r="K17">
        <v>52770</v>
      </c>
      <c r="L17">
        <v>57</v>
      </c>
      <c r="M17">
        <f>L17/J17</f>
        <v>4.9725202826485211E-3</v>
      </c>
      <c r="N17">
        <v>1240</v>
      </c>
      <c r="O17">
        <v>3812</v>
      </c>
      <c r="P17" s="4">
        <v>2</v>
      </c>
      <c r="Q17">
        <f>P17/N17</f>
        <v>1.6129032258064516E-3</v>
      </c>
      <c r="S17">
        <v>93</v>
      </c>
      <c r="T17">
        <f>G17+K17+O17+S17</f>
        <v>154607</v>
      </c>
      <c r="U17">
        <f>G17/B17</f>
        <v>137.48091254051795</v>
      </c>
      <c r="V17">
        <f>T17/B17</f>
        <v>217.04357559481946</v>
      </c>
      <c r="W17">
        <f>P17+L17+H17</f>
        <v>210</v>
      </c>
      <c r="X17">
        <f t="shared" ref="X17:X18" si="9">W17*4</f>
        <v>840</v>
      </c>
    </row>
    <row r="18" spans="1:24" x14ac:dyDescent="0.25">
      <c r="A18" s="3" t="s">
        <v>38</v>
      </c>
      <c r="B18" s="2">
        <v>653.48</v>
      </c>
      <c r="C18">
        <v>529294</v>
      </c>
      <c r="D18">
        <v>36.43</v>
      </c>
      <c r="E18">
        <v>15508</v>
      </c>
      <c r="F18">
        <v>6</v>
      </c>
      <c r="G18">
        <f t="shared" si="8"/>
        <v>93048</v>
      </c>
      <c r="H18">
        <v>112</v>
      </c>
      <c r="I18">
        <f t="shared" si="7"/>
        <v>7.2220789270054167E-3</v>
      </c>
      <c r="J18">
        <v>7743</v>
      </c>
      <c r="K18">
        <v>30484</v>
      </c>
      <c r="L18">
        <v>37</v>
      </c>
      <c r="M18">
        <f>L18/J18</f>
        <v>4.7785096215936977E-3</v>
      </c>
      <c r="N18">
        <v>1122</v>
      </c>
      <c r="O18">
        <v>3647</v>
      </c>
      <c r="P18" s="4">
        <v>3</v>
      </c>
      <c r="Q18">
        <f>P18/N18</f>
        <v>2.6737967914438501E-3</v>
      </c>
      <c r="S18">
        <v>237</v>
      </c>
      <c r="T18">
        <f>G18+K18+O18+S18</f>
        <v>127416</v>
      </c>
      <c r="U18">
        <f>G18/B18</f>
        <v>142.38844341066292</v>
      </c>
      <c r="V18">
        <f>T18/B18</f>
        <v>194.98071861418865</v>
      </c>
      <c r="W18">
        <f>P18+L18+H18</f>
        <v>152</v>
      </c>
      <c r="X18">
        <f t="shared" si="9"/>
        <v>608</v>
      </c>
    </row>
    <row r="19" spans="1:24" x14ac:dyDescent="0.25">
      <c r="A19" s="1"/>
    </row>
    <row r="22" spans="1:24" x14ac:dyDescent="0.25">
      <c r="A22" s="1" t="s">
        <v>8</v>
      </c>
      <c r="B22" s="2" t="s">
        <v>41</v>
      </c>
      <c r="C22" t="s">
        <v>42</v>
      </c>
      <c r="D22" t="s">
        <v>43</v>
      </c>
      <c r="E22" t="s">
        <v>44</v>
      </c>
      <c r="F22" t="s">
        <v>50</v>
      </c>
      <c r="G22" s="1" t="s">
        <v>8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</row>
    <row r="23" spans="1:24" x14ac:dyDescent="0.25">
      <c r="A23" s="3" t="s">
        <v>28</v>
      </c>
      <c r="B23" s="1">
        <v>78864</v>
      </c>
      <c r="C23">
        <v>12749084</v>
      </c>
      <c r="D23">
        <v>7</v>
      </c>
      <c r="E23">
        <v>77694</v>
      </c>
      <c r="F23">
        <f>E23/B23</f>
        <v>0.98516433353621424</v>
      </c>
      <c r="G23" s="3" t="s">
        <v>28</v>
      </c>
      <c r="H23">
        <v>0.98</v>
      </c>
      <c r="I23">
        <v>0.98</v>
      </c>
      <c r="J23">
        <v>0.56000000000000005</v>
      </c>
      <c r="K23">
        <v>0.19</v>
      </c>
      <c r="L23">
        <v>0.09</v>
      </c>
    </row>
    <row r="24" spans="1:24" x14ac:dyDescent="0.25">
      <c r="A24" s="3" t="s">
        <v>27</v>
      </c>
      <c r="B24" s="1">
        <v>88866</v>
      </c>
      <c r="C24">
        <v>5236440</v>
      </c>
      <c r="D24">
        <v>8</v>
      </c>
      <c r="E24">
        <v>86440</v>
      </c>
      <c r="F24">
        <f t="shared" ref="F24:F26" si="10">E24/B24</f>
        <v>0.97270047037112062</v>
      </c>
      <c r="G24" s="3" t="s">
        <v>27</v>
      </c>
      <c r="H24" s="4">
        <v>0.41</v>
      </c>
      <c r="I24" s="4">
        <v>0.43</v>
      </c>
      <c r="J24" s="4">
        <v>0.1</v>
      </c>
      <c r="K24" s="4">
        <v>7.0000000000000007E-2</v>
      </c>
      <c r="L24" s="4">
        <v>0</v>
      </c>
      <c r="O24">
        <v>12.5409049115424</v>
      </c>
      <c r="P24">
        <v>11.190926061201299</v>
      </c>
      <c r="Q24">
        <v>7.3414803834318096</v>
      </c>
    </row>
    <row r="25" spans="1:24" x14ac:dyDescent="0.25">
      <c r="A25" s="3" t="s">
        <v>3</v>
      </c>
      <c r="B25" s="1">
        <v>26907</v>
      </c>
      <c r="C25">
        <v>3819176</v>
      </c>
      <c r="D25">
        <v>7</v>
      </c>
      <c r="E25">
        <v>24220</v>
      </c>
      <c r="F25">
        <f t="shared" si="10"/>
        <v>0.90013751068495185</v>
      </c>
      <c r="G25" s="3" t="s">
        <v>3</v>
      </c>
      <c r="H25">
        <v>0.91</v>
      </c>
      <c r="I25">
        <v>0.92</v>
      </c>
      <c r="J25">
        <v>0.1</v>
      </c>
      <c r="K25">
        <v>0.21</v>
      </c>
      <c r="L25">
        <v>0</v>
      </c>
    </row>
    <row r="26" spans="1:24" x14ac:dyDescent="0.25">
      <c r="A26" s="3" t="s">
        <v>38</v>
      </c>
      <c r="B26" s="1">
        <v>24542</v>
      </c>
      <c r="C26">
        <v>3611613</v>
      </c>
      <c r="D26">
        <v>7</v>
      </c>
      <c r="E26">
        <v>23120</v>
      </c>
      <c r="F26">
        <f t="shared" si="10"/>
        <v>0.94205851193871726</v>
      </c>
      <c r="G26" s="3" t="s">
        <v>38</v>
      </c>
      <c r="H26">
        <v>0.86</v>
      </c>
      <c r="I26">
        <v>0.88</v>
      </c>
      <c r="J26">
        <v>0.4</v>
      </c>
      <c r="K26">
        <v>0.44</v>
      </c>
      <c r="L26">
        <v>0.39</v>
      </c>
    </row>
    <row r="29" spans="1:24" x14ac:dyDescent="0.25">
      <c r="A29" s="1" t="s">
        <v>8</v>
      </c>
      <c r="B29" t="s">
        <v>12</v>
      </c>
      <c r="C29" t="s">
        <v>13</v>
      </c>
      <c r="D29" t="s">
        <v>14</v>
      </c>
      <c r="E29" s="4" t="s">
        <v>33</v>
      </c>
      <c r="F29" t="s">
        <v>36</v>
      </c>
      <c r="G29" t="s">
        <v>37</v>
      </c>
      <c r="H29" t="s">
        <v>40</v>
      </c>
      <c r="I29" t="s">
        <v>39</v>
      </c>
      <c r="J29" t="s">
        <v>53</v>
      </c>
      <c r="L29" t="s">
        <v>20</v>
      </c>
      <c r="M29" t="s">
        <v>62</v>
      </c>
      <c r="N29" t="s">
        <v>63</v>
      </c>
      <c r="P29" t="s">
        <v>22</v>
      </c>
      <c r="Q29" t="s">
        <v>24</v>
      </c>
      <c r="R29" t="s">
        <v>26</v>
      </c>
    </row>
    <row r="30" spans="1:24" x14ac:dyDescent="0.25">
      <c r="A30" s="3" t="s">
        <v>28</v>
      </c>
      <c r="B30">
        <v>208</v>
      </c>
      <c r="C30">
        <v>56</v>
      </c>
      <c r="D30" s="4">
        <v>6</v>
      </c>
      <c r="E30">
        <v>265915</v>
      </c>
      <c r="F30">
        <v>109.77795010506897</v>
      </c>
      <c r="G30">
        <v>163.90201007382998</v>
      </c>
      <c r="H30">
        <v>270</v>
      </c>
      <c r="I30">
        <v>1080</v>
      </c>
      <c r="J30" s="4">
        <v>7.5954187000000006E-2</v>
      </c>
      <c r="L30">
        <v>48895</v>
      </c>
      <c r="M30">
        <v>6</v>
      </c>
      <c r="N30">
        <f>M30*L30</f>
        <v>293370</v>
      </c>
      <c r="P30">
        <v>7.0071418946233664E-3</v>
      </c>
      <c r="Q30">
        <v>3.2135888901641224E-3</v>
      </c>
      <c r="R30">
        <v>3.5629453681710215E-3</v>
      </c>
      <c r="S30">
        <f>P30*100</f>
        <v>0.70071418946233666</v>
      </c>
      <c r="T30">
        <f t="shared" ref="T30:U30" si="11">Q30*100</f>
        <v>0.32135888901641224</v>
      </c>
      <c r="U30">
        <f t="shared" si="11"/>
        <v>0.35629453681710216</v>
      </c>
    </row>
    <row r="31" spans="1:24" x14ac:dyDescent="0.25">
      <c r="A31" s="3" t="s">
        <v>27</v>
      </c>
      <c r="B31">
        <v>181</v>
      </c>
      <c r="C31">
        <v>13</v>
      </c>
      <c r="D31">
        <v>0</v>
      </c>
      <c r="E31">
        <v>246489</v>
      </c>
      <c r="F31">
        <v>144.09653711563783</v>
      </c>
      <c r="G31">
        <v>161.16730270348376</v>
      </c>
      <c r="H31">
        <v>194</v>
      </c>
      <c r="I31">
        <v>582</v>
      </c>
      <c r="J31" s="4">
        <v>2.4027476999999998E-2</v>
      </c>
      <c r="L31">
        <v>39254</v>
      </c>
      <c r="M31">
        <v>7</v>
      </c>
      <c r="N31">
        <f t="shared" ref="N31:N33" si="12">M31*L31</f>
        <v>274778</v>
      </c>
      <c r="P31">
        <v>5.7491344535145952E-3</v>
      </c>
      <c r="Q31">
        <v>1.7536759746391475E-3</v>
      </c>
      <c r="R31">
        <v>0</v>
      </c>
      <c r="S31">
        <f t="shared" ref="S31:S32" si="13">P31*100</f>
        <v>0.5749134453514595</v>
      </c>
      <c r="T31">
        <f t="shared" ref="T31:T33" si="14">Q31*100</f>
        <v>0.17536759746391475</v>
      </c>
      <c r="U31">
        <f t="shared" ref="U31:U33" si="15">R31*100</f>
        <v>0</v>
      </c>
    </row>
    <row r="32" spans="1:24" x14ac:dyDescent="0.25">
      <c r="A32" s="3" t="s">
        <v>3</v>
      </c>
      <c r="B32">
        <v>151</v>
      </c>
      <c r="C32">
        <v>57</v>
      </c>
      <c r="D32" s="4">
        <v>2</v>
      </c>
      <c r="E32">
        <v>154607</v>
      </c>
      <c r="F32">
        <v>137.48091254051795</v>
      </c>
      <c r="G32">
        <v>217.04357559481946</v>
      </c>
      <c r="H32">
        <v>210</v>
      </c>
      <c r="I32">
        <v>840</v>
      </c>
      <c r="J32" s="4">
        <v>0.105956104</v>
      </c>
      <c r="L32">
        <v>29056</v>
      </c>
      <c r="M32">
        <v>6</v>
      </c>
      <c r="N32">
        <f t="shared" si="12"/>
        <v>174336</v>
      </c>
      <c r="P32">
        <v>9.251317240534249E-3</v>
      </c>
      <c r="Q32">
        <v>4.9725202826485211E-3</v>
      </c>
      <c r="R32">
        <v>1.6129032258064516E-3</v>
      </c>
      <c r="S32">
        <f t="shared" si="13"/>
        <v>0.92513172405342492</v>
      </c>
      <c r="T32">
        <f t="shared" si="14"/>
        <v>0.4972520282648521</v>
      </c>
      <c r="U32">
        <f t="shared" si="15"/>
        <v>0.16129032258064516</v>
      </c>
    </row>
    <row r="33" spans="1:21" x14ac:dyDescent="0.25">
      <c r="A33" s="3" t="s">
        <v>38</v>
      </c>
      <c r="B33">
        <v>112</v>
      </c>
      <c r="C33">
        <v>37</v>
      </c>
      <c r="D33" s="4">
        <v>3</v>
      </c>
      <c r="E33">
        <v>127416</v>
      </c>
      <c r="F33">
        <v>142.38844341066292</v>
      </c>
      <c r="G33">
        <v>194.98071861418865</v>
      </c>
      <c r="H33">
        <v>152</v>
      </c>
      <c r="I33">
        <v>608</v>
      </c>
      <c r="J33" s="4">
        <v>3.2652884E-2</v>
      </c>
      <c r="L33">
        <v>24452</v>
      </c>
      <c r="M33">
        <v>7</v>
      </c>
      <c r="N33">
        <f t="shared" si="12"/>
        <v>171164</v>
      </c>
      <c r="P33">
        <v>7.2220789270054167E-3</v>
      </c>
      <c r="Q33">
        <v>4.7785096215936977E-3</v>
      </c>
      <c r="R33">
        <v>2.6737967914438501E-3</v>
      </c>
      <c r="S33">
        <f>P33*100</f>
        <v>0.72220789270054164</v>
      </c>
      <c r="T33">
        <f t="shared" si="14"/>
        <v>0.47785096215936979</v>
      </c>
      <c r="U33">
        <f t="shared" si="15"/>
        <v>0.26737967914438499</v>
      </c>
    </row>
    <row r="35" spans="1:21" x14ac:dyDescent="0.25">
      <c r="P35" s="2">
        <v>0.70071418946233699</v>
      </c>
      <c r="Q35" s="2">
        <v>0.32135888901641224</v>
      </c>
      <c r="R35" s="2">
        <v>0.35629453681710216</v>
      </c>
    </row>
    <row r="36" spans="1:21" x14ac:dyDescent="0.25">
      <c r="B36"/>
      <c r="P36" s="2">
        <v>0.5749134453514595</v>
      </c>
      <c r="Q36" s="2">
        <v>0.175367597463915</v>
      </c>
      <c r="R36" s="2">
        <v>0</v>
      </c>
    </row>
    <row r="37" spans="1:21" x14ac:dyDescent="0.25">
      <c r="P37" s="2">
        <v>0.92513172405342492</v>
      </c>
      <c r="Q37" s="2">
        <v>0.4972520282648521</v>
      </c>
      <c r="R37" s="2">
        <v>0.16129032258064516</v>
      </c>
    </row>
    <row r="38" spans="1:21" x14ac:dyDescent="0.25">
      <c r="P38" s="2">
        <v>0.72220789270054164</v>
      </c>
      <c r="Q38" s="2">
        <v>0.47785096215936979</v>
      </c>
      <c r="R38" s="2">
        <v>0.26737967914438499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3A3E-DCE1-4C7B-9AAD-67DDA15B7602}">
  <dimension ref="A1:U10"/>
  <sheetViews>
    <sheetView workbookViewId="0">
      <selection activeCell="B1" sqref="B1:B5"/>
    </sheetView>
  </sheetViews>
  <sheetFormatPr defaultRowHeight="15" x14ac:dyDescent="0.25"/>
  <cols>
    <col min="1" max="1" width="20.7109375" style="1" bestFit="1" customWidth="1"/>
    <col min="2" max="2" width="10.7109375" style="1" customWidth="1"/>
  </cols>
  <sheetData>
    <row r="1" spans="1:21" x14ac:dyDescent="0.25">
      <c r="A1" s="1" t="s">
        <v>15</v>
      </c>
      <c r="B1" t="s">
        <v>20</v>
      </c>
      <c r="C1" t="s">
        <v>17</v>
      </c>
      <c r="D1" t="s">
        <v>18</v>
      </c>
      <c r="E1" t="s">
        <v>19</v>
      </c>
      <c r="F1" s="1" t="s">
        <v>16</v>
      </c>
      <c r="G1" t="s">
        <v>17</v>
      </c>
      <c r="H1" t="s">
        <v>18</v>
      </c>
      <c r="I1" t="s">
        <v>19</v>
      </c>
      <c r="J1" s="1" t="s">
        <v>54</v>
      </c>
      <c r="K1" t="s">
        <v>17</v>
      </c>
      <c r="L1" t="s">
        <v>18</v>
      </c>
      <c r="M1" t="s">
        <v>19</v>
      </c>
      <c r="N1" s="1" t="s">
        <v>55</v>
      </c>
      <c r="O1" t="s">
        <v>17</v>
      </c>
      <c r="P1" t="s">
        <v>18</v>
      </c>
      <c r="Q1" t="s">
        <v>19</v>
      </c>
      <c r="R1" s="1" t="s">
        <v>56</v>
      </c>
      <c r="S1" t="s">
        <v>17</v>
      </c>
      <c r="T1" t="s">
        <v>18</v>
      </c>
      <c r="U1" t="s">
        <v>19</v>
      </c>
    </row>
    <row r="2" spans="1:21" x14ac:dyDescent="0.25">
      <c r="A2" s="1" t="s">
        <v>30</v>
      </c>
      <c r="B2">
        <v>48895</v>
      </c>
      <c r="C2">
        <v>1.97</v>
      </c>
      <c r="D2">
        <v>5</v>
      </c>
      <c r="E2">
        <v>0.01</v>
      </c>
      <c r="F2">
        <v>29684</v>
      </c>
      <c r="G2">
        <v>1.99</v>
      </c>
      <c r="H2">
        <v>5</v>
      </c>
      <c r="I2">
        <v>0.08</v>
      </c>
      <c r="J2">
        <v>17426</v>
      </c>
      <c r="K2">
        <v>2.1800000000000002</v>
      </c>
      <c r="L2">
        <v>26</v>
      </c>
      <c r="M2">
        <v>0.02</v>
      </c>
      <c r="N2">
        <v>1684</v>
      </c>
      <c r="O2">
        <v>2.11</v>
      </c>
      <c r="P2">
        <v>11</v>
      </c>
      <c r="Q2">
        <v>0.04</v>
      </c>
      <c r="R2">
        <v>101</v>
      </c>
      <c r="S2">
        <v>1.73</v>
      </c>
      <c r="T2">
        <v>3</v>
      </c>
      <c r="U2">
        <v>0.14000000000000001</v>
      </c>
    </row>
    <row r="3" spans="1:21" x14ac:dyDescent="0.25">
      <c r="A3" s="1" t="s">
        <v>27</v>
      </c>
      <c r="B3">
        <v>39254</v>
      </c>
      <c r="C3">
        <v>1.99</v>
      </c>
      <c r="D3">
        <v>6</v>
      </c>
      <c r="E3">
        <v>0</v>
      </c>
      <c r="F3">
        <v>31483</v>
      </c>
      <c r="G3">
        <v>2.0099999999999998</v>
      </c>
      <c r="H3">
        <v>6</v>
      </c>
      <c r="I3">
        <v>0.25</v>
      </c>
      <c r="J3">
        <v>7413</v>
      </c>
      <c r="K3">
        <v>2.33</v>
      </c>
      <c r="L3">
        <v>35</v>
      </c>
      <c r="M3">
        <v>0.04</v>
      </c>
      <c r="N3">
        <v>358</v>
      </c>
      <c r="O3">
        <v>2.04</v>
      </c>
      <c r="P3">
        <v>8</v>
      </c>
      <c r="Q3">
        <v>0.08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 t="s">
        <v>3</v>
      </c>
      <c r="B4">
        <v>29056</v>
      </c>
      <c r="C4">
        <v>2.12</v>
      </c>
      <c r="D4">
        <v>26</v>
      </c>
      <c r="E4">
        <v>0.01</v>
      </c>
      <c r="F4">
        <v>16322</v>
      </c>
      <c r="G4">
        <v>2.02</v>
      </c>
      <c r="H4">
        <v>7</v>
      </c>
      <c r="I4">
        <v>0.01</v>
      </c>
      <c r="J4">
        <v>11463</v>
      </c>
      <c r="K4">
        <v>2.2799999999999998</v>
      </c>
      <c r="L4">
        <v>27</v>
      </c>
      <c r="M4">
        <v>0.03</v>
      </c>
      <c r="N4">
        <v>1240</v>
      </c>
      <c r="O4">
        <v>2.78</v>
      </c>
      <c r="P4">
        <v>30</v>
      </c>
      <c r="Q4">
        <v>0</v>
      </c>
      <c r="R4">
        <v>31</v>
      </c>
      <c r="S4">
        <v>3.79</v>
      </c>
      <c r="T4">
        <v>16</v>
      </c>
      <c r="U4">
        <v>0</v>
      </c>
    </row>
    <row r="5" spans="1:21" x14ac:dyDescent="0.25">
      <c r="A5" s="1" t="s">
        <v>38</v>
      </c>
      <c r="B5">
        <v>24452</v>
      </c>
      <c r="C5">
        <v>2.08</v>
      </c>
      <c r="D5">
        <v>14</v>
      </c>
      <c r="E5">
        <v>0.54</v>
      </c>
      <c r="F5">
        <v>15508</v>
      </c>
      <c r="G5">
        <v>2.02</v>
      </c>
      <c r="H5">
        <v>8</v>
      </c>
      <c r="I5">
        <v>0.65</v>
      </c>
      <c r="J5">
        <v>7743</v>
      </c>
      <c r="K5">
        <v>2.14</v>
      </c>
      <c r="L5">
        <v>14</v>
      </c>
      <c r="M5">
        <v>7.0000000000000007E-2</v>
      </c>
      <c r="N5">
        <v>1122</v>
      </c>
      <c r="O5">
        <v>2.16</v>
      </c>
      <c r="P5">
        <v>11</v>
      </c>
      <c r="Q5">
        <v>0.05</v>
      </c>
      <c r="R5">
        <v>79</v>
      </c>
      <c r="S5">
        <v>1.77</v>
      </c>
      <c r="T5">
        <v>3</v>
      </c>
      <c r="U5">
        <v>0.21</v>
      </c>
    </row>
    <row r="6" spans="1:21" x14ac:dyDescent="0.25">
      <c r="B6"/>
    </row>
    <row r="7" spans="1:21" x14ac:dyDescent="0.25">
      <c r="B7"/>
    </row>
    <row r="8" spans="1:21" x14ac:dyDescent="0.25">
      <c r="B8"/>
    </row>
    <row r="10" spans="1:21" x14ac:dyDescent="0.25">
      <c r="B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3602-4480-4F66-9133-D6C712CDE03A}">
  <dimension ref="A1:V5"/>
  <sheetViews>
    <sheetView workbookViewId="0">
      <selection activeCell="T2" sqref="T2:T5"/>
    </sheetView>
  </sheetViews>
  <sheetFormatPr defaultRowHeight="15" x14ac:dyDescent="0.25"/>
  <sheetData>
    <row r="1" spans="1:22" x14ac:dyDescent="0.25">
      <c r="A1" t="s">
        <v>52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s="4" t="s">
        <v>27</v>
      </c>
      <c r="B2" s="4">
        <v>0</v>
      </c>
      <c r="C2" s="4">
        <v>0</v>
      </c>
      <c r="D2" s="4">
        <v>3.8753416999999998E-2</v>
      </c>
      <c r="E2" s="4">
        <v>1.8965158999999999E-2</v>
      </c>
      <c r="F2" s="4">
        <v>1.9327955000000001E-2</v>
      </c>
      <c r="G2" s="4">
        <v>0</v>
      </c>
      <c r="H2" s="4">
        <v>1.8298351000000001E-2</v>
      </c>
      <c r="I2" s="4">
        <v>1.6243825E-2</v>
      </c>
      <c r="J2" s="4">
        <v>1.6004351E-2</v>
      </c>
      <c r="K2" s="4">
        <v>1.8517573999999998E-2</v>
      </c>
      <c r="L2" s="4">
        <v>1.8417862E-2</v>
      </c>
      <c r="M2" s="4">
        <v>1.9437521999999999E-2</v>
      </c>
      <c r="N2" s="4">
        <v>3.5690306999999998E-2</v>
      </c>
      <c r="O2" s="4">
        <v>2.3828971000000001E-2</v>
      </c>
      <c r="P2" s="4">
        <v>2.3408819000000001E-2</v>
      </c>
      <c r="Q2" s="4">
        <v>2.4270875000000001E-2</v>
      </c>
      <c r="R2" s="4">
        <v>2.5808357000000001E-2</v>
      </c>
      <c r="S2" s="4">
        <v>2.3971235E-2</v>
      </c>
      <c r="T2" s="4">
        <v>2.4027476999999998E-2</v>
      </c>
      <c r="U2" s="4">
        <v>1.6024104000000001E-2</v>
      </c>
      <c r="V2" s="4">
        <v>1.5774389999999999E-2</v>
      </c>
    </row>
    <row r="3" spans="1:22" x14ac:dyDescent="0.25">
      <c r="A3" s="4" t="s">
        <v>3</v>
      </c>
      <c r="B3" s="4">
        <v>5.9214513000000003E-2</v>
      </c>
      <c r="C3" s="4">
        <v>3.5600114000000002E-2</v>
      </c>
      <c r="D3" s="4">
        <v>0</v>
      </c>
      <c r="E3" s="4">
        <v>0</v>
      </c>
      <c r="F3" s="4">
        <v>0</v>
      </c>
      <c r="G3" s="4">
        <v>5.2458287999999999E-2</v>
      </c>
      <c r="H3" s="4">
        <v>5.4938583999999999E-2</v>
      </c>
      <c r="I3" s="4">
        <v>5.5565334000000001E-2</v>
      </c>
      <c r="J3" s="4">
        <v>5.1281558999999997E-2</v>
      </c>
      <c r="K3" s="4">
        <v>5.3563608999999998E-2</v>
      </c>
      <c r="L3" s="4">
        <v>5.8716396999999997E-2</v>
      </c>
      <c r="M3" s="4">
        <v>9.0646009E-2</v>
      </c>
      <c r="N3" s="4">
        <v>9.2285229999999996E-2</v>
      </c>
      <c r="O3" s="4">
        <v>0.10626928300000001</v>
      </c>
      <c r="P3" s="4">
        <v>0.108205596</v>
      </c>
      <c r="Q3" s="4">
        <v>0.108721146</v>
      </c>
      <c r="R3" s="4">
        <v>0.10595692900000001</v>
      </c>
      <c r="S3" s="4">
        <v>0.105956599</v>
      </c>
      <c r="T3" s="4">
        <v>0.105956104</v>
      </c>
      <c r="U3" s="4">
        <v>0.10595484400000001</v>
      </c>
      <c r="V3" s="4">
        <v>0.10618736199999999</v>
      </c>
    </row>
    <row r="4" spans="1:22" x14ac:dyDescent="0.25">
      <c r="A4" s="4" t="s">
        <v>30</v>
      </c>
      <c r="B4" s="4">
        <v>0</v>
      </c>
      <c r="C4" s="4">
        <v>0</v>
      </c>
      <c r="D4" s="4">
        <v>1.4809554000000001E-2</v>
      </c>
      <c r="E4" s="4">
        <v>1.3373115E-2</v>
      </c>
      <c r="F4" s="4">
        <v>1.340968E-2</v>
      </c>
      <c r="G4" s="4">
        <v>0</v>
      </c>
      <c r="H4" s="4">
        <v>0</v>
      </c>
      <c r="I4" s="4">
        <v>0</v>
      </c>
      <c r="J4" s="4">
        <v>0</v>
      </c>
      <c r="K4" s="4">
        <v>1.4650299E-2</v>
      </c>
      <c r="L4" s="4">
        <v>1.4739695000000001E-2</v>
      </c>
      <c r="M4" s="4">
        <v>5.3716526000000001E-2</v>
      </c>
      <c r="N4" s="4">
        <v>4.4780082999999998E-2</v>
      </c>
      <c r="O4" s="4">
        <v>5.4051548999999997E-2</v>
      </c>
      <c r="P4" s="4">
        <v>8.0786276000000004E-2</v>
      </c>
      <c r="Q4" s="4">
        <v>5.4553367999999998E-2</v>
      </c>
      <c r="R4" s="4">
        <v>7.6432258000000003E-2</v>
      </c>
      <c r="S4" s="4">
        <v>7.6033086E-2</v>
      </c>
      <c r="T4" s="4">
        <v>7.5954187000000006E-2</v>
      </c>
      <c r="U4" s="4">
        <v>1.9666561999999999E-2</v>
      </c>
      <c r="V4" s="4">
        <v>2.1949689000000001E-2</v>
      </c>
    </row>
    <row r="5" spans="1:22" x14ac:dyDescent="0.25">
      <c r="A5" s="4" t="s">
        <v>38</v>
      </c>
      <c r="B5" s="4">
        <v>0.10127378500000001</v>
      </c>
      <c r="C5" s="4">
        <v>0</v>
      </c>
      <c r="D5" s="4">
        <v>0</v>
      </c>
      <c r="E5" s="4">
        <v>0</v>
      </c>
      <c r="F5" s="4">
        <v>0</v>
      </c>
      <c r="G5" s="4">
        <v>3.7550932000000002E-2</v>
      </c>
      <c r="H5" s="4">
        <v>4.6250191000000003E-2</v>
      </c>
      <c r="I5" s="4">
        <v>0</v>
      </c>
      <c r="J5" s="4">
        <v>4.9019886999999998E-2</v>
      </c>
      <c r="K5" s="4">
        <v>4.5967409000000001E-2</v>
      </c>
      <c r="L5" s="4">
        <v>4.0894469000000003E-2</v>
      </c>
      <c r="M5" s="4">
        <v>2.7914561000000001E-2</v>
      </c>
      <c r="N5" s="4">
        <v>3.3265389999999999E-2</v>
      </c>
      <c r="O5" s="4">
        <v>3.232169E-2</v>
      </c>
      <c r="P5" s="4">
        <v>3.2842402999999999E-2</v>
      </c>
      <c r="Q5" s="4">
        <v>3.1690669999999997E-2</v>
      </c>
      <c r="R5" s="4">
        <v>3.2710593000000003E-2</v>
      </c>
      <c r="S5" s="4">
        <v>3.2710604999999997E-2</v>
      </c>
      <c r="T5" s="4">
        <v>3.2652884E-2</v>
      </c>
      <c r="U5" s="4">
        <v>0</v>
      </c>
      <c r="V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REN</cp:lastModifiedBy>
  <dcterms:created xsi:type="dcterms:W3CDTF">2015-06-05T18:17:20Z</dcterms:created>
  <dcterms:modified xsi:type="dcterms:W3CDTF">2024-12-31T00:20:05Z</dcterms:modified>
</cp:coreProperties>
</file>