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吴征论文\12-RA专刊可持续采矿\重新计算\上传到GITHUB\"/>
    </mc:Choice>
  </mc:AlternateContent>
  <xr:revisionPtr revIDLastSave="0" documentId="13_ncr:1_{BAC1A55C-764D-46CC-BF32-6685FAF2BF5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<sst xmlns="http://schemas.openxmlformats.org/spreadsheetml/2006/main" count="7" uniqueCount="7">
  <si>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TSS</t>
    <phoneticPr fontId="1" type="noConversion"/>
  </si>
  <si>
    <t>Cd</t>
    <phoneticPr fontId="1" type="noConversion"/>
  </si>
  <si>
    <t>Pb</t>
    <phoneticPr fontId="1" type="noConversion"/>
  </si>
  <si>
    <t xml:space="preserve">Cu </t>
    <phoneticPr fontId="1" type="noConversion"/>
  </si>
  <si>
    <t>Ni</t>
    <phoneticPr fontId="1" type="noConversion"/>
  </si>
  <si>
    <t>Turbidity</t>
    <phoneticPr fontId="1" type="noConversion"/>
  </si>
  <si>
    <t>Salinity(negative)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</si>
</sst>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129540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433851-1582-4A3C-A63D-E3389A8EBF80}"/>
            </a:ext>
          </a:extLst>
        </xdr:cNvPr>
        <xdr:cNvSpPr txBox="1"/>
      </xdr:nvSpPr>
      <xdr:spPr>
        <a:xfrm>
          <a:off x="6896100" y="2059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1" sqref="G1"/>
    </sheetView>
  </sheetViews>
  <sheetFormatPr defaultRowHeight="14" x14ac:dyDescent="0.3"/>
  <sheetData>
    <row r="1" spans="1:7" x14ac:dyDescent="0.3">
      <c r="A1" s="10" t="s">
        <v>0</v>
      </c>
      <c r="B1" s="10" t="s">
        <v>6</v>
      </c>
      <c r="C1" s="11" t="s">
        <v>5</v>
      </c>
      <c r="D1" s="10" t="s">
        <v>1</v>
      </c>
      <c r="E1" s="10" t="s">
        <v>2</v>
      </c>
      <c r="F1" s="10" t="s">
        <v>3</v>
      </c>
      <c r="G1" s="10" t="s">
        <v>4</v>
      </c>
    </row>
    <row r="2" spans="1:7" x14ac:dyDescent="0.3">
      <c r="A2" s="1">
        <v>2.532212885154058</v>
      </c>
      <c r="B2" s="1">
        <v>-34.26</v>
      </c>
      <c r="C2" s="4">
        <f>(0.61+0.62+0.62)/3</f>
        <v>0.6166666666666667</v>
      </c>
      <c r="D2" s="2">
        <v>2.0763114863441139</v>
      </c>
      <c r="E2" s="2">
        <v>3.3922593044347353</v>
      </c>
      <c r="F2" s="3">
        <v>194.88676117797201</v>
      </c>
      <c r="G2" s="3">
        <v>136.94292662880741</v>
      </c>
    </row>
    <row r="3" spans="1:7" x14ac:dyDescent="0.3">
      <c r="A3" s="4">
        <v>0.7220216606498201</v>
      </c>
      <c r="B3" s="4">
        <v>-32.81</v>
      </c>
      <c r="C3" s="4">
        <f>(0.35+0.29+0.29+0.44+0.27)/5</f>
        <v>0.32799999999999996</v>
      </c>
      <c r="D3" s="5">
        <v>2.3583936502929865</v>
      </c>
      <c r="E3" s="5">
        <v>2.4156592284991496</v>
      </c>
      <c r="F3" s="6">
        <v>188.13849724337985</v>
      </c>
      <c r="G3" s="6">
        <v>116.33498877490374</v>
      </c>
    </row>
    <row r="4" spans="1:7" x14ac:dyDescent="0.3">
      <c r="A4" s="4">
        <v>5.0105485232067499</v>
      </c>
      <c r="B4" s="4">
        <v>-33.94</v>
      </c>
      <c r="C4" s="4">
        <f>(0.62+0.52+0.56+0.6)/4</f>
        <v>0.57500000000000007</v>
      </c>
      <c r="D4" s="5">
        <v>1.8829836836527178</v>
      </c>
      <c r="E4" s="5">
        <v>3.6536800768620394</v>
      </c>
      <c r="F4" s="6">
        <v>145.08744894569412</v>
      </c>
      <c r="G4" s="6">
        <v>122.60219093956543</v>
      </c>
    </row>
    <row r="5" spans="1:7" x14ac:dyDescent="0.3">
      <c r="A5" s="4">
        <v>1.6129032258064484</v>
      </c>
      <c r="B5" s="4">
        <v>-34.49</v>
      </c>
      <c r="C5" s="4">
        <f>(0.42+0.44+0.39+0.37+0.41)/5</f>
        <v>0.40600000000000003</v>
      </c>
      <c r="D5" s="5">
        <v>1.5919237948681531</v>
      </c>
      <c r="E5" s="5">
        <v>2.4170799707498847</v>
      </c>
      <c r="F5" s="6">
        <v>112.86133563631684</v>
      </c>
      <c r="G5" s="6">
        <v>128.01737535742387</v>
      </c>
    </row>
    <row r="6" spans="1:7" x14ac:dyDescent="0.3">
      <c r="A6" s="4">
        <v>0.75396825396825351</v>
      </c>
      <c r="B6" s="4">
        <v>-34.9</v>
      </c>
      <c r="C6" s="4">
        <f>(0.93+0.85+0.79+0.67+0.88)/5</f>
        <v>0.82400000000000007</v>
      </c>
      <c r="D6" s="5">
        <v>1.2244557885278684</v>
      </c>
      <c r="E6" s="5">
        <v>2.4288569185111819</v>
      </c>
      <c r="F6" s="6">
        <v>77.905366302641596</v>
      </c>
      <c r="G6" s="6">
        <v>122.01506481407435</v>
      </c>
    </row>
    <row r="7" spans="1:7" x14ac:dyDescent="0.3">
      <c r="A7" s="4">
        <v>1.0654385964912283</v>
      </c>
      <c r="B7" s="4">
        <v>-34.67</v>
      </c>
      <c r="C7" s="12">
        <v>0.56000000000000005</v>
      </c>
      <c r="D7" s="5">
        <v>1.4452371878293149</v>
      </c>
      <c r="E7" s="5">
        <v>2.0295798173693127</v>
      </c>
      <c r="F7" s="6">
        <v>95.158967970909629</v>
      </c>
      <c r="G7" s="6">
        <v>123.778240085607</v>
      </c>
    </row>
    <row r="8" spans="1:7" x14ac:dyDescent="0.3">
      <c r="A8" s="4">
        <v>3.5394644115574376</v>
      </c>
      <c r="B8" s="4">
        <v>-34.869999999999997</v>
      </c>
      <c r="C8" s="4">
        <f>(0.8+0.91+1.04+0.96)/4</f>
        <v>0.92749999999999999</v>
      </c>
      <c r="D8" s="5">
        <v>1.6326398599083305</v>
      </c>
      <c r="E8" s="5">
        <v>2.1398821035132611</v>
      </c>
      <c r="F8" s="6">
        <v>101.60445777579493</v>
      </c>
      <c r="G8" s="6">
        <v>128.38162314166831</v>
      </c>
    </row>
    <row r="9" spans="1:7" x14ac:dyDescent="0.3">
      <c r="A9" s="4">
        <v>2.3120915032679754</v>
      </c>
      <c r="B9" s="4">
        <v>-32.479999999999997</v>
      </c>
      <c r="C9" s="4">
        <f>(0.41+0.33+0.33)/3</f>
        <v>0.35666666666666669</v>
      </c>
      <c r="D9" s="5">
        <v>1.2833162916901071</v>
      </c>
      <c r="E9" s="6">
        <v>10.469801540594821</v>
      </c>
      <c r="F9" s="6">
        <v>152.6104030195288</v>
      </c>
      <c r="G9" s="6">
        <v>167.4742245673298</v>
      </c>
    </row>
    <row r="10" spans="1:7" x14ac:dyDescent="0.3">
      <c r="A10" s="4">
        <v>0.69369369369369482</v>
      </c>
      <c r="B10" s="4">
        <v>-35.159999999999997</v>
      </c>
      <c r="C10" s="4">
        <f>(0.44+0.42+0.39+0.41)/4</f>
        <v>0.41499999999999998</v>
      </c>
      <c r="D10" s="5">
        <v>2.4858286886736005</v>
      </c>
      <c r="E10" s="5">
        <v>2.3565880319449866</v>
      </c>
      <c r="F10" s="6">
        <v>93.096130612614999</v>
      </c>
      <c r="G10" s="6">
        <v>125.55333459448045</v>
      </c>
    </row>
    <row r="11" spans="1:7" x14ac:dyDescent="0.3">
      <c r="A11" s="4">
        <v>7.3133333333333326</v>
      </c>
      <c r="B11" s="4">
        <v>-34.1</v>
      </c>
      <c r="C11" s="4">
        <f>2.71</f>
        <v>2.71</v>
      </c>
      <c r="D11" s="5">
        <v>3.5536977031923733</v>
      </c>
      <c r="E11" s="5">
        <v>3.7721049988309066</v>
      </c>
      <c r="F11" s="6">
        <v>286.90297415503835</v>
      </c>
      <c r="G11" s="6">
        <v>146.40118752874315</v>
      </c>
    </row>
    <row r="12" spans="1:7" x14ac:dyDescent="0.3">
      <c r="A12" s="4">
        <v>1.9344262295081931</v>
      </c>
      <c r="B12" s="4">
        <v>-33.159999999999997</v>
      </c>
      <c r="C12" s="4">
        <f>(1.4+1.31+1.29)/3</f>
        <v>1.3333333333333333</v>
      </c>
      <c r="D12" s="5">
        <v>2.0531502966050215</v>
      </c>
      <c r="E12" s="5">
        <v>5.4956922140784741</v>
      </c>
      <c r="F12" s="6">
        <v>279.00182603084392</v>
      </c>
      <c r="G12" s="6">
        <v>135.28347160060639</v>
      </c>
    </row>
    <row r="13" spans="1:7" x14ac:dyDescent="0.3">
      <c r="A13" s="4">
        <v>1.6546184738955807</v>
      </c>
      <c r="B13" s="4">
        <v>-32.950000000000003</v>
      </c>
      <c r="C13" s="4">
        <f>(0.92+0.84+0.79+0.82)/4</f>
        <v>0.84249999999999992</v>
      </c>
      <c r="D13" s="5">
        <v>1.7595902699374346</v>
      </c>
      <c r="E13" s="5">
        <v>4.2418653822987054</v>
      </c>
      <c r="F13" s="6">
        <v>248.86227143486619</v>
      </c>
      <c r="G13" s="6">
        <v>132.23050344822815</v>
      </c>
    </row>
    <row r="14" spans="1:7" x14ac:dyDescent="0.3">
      <c r="A14" s="4">
        <v>10.774845679012341</v>
      </c>
      <c r="B14" s="4">
        <v>-30.43</v>
      </c>
      <c r="C14" s="4">
        <f>(8.39+7.69+7.5+8.22)/4</f>
        <v>7.9500000000000011</v>
      </c>
      <c r="D14" s="5">
        <v>6.8404950952413239</v>
      </c>
      <c r="E14" s="5">
        <v>7.8345189751836219</v>
      </c>
      <c r="F14" s="6">
        <v>629.12007116708901</v>
      </c>
      <c r="G14" s="6">
        <v>184.00510269359975</v>
      </c>
    </row>
    <row r="15" spans="1:7" x14ac:dyDescent="0.3">
      <c r="A15" s="4">
        <v>11.983333333333333</v>
      </c>
      <c r="B15" s="4">
        <v>-31.72</v>
      </c>
      <c r="C15" s="4">
        <f>(9.04+8.46+9.05+8.72)/4</f>
        <v>8.8175000000000008</v>
      </c>
      <c r="D15" s="5">
        <v>6.645319548996647</v>
      </c>
      <c r="E15" s="5">
        <v>7.7117248959016775</v>
      </c>
      <c r="F15" s="6">
        <v>559.93816534864391</v>
      </c>
      <c r="G15" s="6">
        <v>182.97779220226411</v>
      </c>
    </row>
    <row r="16" spans="1:7" x14ac:dyDescent="0.3">
      <c r="A16" s="4">
        <v>4.7999999999999945</v>
      </c>
      <c r="B16" s="4">
        <v>-34.299999999999997</v>
      </c>
      <c r="C16" s="4">
        <f>(1.27+2.49+1.79+2.71)/4</f>
        <v>2.0650000000000004</v>
      </c>
      <c r="D16" s="5">
        <v>2.2231367987550961</v>
      </c>
      <c r="E16" s="5">
        <v>8.6181408046619481</v>
      </c>
      <c r="F16" s="6">
        <v>153.0742221519381</v>
      </c>
      <c r="G16" s="6">
        <v>129.41896792786582</v>
      </c>
    </row>
    <row r="17" spans="1:7" x14ac:dyDescent="0.3">
      <c r="A17" s="4">
        <v>2.9777777777777699</v>
      </c>
      <c r="B17" s="4">
        <v>-35.270000000000003</v>
      </c>
      <c r="C17" s="4">
        <f>(2.3+2.25+1.55+1.73)/4</f>
        <v>1.9575</v>
      </c>
      <c r="D17" s="5">
        <v>1.3330921171626262</v>
      </c>
      <c r="E17" s="5">
        <v>3.6806111467174278</v>
      </c>
      <c r="F17" s="6">
        <v>98.220334132468651</v>
      </c>
      <c r="G17" s="6">
        <v>127.20669740504363</v>
      </c>
    </row>
    <row r="18" spans="1:7" x14ac:dyDescent="0.3">
      <c r="A18" s="4">
        <v>1.0039215686274483</v>
      </c>
      <c r="B18" s="4">
        <v>-35.49</v>
      </c>
      <c r="C18" s="4">
        <f>(0.68+0.67+0.79+0.97)/4</f>
        <v>0.77750000000000008</v>
      </c>
      <c r="D18" s="5">
        <v>1.400595273470602</v>
      </c>
      <c r="E18" s="5">
        <v>3.8269357471773695</v>
      </c>
      <c r="F18" s="6">
        <v>56.47410979939049</v>
      </c>
      <c r="G18" s="6">
        <v>130.35118297414499</v>
      </c>
    </row>
    <row r="19" spans="1:7" x14ac:dyDescent="0.3">
      <c r="A19" s="4">
        <v>1.3333333333333357</v>
      </c>
      <c r="B19" s="4">
        <v>-35.53</v>
      </c>
      <c r="C19" s="4">
        <f>(1.09+1.5+1.56+1.8)/4</f>
        <v>1.4875</v>
      </c>
      <c r="D19" s="5">
        <v>1.0470905697285044</v>
      </c>
      <c r="E19" s="5">
        <v>2.7649865859052194</v>
      </c>
      <c r="F19" s="6">
        <v>45.584327273536879</v>
      </c>
      <c r="G19" s="6">
        <v>131.05740076107469</v>
      </c>
    </row>
    <row r="20" spans="1:7" x14ac:dyDescent="0.3">
      <c r="A20" s="4">
        <v>1.058333333333336</v>
      </c>
      <c r="B20" s="4">
        <v>-35.67</v>
      </c>
      <c r="C20" s="4">
        <f>(1.08+2.53+1.24+2.09)/4</f>
        <v>1.7349999999999999</v>
      </c>
      <c r="D20" s="5">
        <v>2.4562342921955969</v>
      </c>
      <c r="E20" s="5">
        <v>2.2096005311671298</v>
      </c>
      <c r="F20" s="6">
        <v>47.387905642392631</v>
      </c>
      <c r="G20" s="6">
        <v>145.37149014599834</v>
      </c>
    </row>
    <row r="21" spans="1:7" x14ac:dyDescent="0.3">
      <c r="A21" s="4">
        <v>1.7733333333333323</v>
      </c>
      <c r="B21" s="4">
        <v>-35.51</v>
      </c>
      <c r="C21" s="4">
        <f>(1.27+1.62+0.94+2.29)/4</f>
        <v>1.53</v>
      </c>
      <c r="D21" s="5">
        <v>1.1719466140572561</v>
      </c>
      <c r="E21" s="5">
        <v>2.5056301695903023</v>
      </c>
      <c r="F21" s="6">
        <v>44.739726648183982</v>
      </c>
      <c r="G21" s="6">
        <v>127.10892858494876</v>
      </c>
    </row>
    <row r="22" spans="1:7" ht="14.5" thickBot="1" x14ac:dyDescent="0.35">
      <c r="A22" s="7">
        <v>5.1199999999999992</v>
      </c>
      <c r="B22" s="7">
        <v>-35.72</v>
      </c>
      <c r="C22" s="7">
        <f>(4.4+6.98+7.54+9.01)/4</f>
        <v>6.9824999999999999</v>
      </c>
      <c r="D22" s="8">
        <v>1.6353605859044187</v>
      </c>
      <c r="E22" s="8">
        <v>3.9602078160611729</v>
      </c>
      <c r="F22" s="9">
        <v>51.29156772045927</v>
      </c>
      <c r="G22" s="9">
        <v>135.69557001349773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征 吴</cp:lastModifiedBy>
  <dcterms:created xsi:type="dcterms:W3CDTF">2015-06-05T18:19:34Z</dcterms:created>
  <dcterms:modified xsi:type="dcterms:W3CDTF">2024-06-05T11:41:17Z</dcterms:modified>
</cp:coreProperties>
</file>