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PMP\"/>
    </mc:Choice>
  </mc:AlternateContent>
  <xr:revisionPtr revIDLastSave="0" documentId="13_ncr:1_{63422061-D3AB-43EE-B35A-8565A320C63A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说明" sheetId="3" r:id="rId1"/>
    <sheet name="课堂模拟一" sheetId="2" r:id="rId2"/>
    <sheet name="课堂模拟二" sheetId="7" r:id="rId3"/>
    <sheet name="复习测试一" sheetId="4" r:id="rId4"/>
    <sheet name="复习测试二" sheetId="5" r:id="rId5"/>
    <sheet name="复习测试三" sheetId="9" r:id="rId6"/>
    <sheet name="复习测试四" sheetId="6" r:id="rId7"/>
    <sheet name="复习测试五" sheetId="8" r:id="rId8"/>
  </sheets>
  <definedNames>
    <definedName name="_xlnm._FilterDatabase" localSheetId="4" hidden="1">复习测试二!$A$23:$F$223</definedName>
    <definedName name="_xlnm._FilterDatabase" localSheetId="5" hidden="1">复习测试三!$A$23:$F$223</definedName>
    <definedName name="_xlnm._FilterDatabase" localSheetId="6" hidden="1">复习测试四!$A$23:$F$223</definedName>
    <definedName name="_xlnm._FilterDatabase" localSheetId="7" hidden="1">复习测试五!$A$23:$F$223</definedName>
    <definedName name="_xlnm._FilterDatabase" localSheetId="3" hidden="1">复习测试一!$A$23:$F$223</definedName>
    <definedName name="_xlnm._FilterDatabase" localSheetId="2" hidden="1">课堂模拟二!$A$23:$F$223</definedName>
    <definedName name="_xlnm._FilterDatabase" localSheetId="1" hidden="1">课堂模拟一!$A$23:$F$223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<sst xmlns="http://schemas.openxmlformats.org/spreadsheetml/2006/main" count="980" uniqueCount="44">
  <si>
    <r>
      <rPr>
        <sz val="12"/>
        <color theme="1"/>
        <rFont val="Songti SC Black"/>
        <family val="1"/>
      </rPr>
      <t>使用说明</t>
    </r>
    <r>
      <rPr>
        <sz val="12"/>
        <color theme="1"/>
        <rFont val="Microsoft Yi Baiti"/>
        <family val="4"/>
      </rPr>
      <t>：</t>
    </r>
    <r>
      <rPr>
        <sz val="12"/>
        <color theme="1"/>
        <rFont val="宋体"/>
        <family val="3"/>
        <charset val="134"/>
        <scheme val="minor"/>
      </rPr>
      <t xml:space="preserve">
1. </t>
    </r>
    <r>
      <rPr>
        <sz val="12"/>
        <color theme="1"/>
        <rFont val="Songti SC Black"/>
        <family val="1"/>
      </rPr>
      <t>每一套试题先填表二</t>
    </r>
    <r>
      <rPr>
        <sz val="12"/>
        <color theme="1"/>
        <rFont val="Microsoft Yi Baiti"/>
        <family val="4"/>
      </rPr>
      <t>，</t>
    </r>
    <r>
      <rPr>
        <sz val="12"/>
        <color theme="1"/>
        <rFont val="Songti SC Black"/>
        <family val="1"/>
      </rPr>
      <t>错题在对应的题号处填入大写的X，注意只填错题，正确的不用填</t>
    </r>
    <r>
      <rPr>
        <sz val="12"/>
        <color theme="1"/>
        <rFont val="宋体"/>
        <family val="3"/>
        <charset val="134"/>
        <scheme val="minor"/>
      </rPr>
      <t xml:space="preserve">
2. </t>
    </r>
    <r>
      <rPr>
        <sz val="12"/>
        <color theme="1"/>
        <rFont val="Songti SC Black"/>
        <family val="1"/>
      </rPr>
      <t>表一会自动计算出每一部分的错题数和正确率</t>
    </r>
    <r>
      <rPr>
        <sz val="12"/>
        <color theme="1"/>
        <rFont val="Microsoft Yi Baiti"/>
        <family val="4"/>
      </rPr>
      <t>，</t>
    </r>
    <r>
      <rPr>
        <sz val="12"/>
        <color theme="1"/>
        <rFont val="Songti SC Black"/>
        <family val="1"/>
      </rPr>
      <t>可根据每一部分的正确率针对性的加强复习</t>
    </r>
  </si>
  <si>
    <r>
      <rPr>
        <sz val="12"/>
        <color theme="1"/>
        <rFont val="宋体"/>
        <family val="3"/>
        <charset val="134"/>
      </rPr>
      <t>为什么要拆解试卷？</t>
    </r>
    <r>
      <rPr>
        <sz val="12"/>
        <color theme="1"/>
        <rFont val="宋体"/>
        <family val="3"/>
        <charset val="134"/>
        <scheme val="minor"/>
      </rPr>
      <t xml:space="preserve">
1. </t>
    </r>
    <r>
      <rPr>
        <sz val="12"/>
        <color theme="1"/>
        <rFont val="宋体"/>
        <family val="3"/>
        <charset val="134"/>
      </rPr>
      <t>平时看错题，只能看到哪些题错误了，不知道整个试卷的分布，也就不知道自己的薄弱项，比如启动只错了</t>
    </r>
    <r>
      <rPr>
        <sz val="12"/>
        <color theme="1"/>
        <rFont val="宋体"/>
        <family val="3"/>
        <charset val="134"/>
        <scheme val="minor"/>
      </rPr>
      <t>4</t>
    </r>
    <r>
      <rPr>
        <sz val="12"/>
        <color theme="1"/>
        <rFont val="宋体"/>
        <family val="3"/>
        <charset val="134"/>
      </rPr>
      <t>题，变更错了</t>
    </r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</rPr>
      <t>题，就会认为变更薄弱，实际上启动的题目本来就少，错了</t>
    </r>
    <r>
      <rPr>
        <sz val="12"/>
        <color theme="1"/>
        <rFont val="宋体"/>
        <family val="3"/>
        <charset val="134"/>
        <scheme val="minor"/>
      </rPr>
      <t>4</t>
    </r>
    <r>
      <rPr>
        <sz val="12"/>
        <color theme="1"/>
        <rFont val="宋体"/>
        <family val="3"/>
        <charset val="134"/>
      </rPr>
      <t>题，启动部分的</t>
    </r>
    <r>
      <rPr>
        <sz val="12"/>
        <color theme="1"/>
        <rFont val="宋体"/>
        <family val="3"/>
        <charset val="134"/>
        <scheme val="minor"/>
      </rPr>
      <t>A</t>
    </r>
    <r>
      <rPr>
        <sz val="12"/>
        <color theme="1"/>
        <rFont val="宋体"/>
        <family val="3"/>
        <charset val="134"/>
      </rPr>
      <t>可能就没了。只有看整个试卷的分布，知道每一部分错误的比例，才能知道自己哪一部分需要补强，针对性的去看书。</t>
    </r>
    <r>
      <rPr>
        <sz val="12"/>
        <color theme="1"/>
        <rFont val="宋体"/>
        <family val="3"/>
        <charset val="134"/>
        <scheme val="minor"/>
      </rPr>
      <t xml:space="preserve">
2. </t>
    </r>
    <r>
      <rPr>
        <sz val="12"/>
        <color theme="1"/>
        <rFont val="宋体"/>
        <family val="3"/>
        <charset val="134"/>
      </rPr>
      <t>错题很多是因为这个题本来有些问题，只看错题，就会强化这一部分，认为考试的题都长这样。其实错误的那一部分可能比较偏，只有把题目分门别类，不管对错都看一遍，才能知道哪些题目比较偏，哪些题目是真正需要掌握的常用套路，也就是所说的知识结构。知识结构是解题的关键，知识结构建立了，骨架就建立了，通过</t>
    </r>
    <r>
      <rPr>
        <sz val="12"/>
        <color theme="1"/>
        <rFont val="宋体"/>
        <family val="3"/>
        <charset val="134"/>
        <scheme val="minor"/>
      </rPr>
      <t>PMP</t>
    </r>
    <r>
      <rPr>
        <sz val="12"/>
        <color theme="1"/>
        <rFont val="宋体"/>
        <family val="3"/>
        <charset val="134"/>
      </rPr>
      <t>考试就不难了。不要因为一些疑难杂症的题目，让你所有题都不会做了。</t>
    </r>
    <r>
      <rPr>
        <sz val="12"/>
        <color theme="1"/>
        <rFont val="宋体"/>
        <family val="3"/>
        <charset val="134"/>
        <scheme val="minor"/>
      </rPr>
      <t xml:space="preserve">
3. PDCA</t>
    </r>
    <r>
      <rPr>
        <sz val="12"/>
        <color theme="1"/>
        <rFont val="宋体"/>
        <family val="3"/>
        <charset val="134"/>
      </rPr>
      <t>我们都学过，拆解试卷的过程，其实就是</t>
    </r>
    <r>
      <rPr>
        <sz val="12"/>
        <color theme="1"/>
        <rFont val="宋体"/>
        <family val="3"/>
        <charset val="134"/>
        <scheme val="minor"/>
      </rPr>
      <t>C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宋体"/>
        <family val="3"/>
        <charset val="134"/>
        <scheme val="minor"/>
      </rPr>
      <t>Check</t>
    </r>
    <r>
      <rPr>
        <sz val="12"/>
        <color theme="1"/>
        <rFont val="宋体"/>
        <family val="3"/>
        <charset val="134"/>
      </rPr>
      <t>），不经过</t>
    </r>
    <r>
      <rPr>
        <sz val="12"/>
        <color theme="1"/>
        <rFont val="宋体"/>
        <family val="3"/>
        <charset val="134"/>
        <scheme val="minor"/>
      </rPr>
      <t>check</t>
    </r>
    <r>
      <rPr>
        <sz val="12"/>
        <color theme="1"/>
        <rFont val="宋体"/>
        <family val="3"/>
        <charset val="134"/>
      </rPr>
      <t>，我们永远也不会知道自己弱项在哪里，哪些地方需要去做</t>
    </r>
    <r>
      <rPr>
        <sz val="12"/>
        <color theme="1"/>
        <rFont val="宋体"/>
        <family val="3"/>
        <charset val="134"/>
        <scheme val="minor"/>
      </rPr>
      <t>A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宋体"/>
        <family val="3"/>
        <charset val="134"/>
        <scheme val="minor"/>
      </rPr>
      <t>Action</t>
    </r>
    <r>
      <rPr>
        <sz val="12"/>
        <color theme="1"/>
        <rFont val="宋体"/>
        <family val="3"/>
        <charset val="134"/>
      </rPr>
      <t>），如果只是不断的刷题，没有经过</t>
    </r>
    <r>
      <rPr>
        <sz val="12"/>
        <color theme="1"/>
        <rFont val="宋体"/>
        <family val="3"/>
        <charset val="134"/>
        <scheme val="minor"/>
      </rPr>
      <t>CA</t>
    </r>
    <r>
      <rPr>
        <sz val="12"/>
        <color theme="1"/>
        <rFont val="宋体"/>
        <family val="3"/>
        <charset val="134"/>
      </rPr>
      <t>这个过程，刷题基本就是浪费题目，你只是多记住了几道题而已，并没有实质性提高。分类总结的过程，可以让我们看到一类题的整体特征，哪些是关键字，哪些是套路，比如启动阶段，通常会有</t>
    </r>
    <r>
      <rPr>
        <sz val="12"/>
        <color theme="1"/>
        <rFont val="宋体"/>
        <family val="3"/>
        <charset val="134"/>
        <scheme val="minor"/>
      </rPr>
      <t>“</t>
    </r>
    <r>
      <rPr>
        <sz val="12"/>
        <color theme="1"/>
        <rFont val="宋体"/>
        <family val="3"/>
        <charset val="134"/>
      </rPr>
      <t>新项目</t>
    </r>
    <r>
      <rPr>
        <sz val="12"/>
        <color theme="1"/>
        <rFont val="宋体"/>
        <family val="3"/>
        <charset val="134"/>
        <scheme val="minor"/>
      </rPr>
      <t>”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宋体"/>
        <family val="3"/>
        <charset val="134"/>
        <scheme val="minor"/>
      </rPr>
      <t>“</t>
    </r>
    <r>
      <rPr>
        <sz val="12"/>
        <color theme="1"/>
        <rFont val="宋体"/>
        <family val="3"/>
        <charset val="134"/>
      </rPr>
      <t>项目章程</t>
    </r>
    <r>
      <rPr>
        <sz val="12"/>
        <color theme="1"/>
        <rFont val="宋体"/>
        <family val="3"/>
        <charset val="134"/>
        <scheme val="minor"/>
      </rPr>
      <t>”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宋体"/>
        <family val="3"/>
        <charset val="134"/>
        <scheme val="minor"/>
      </rPr>
      <t>“</t>
    </r>
    <r>
      <rPr>
        <sz val="12"/>
        <color theme="1"/>
        <rFont val="宋体"/>
        <family val="3"/>
        <charset val="134"/>
      </rPr>
      <t>商业论证</t>
    </r>
    <r>
      <rPr>
        <sz val="12"/>
        <color theme="1"/>
        <rFont val="宋体"/>
        <family val="3"/>
        <charset val="134"/>
        <scheme val="minor"/>
      </rPr>
      <t>”</t>
    </r>
    <r>
      <rPr>
        <sz val="12"/>
        <color theme="1"/>
        <rFont val="宋体"/>
        <family val="3"/>
        <charset val="134"/>
      </rPr>
      <t>等关键字。只有分类总结，下次做题的时候，才能有底气。</t>
    </r>
    <r>
      <rPr>
        <sz val="12"/>
        <color theme="1"/>
        <rFont val="宋体"/>
        <family val="3"/>
        <charset val="134"/>
        <scheme val="minor"/>
      </rPr>
      <t xml:space="preserve">
4. </t>
    </r>
    <r>
      <rPr>
        <sz val="12"/>
        <color theme="1"/>
        <rFont val="宋体"/>
        <family val="3"/>
        <charset val="134"/>
      </rPr>
      <t>拆解一套题，顶盲目的刷三套题，掌握套路（</t>
    </r>
    <r>
      <rPr>
        <sz val="12"/>
        <color theme="1"/>
        <rFont val="宋体"/>
        <family val="3"/>
        <charset val="134"/>
        <scheme val="minor"/>
      </rPr>
      <t>PMP</t>
    </r>
    <r>
      <rPr>
        <sz val="12"/>
        <color theme="1"/>
        <rFont val="宋体"/>
        <family val="3"/>
        <charset val="134"/>
      </rPr>
      <t>的知识结构），永远大于个别的偏题、难题，因为没有人能</t>
    </r>
    <r>
      <rPr>
        <sz val="12"/>
        <color theme="1"/>
        <rFont val="宋体"/>
        <family val="3"/>
        <charset val="134"/>
        <scheme val="minor"/>
      </rPr>
      <t>100%</t>
    </r>
    <r>
      <rPr>
        <sz val="12"/>
        <color theme="1"/>
        <rFont val="宋体"/>
        <family val="3"/>
        <charset val="134"/>
      </rPr>
      <t>做对一套试卷，适当的取舍也是一种境界。</t>
    </r>
    <r>
      <rPr>
        <sz val="12"/>
        <color theme="1"/>
        <rFont val="宋体"/>
        <family val="3"/>
        <charset val="134"/>
        <scheme val="minor"/>
      </rPr>
      <t xml:space="preserve">
</t>
    </r>
    <r>
      <rPr>
        <sz val="12"/>
        <color theme="1"/>
        <rFont val="宋体"/>
        <family val="3"/>
        <charset val="134"/>
      </rPr>
      <t>最后，祝愿大家都能考</t>
    </r>
    <r>
      <rPr>
        <sz val="12"/>
        <color theme="1"/>
        <rFont val="宋体"/>
        <family val="3"/>
        <charset val="134"/>
        <scheme val="minor"/>
      </rPr>
      <t>5A</t>
    </r>
    <r>
      <rPr>
        <sz val="12"/>
        <color theme="1"/>
        <rFont val="宋体"/>
        <family val="3"/>
        <charset val="134"/>
      </rPr>
      <t>。</t>
    </r>
  </si>
  <si>
    <t>表一</t>
  </si>
  <si>
    <t>序号</t>
  </si>
  <si>
    <t>分布</t>
  </si>
  <si>
    <t>包含章节</t>
  </si>
  <si>
    <t>总题目数</t>
  </si>
  <si>
    <t>错题数</t>
  </si>
  <si>
    <t>正确率</t>
  </si>
  <si>
    <t>启动</t>
  </si>
  <si>
    <r>
      <rPr>
        <sz val="12"/>
        <color theme="1"/>
        <rFont val="宋体"/>
        <family val="3"/>
        <charset val="134"/>
        <scheme val="minor"/>
      </rPr>
      <t>4.1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宋体"/>
        <family val="3"/>
        <charset val="134"/>
        <scheme val="minor"/>
      </rPr>
      <t>13.1</t>
    </r>
  </si>
  <si>
    <t>收尾</t>
  </si>
  <si>
    <r>
      <rPr>
        <sz val="12"/>
        <color theme="1"/>
        <rFont val="宋体"/>
        <family val="3"/>
        <charset val="134"/>
        <scheme val="minor"/>
      </rPr>
      <t>4.7</t>
    </r>
    <r>
      <rPr>
        <sz val="12"/>
        <color theme="1"/>
        <rFont val="宋体"/>
        <family val="3"/>
        <charset val="134"/>
      </rPr>
      <t>、5.5</t>
    </r>
  </si>
  <si>
    <t>变更</t>
  </si>
  <si>
    <t>问题</t>
  </si>
  <si>
    <r>
      <rPr>
        <sz val="12"/>
        <color theme="1"/>
        <rFont val="宋体"/>
        <family val="3"/>
        <charset val="134"/>
        <scheme val="minor"/>
      </rPr>
      <t>8.2</t>
    </r>
    <r>
      <rPr>
        <sz val="12"/>
        <color theme="1"/>
        <rFont val="宋体"/>
        <family val="3"/>
        <charset val="134"/>
      </rPr>
      <t>、9.6（这两节主要考问题流程，但并非全部是问题，请自行区分）</t>
    </r>
  </si>
  <si>
    <t>风险</t>
  </si>
  <si>
    <r>
      <rPr>
        <sz val="12"/>
        <color theme="1"/>
        <rFont val="宋体"/>
        <family val="3"/>
        <charset val="134"/>
        <scheme val="minor"/>
      </rPr>
      <t>11</t>
    </r>
    <r>
      <rPr>
        <sz val="12"/>
        <color theme="1"/>
        <rFont val="宋体"/>
        <family val="3"/>
        <charset val="134"/>
      </rPr>
      <t>章</t>
    </r>
  </si>
  <si>
    <t>整合</t>
  </si>
  <si>
    <r>
      <rPr>
        <sz val="12"/>
        <color theme="1"/>
        <rFont val="宋体"/>
        <family val="3"/>
        <charset val="134"/>
        <scheme val="minor"/>
      </rPr>
      <t>4.2</t>
    </r>
    <r>
      <rPr>
        <sz val="12"/>
        <color theme="1"/>
        <rFont val="宋体"/>
        <family val="3"/>
        <charset val="134"/>
      </rPr>
      <t>、4.3、4.4、4.5</t>
    </r>
  </si>
  <si>
    <t>范围</t>
  </si>
  <si>
    <r>
      <rPr>
        <sz val="12"/>
        <color theme="1"/>
        <rFont val="宋体"/>
        <family val="3"/>
        <charset val="134"/>
        <scheme val="minor"/>
      </rPr>
      <t>5</t>
    </r>
    <r>
      <rPr>
        <sz val="12"/>
        <color theme="1"/>
        <rFont val="宋体"/>
        <family val="3"/>
        <charset val="134"/>
      </rPr>
      <t>章除5.5（理论上5.5不属于收尾，放收尾方便理解整个收尾流程）</t>
    </r>
  </si>
  <si>
    <t>进度</t>
  </si>
  <si>
    <r>
      <rPr>
        <sz val="12"/>
        <color theme="1"/>
        <rFont val="宋体"/>
        <family val="3"/>
        <charset val="134"/>
        <scheme val="minor"/>
      </rPr>
      <t>6</t>
    </r>
    <r>
      <rPr>
        <sz val="12"/>
        <color theme="1"/>
        <rFont val="宋体"/>
        <family val="3"/>
        <charset val="134"/>
      </rPr>
      <t>章</t>
    </r>
  </si>
  <si>
    <t>成本</t>
  </si>
  <si>
    <r>
      <rPr>
        <sz val="12"/>
        <color theme="1"/>
        <rFont val="宋体"/>
        <family val="3"/>
        <charset val="134"/>
        <scheme val="minor"/>
      </rPr>
      <t>7</t>
    </r>
    <r>
      <rPr>
        <sz val="12"/>
        <color theme="1"/>
        <rFont val="宋体"/>
        <family val="3"/>
        <charset val="134"/>
      </rPr>
      <t>章</t>
    </r>
  </si>
  <si>
    <t>质量</t>
  </si>
  <si>
    <r>
      <rPr>
        <sz val="12"/>
        <color theme="1"/>
        <rFont val="宋体"/>
        <family val="3"/>
        <charset val="134"/>
        <scheme val="minor"/>
      </rPr>
      <t>8</t>
    </r>
    <r>
      <rPr>
        <sz val="12"/>
        <color theme="1"/>
        <rFont val="宋体"/>
        <family val="3"/>
        <charset val="134"/>
      </rPr>
      <t>章（除去8.2）</t>
    </r>
  </si>
  <si>
    <t>资源</t>
  </si>
  <si>
    <r>
      <rPr>
        <sz val="12"/>
        <color theme="1"/>
        <rFont val="宋体"/>
        <family val="3"/>
        <charset val="134"/>
        <scheme val="minor"/>
      </rPr>
      <t>9</t>
    </r>
    <r>
      <rPr>
        <sz val="12"/>
        <color theme="1"/>
        <rFont val="宋体"/>
        <family val="3"/>
        <charset val="134"/>
      </rPr>
      <t>章（除去9.6）</t>
    </r>
  </si>
  <si>
    <t>干系人</t>
  </si>
  <si>
    <r>
      <rPr>
        <sz val="12"/>
        <color theme="1"/>
        <rFont val="宋体"/>
        <family val="3"/>
        <charset val="134"/>
        <scheme val="minor"/>
      </rPr>
      <t>13.2</t>
    </r>
    <r>
      <rPr>
        <sz val="12"/>
        <color theme="1"/>
        <rFont val="宋体"/>
        <family val="3"/>
        <charset val="134"/>
      </rPr>
      <t>、13.3、13.4</t>
    </r>
  </si>
  <si>
    <t>沟通</t>
  </si>
  <si>
    <r>
      <rPr>
        <sz val="12"/>
        <color theme="1"/>
        <rFont val="宋体"/>
        <family val="3"/>
        <charset val="134"/>
        <scheme val="minor"/>
      </rPr>
      <t>10</t>
    </r>
    <r>
      <rPr>
        <sz val="12"/>
        <color theme="1"/>
        <rFont val="宋体"/>
        <family val="3"/>
        <charset val="134"/>
      </rPr>
      <t>章</t>
    </r>
  </si>
  <si>
    <t>采购</t>
  </si>
  <si>
    <r>
      <rPr>
        <sz val="12"/>
        <color theme="1"/>
        <rFont val="宋体"/>
        <family val="3"/>
        <charset val="134"/>
        <scheme val="minor"/>
      </rPr>
      <t>12</t>
    </r>
    <r>
      <rPr>
        <sz val="12"/>
        <color theme="1"/>
        <rFont val="宋体"/>
        <family val="3"/>
        <charset val="134"/>
      </rPr>
      <t>章</t>
    </r>
  </si>
  <si>
    <t>前三章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</si>
  <si>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color theme="1"/>
        <rFont val="宋体"/>
        <family val="3"/>
        <charset val="134"/>
      </rPr>
      <t>、2、3章</t>
    </r>
  </si>
  <si>
    <t>表二</t>
  </si>
  <si>
    <t>题号</t>
  </si>
  <si>
    <t>章节</t>
  </si>
  <si>
    <t>答案错误请填大写（X）</t>
  </si>
  <si>
    <t>X</t>
  </si>
  <si>
    <r>
      <t>清晖</t>
    </r>
    <r>
      <rPr>
        <sz val="20"/>
        <color theme="1"/>
        <rFont val="宋体"/>
        <family val="3"/>
        <charset val="134"/>
        <scheme val="minor"/>
      </rPr>
      <t>PMP</t>
    </r>
    <r>
      <rPr>
        <sz val="20"/>
        <color theme="1"/>
        <rFont val="宋体"/>
        <family val="3"/>
        <charset val="134"/>
      </rPr>
      <t>备考试卷拆解利器</t>
    </r>
    <r>
      <rPr>
        <sz val="20"/>
        <color theme="1"/>
        <rFont val="宋体"/>
        <family val="3"/>
        <charset val="134"/>
        <scheme val="minor"/>
      </rPr>
      <t xml:space="preserve"> 
V1.1 2020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</si>
</sst>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宋体"/>
      <charset val="134"/>
      <scheme val="minor"/>
    </font>
    <font>
      <sz val="20"/>
      <color theme="1"/>
      <name val="宋体"/>
      <charset val="134"/>
    </font>
    <font>
      <sz val="20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FF0000"/>
      <name val="宋体"/>
      <charset val="134"/>
      <scheme val="minor"/>
    </font>
    <font>
      <sz val="12"/>
      <color rgb="FF008000"/>
      <name val="宋体"/>
      <charset val="134"/>
      <scheme val="minor"/>
    </font>
    <font>
      <sz val="12"/>
      <color theme="1"/>
      <name val="Songti SC Black"/>
      <family val="1"/>
    </font>
    <font>
      <sz val="12"/>
      <color theme="1"/>
      <name val="Microsoft Yi Baiti"/>
      <family val="4"/>
    </font>
    <font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4" fillId="0" borderId="8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Font="1" applyBorder="1" applyAlignment="1">
      <alignment wrapText="1"/>
    </xf>
    <xf numFmtId="0" fontId="9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6"/>
  <sheetViews>
    <sheetView topLeftCell="A6" zoomScale="115" zoomScaleNormal="115" workbookViewId="0">
      <selection activeCell="B4" sqref="B4"/>
    </sheetView>
  </sheetViews>
  <sheetFormatPr defaultColWidth="11" defaultRowHeight="15"/>
  <cols>
    <col min="1" max="1" width="7.1640625" customWidth="1"/>
    <col min="2" max="2" width="100.83203125" customWidth="1"/>
  </cols>
  <sheetData>
    <row r="1" spans="2:2" ht="34" customHeight="1"/>
    <row r="2" spans="2:2" ht="51">
      <c r="B2" s="25" t="s">
        <v>43</v>
      </c>
    </row>
    <row r="3" spans="2:2" ht="31" customHeight="1">
      <c r="B3" s="22"/>
    </row>
    <row r="4" spans="2:2" ht="59" customHeight="1">
      <c r="B4" s="23" t="s">
        <v>0</v>
      </c>
    </row>
    <row r="5" spans="2:2" ht="30" customHeight="1"/>
    <row r="6" spans="2:2" ht="255">
      <c r="B6" s="24" t="s">
        <v>1</v>
      </c>
    </row>
  </sheetData>
  <phoneticPr fontId="1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23"/>
  <sheetViews>
    <sheetView tabSelected="1" topLeftCell="A4" zoomScale="145" zoomScaleNormal="145" workbookViewId="0">
      <selection activeCell="D5" sqref="D5"/>
    </sheetView>
  </sheetViews>
  <sheetFormatPr defaultColWidth="11" defaultRowHeight="15"/>
  <cols>
    <col min="1" max="2" width="10.83203125" style="1"/>
    <col min="3" max="3" width="33.08203125" style="2" customWidth="1"/>
    <col min="4" max="4" width="15.5" style="1" customWidth="1"/>
    <col min="5" max="6" width="10.8320312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10</v>
      </c>
      <c r="E4" s="10">
        <f>COUNTIFS(B24:B223,"4.1",C24:C223,"X")+COUNTIFS(B24:B223,"13.1",C24:C223,"X")</f>
        <v>5</v>
      </c>
      <c r="F4" s="11">
        <f>(D4-E4)/D4</f>
        <v>0.5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13</v>
      </c>
      <c r="E5" s="10">
        <f>COUNTIFS(B24:B223,"4.7",C24:C223,"X")+COUNTIFS(B24:B223,"5.5",C24:C223,"X")</f>
        <v>5</v>
      </c>
      <c r="F5" s="11">
        <f>(D5-E5)/D5</f>
        <v>0.61538461538461542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25</v>
      </c>
      <c r="E6" s="10">
        <f>COUNTIFS(B24:B223,"4.6",C24:C223,"X")</f>
        <v>11</v>
      </c>
      <c r="F6" s="11">
        <f t="shared" ref="F6:F19" si="0">(D6-E6)/D6</f>
        <v>0.56000000000000005</v>
      </c>
    </row>
    <row r="7" spans="1:6" ht="30">
      <c r="A7" s="7">
        <v>4</v>
      </c>
      <c r="B7" s="4" t="s">
        <v>14</v>
      </c>
      <c r="C7" s="8" t="s">
        <v>15</v>
      </c>
      <c r="D7" s="9">
        <f>COUNTIF(B24:B223,"8.2")+COUNTIF(B24:B223,"9.6")</f>
        <v>17</v>
      </c>
      <c r="E7" s="10">
        <f>COUNTIFS(B24:B223,"8.2",C24:C223,"X")+COUNTIFS(B24:B223,"9.6",C24:C223,"X")</f>
        <v>6</v>
      </c>
      <c r="F7" s="11">
        <f t="shared" si="0"/>
        <v>0.6470588235294118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25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15</v>
      </c>
      <c r="F8" s="11">
        <f t="shared" si="0"/>
        <v>0.4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9</v>
      </c>
      <c r="E9" s="10">
        <f>COUNTIFS(B24:B223,"4.2",C24:C223,"X")+COUNTIFS(B24:B223,"4.3",C24:C223,"X")+COUNTIFS(B24:B223,"4.4",C24:C223,"X")+COUNTIFS(B24:B223,"4.5",C24:C223,"X")</f>
        <v>5</v>
      </c>
      <c r="F9" s="11">
        <f t="shared" si="0"/>
        <v>0.44444444444444442</v>
      </c>
    </row>
    <row r="10" spans="1:6" ht="30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11</v>
      </c>
      <c r="E10" s="10">
        <f>COUNTIFS(B24:B223,"5.1",C24:C223,"X")+COUNTIFS(B24:B223,"5.2",C24:C223,"X")+COUNTIFS(B24:B223,"5.3",C24:C223,"X")+COUNTIFS(B24:B223,"5.4",C24:C223,"X")+COUNTIFS(B24:B223,"5.6",C24:C223,"X")</f>
        <v>7</v>
      </c>
      <c r="F10" s="11">
        <f t="shared" si="0"/>
        <v>0.36363636363636365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8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4</v>
      </c>
      <c r="F11" s="11">
        <f t="shared" si="0"/>
        <v>0.5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12</v>
      </c>
      <c r="E12" s="10">
        <f>COUNTIFS(B24:B223,"7.1",C24:C223,"X")+COUNTIFS(B24:B223,"7.2",C24:C223,"X")+COUNTIFS(B24:B223,"7.3",C24:C223,"X")+COUNTIFS(B24:B223,"7.4",C24:C223,"X")</f>
        <v>6</v>
      </c>
      <c r="F12" s="11">
        <f t="shared" si="0"/>
        <v>0.5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9</v>
      </c>
      <c r="E13" s="10">
        <f>COUNTIFS(B24:B223,"8.1",C24:C223,"X")+COUNTIFS(B24:B223,"8.3",C24:C223,"X")</f>
        <v>3</v>
      </c>
      <c r="F13" s="11">
        <f t="shared" si="0"/>
        <v>0.66666666666666663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20</v>
      </c>
      <c r="E14" s="10">
        <f>COUNTIFS(B24:B223,"9.1",C24:C223,"X")+COUNTIFS(B24:B223,"9.2",C24:C223,"X")+COUNTIFS(B24:B223,"9.3",C24:C223,"X")+COUNTIFS(B24:B223,"9.4",C24:C223,"X")+COUNTIFS(B24:B223,"9.5",C24:C223,"X")</f>
        <v>9</v>
      </c>
      <c r="F14" s="11">
        <f t="shared" si="0"/>
        <v>0.55000000000000004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18</v>
      </c>
      <c r="E15" s="10">
        <f>COUNTIFS(B24:B223,"13.2",C24:C223,"X")+COUNTIFS(B24:B223,"13.3",C24:C223,"X")+COUNTIFS(B24:B223,"13.4",C24:C223,"X")</f>
        <v>13</v>
      </c>
      <c r="F15" s="11">
        <f t="shared" si="0"/>
        <v>0.27777777777777779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16</v>
      </c>
      <c r="E16" s="10">
        <f>COUNTIFS(B24:B223,"10.1",C24:C223,"X")+COUNTIFS(B24:B223,"10.2",C24:C223,"X")+COUNTIFS(B24:B223,"10.3",C24:C223,"X")</f>
        <v>5</v>
      </c>
      <c r="F16" s="11">
        <f t="shared" si="0"/>
        <v>0.6875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6</v>
      </c>
      <c r="E17" s="10">
        <f>COUNTIFS(B24:B223,"12.1",C24:C223,"X")+COUNTIFS(B24:B223,"12.2",C24:C223,"X")+COUNTIFS(B24:B223,"12.3",C24:C223,"X")</f>
        <v>2</v>
      </c>
      <c r="F17" s="11">
        <f t="shared" si="0"/>
        <v>0.66666666666666663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1</v>
      </c>
      <c r="E18" s="10">
        <f>COUNTIF(C24:C223,"X")-SUM(E4:E17)</f>
        <v>1</v>
      </c>
      <c r="F18" s="11">
        <f t="shared" si="0"/>
        <v>0</v>
      </c>
    </row>
    <row r="19" spans="1:6">
      <c r="A19" s="15"/>
      <c r="B19" s="16"/>
      <c r="C19" s="17"/>
      <c r="D19" s="16">
        <f>SUM(D4:D18)</f>
        <v>200</v>
      </c>
      <c r="E19" s="18">
        <f>SUM(E4:E18)</f>
        <v>97</v>
      </c>
      <c r="F19" s="19">
        <f t="shared" si="0"/>
        <v>0.51500000000000001</v>
      </c>
    </row>
    <row r="22" spans="1:6" ht="43" customHeight="1">
      <c r="A22" s="26" t="s">
        <v>38</v>
      </c>
      <c r="B22" s="27"/>
      <c r="C22" s="28"/>
    </row>
    <row r="23" spans="1:6">
      <c r="A23" s="3" t="s">
        <v>39</v>
      </c>
      <c r="B23" s="4" t="s">
        <v>40</v>
      </c>
      <c r="C23" s="6" t="s">
        <v>41</v>
      </c>
    </row>
    <row r="24" spans="1:6">
      <c r="A24" s="7">
        <v>1</v>
      </c>
      <c r="B24" s="9">
        <v>11.2</v>
      </c>
      <c r="C24" s="20"/>
    </row>
    <row r="25" spans="1:6">
      <c r="A25" s="7">
        <v>2</v>
      </c>
      <c r="B25" s="9">
        <v>4.0999999999999996</v>
      </c>
      <c r="C25" s="20"/>
    </row>
    <row r="26" spans="1:6">
      <c r="A26" s="7">
        <v>3</v>
      </c>
      <c r="B26" s="9">
        <v>4.0999999999999996</v>
      </c>
      <c r="C26" s="20"/>
    </row>
    <row r="27" spans="1:6">
      <c r="A27" s="7">
        <v>4</v>
      </c>
      <c r="B27" s="9">
        <v>8.1999999999999993</v>
      </c>
      <c r="C27" s="20"/>
    </row>
    <row r="28" spans="1:6">
      <c r="A28" s="7">
        <v>5</v>
      </c>
      <c r="B28" s="9">
        <v>8.1</v>
      </c>
      <c r="C28" s="20"/>
    </row>
    <row r="29" spans="1:6">
      <c r="A29" s="7">
        <v>6</v>
      </c>
      <c r="B29" s="9">
        <v>13.4</v>
      </c>
      <c r="C29" s="20"/>
    </row>
    <row r="30" spans="1:6">
      <c r="A30" s="7">
        <v>7</v>
      </c>
      <c r="B30" s="9">
        <v>5.5</v>
      </c>
      <c r="C30" s="20"/>
    </row>
    <row r="31" spans="1:6">
      <c r="A31" s="7">
        <v>8</v>
      </c>
      <c r="B31" s="9">
        <v>9.4</v>
      </c>
      <c r="C31" s="20" t="s">
        <v>42</v>
      </c>
    </row>
    <row r="32" spans="1:6">
      <c r="A32" s="7">
        <v>9</v>
      </c>
      <c r="B32" s="9">
        <v>9.1</v>
      </c>
      <c r="C32" s="20"/>
    </row>
    <row r="33" spans="1:3">
      <c r="A33" s="7">
        <v>10</v>
      </c>
      <c r="B33" s="9">
        <v>6.6</v>
      </c>
      <c r="C33" s="20" t="s">
        <v>42</v>
      </c>
    </row>
    <row r="34" spans="1:3">
      <c r="A34" s="7">
        <v>11</v>
      </c>
      <c r="B34" s="9">
        <v>8.1999999999999993</v>
      </c>
      <c r="C34" s="20"/>
    </row>
    <row r="35" spans="1:3">
      <c r="A35" s="7">
        <v>12</v>
      </c>
      <c r="B35" s="9">
        <v>5.2</v>
      </c>
      <c r="C35" s="20" t="s">
        <v>42</v>
      </c>
    </row>
    <row r="36" spans="1:3">
      <c r="A36" s="7">
        <v>13</v>
      </c>
      <c r="B36" s="9">
        <v>4.5999999999999996</v>
      </c>
      <c r="C36" s="20"/>
    </row>
    <row r="37" spans="1:3">
      <c r="A37" s="7">
        <v>14</v>
      </c>
      <c r="B37" s="9">
        <v>8.1999999999999993</v>
      </c>
      <c r="C37" s="20" t="s">
        <v>42</v>
      </c>
    </row>
    <row r="38" spans="1:3">
      <c r="A38" s="7">
        <v>15</v>
      </c>
      <c r="B38" s="9">
        <v>4.5999999999999996</v>
      </c>
      <c r="C38" s="20"/>
    </row>
    <row r="39" spans="1:3">
      <c r="A39" s="7">
        <v>16</v>
      </c>
      <c r="B39" s="9">
        <v>11.7</v>
      </c>
      <c r="C39" s="20" t="s">
        <v>42</v>
      </c>
    </row>
    <row r="40" spans="1:3">
      <c r="A40" s="7">
        <v>17</v>
      </c>
      <c r="B40" s="9">
        <v>8.1</v>
      </c>
      <c r="C40" s="20"/>
    </row>
    <row r="41" spans="1:3">
      <c r="A41" s="7">
        <v>18</v>
      </c>
      <c r="B41" s="9">
        <v>13.2</v>
      </c>
      <c r="C41" s="20" t="s">
        <v>42</v>
      </c>
    </row>
    <row r="42" spans="1:3">
      <c r="A42" s="7">
        <v>19</v>
      </c>
      <c r="B42" s="9">
        <v>4.5999999999999996</v>
      </c>
      <c r="C42" s="20"/>
    </row>
    <row r="43" spans="1:3">
      <c r="A43" s="7">
        <v>20</v>
      </c>
      <c r="B43" s="9">
        <v>5.2</v>
      </c>
      <c r="C43" s="20" t="s">
        <v>42</v>
      </c>
    </row>
    <row r="44" spans="1:3">
      <c r="A44" s="7">
        <v>21</v>
      </c>
      <c r="B44" s="9">
        <v>4.0999999999999996</v>
      </c>
      <c r="C44" s="20"/>
    </row>
    <row r="45" spans="1:3">
      <c r="A45" s="7">
        <v>22</v>
      </c>
      <c r="B45" s="9">
        <v>8.1999999999999993</v>
      </c>
      <c r="C45" s="20" t="s">
        <v>42</v>
      </c>
    </row>
    <row r="46" spans="1:3">
      <c r="A46" s="7">
        <v>23</v>
      </c>
      <c r="B46" s="9">
        <v>8.1999999999999993</v>
      </c>
      <c r="C46" s="20"/>
    </row>
    <row r="47" spans="1:3">
      <c r="A47" s="7">
        <v>24</v>
      </c>
      <c r="B47" s="9">
        <v>9.3000000000000007</v>
      </c>
      <c r="C47" s="20" t="s">
        <v>42</v>
      </c>
    </row>
    <row r="48" spans="1:3">
      <c r="A48" s="7">
        <v>25</v>
      </c>
      <c r="B48" s="9">
        <v>5.6</v>
      </c>
      <c r="C48" s="20"/>
    </row>
    <row r="49" spans="1:3">
      <c r="A49" s="7">
        <v>26</v>
      </c>
      <c r="B49" s="9">
        <v>11.2</v>
      </c>
      <c r="C49" s="20" t="s">
        <v>42</v>
      </c>
    </row>
    <row r="50" spans="1:3">
      <c r="A50" s="7">
        <v>27</v>
      </c>
      <c r="B50" s="9">
        <v>5.5</v>
      </c>
      <c r="C50" s="20"/>
    </row>
    <row r="51" spans="1:3">
      <c r="A51" s="7">
        <v>28</v>
      </c>
      <c r="B51" s="9">
        <v>4.0999999999999996</v>
      </c>
      <c r="C51" s="20" t="s">
        <v>42</v>
      </c>
    </row>
    <row r="52" spans="1:3">
      <c r="A52" s="7">
        <v>29</v>
      </c>
      <c r="B52" s="9">
        <v>8.1</v>
      </c>
      <c r="C52" s="20"/>
    </row>
    <row r="53" spans="1:3">
      <c r="A53" s="7">
        <v>30</v>
      </c>
      <c r="B53" s="9">
        <v>13.3</v>
      </c>
      <c r="C53" s="20" t="s">
        <v>42</v>
      </c>
    </row>
    <row r="54" spans="1:3">
      <c r="A54" s="7">
        <v>31</v>
      </c>
      <c r="B54" s="9">
        <v>7.4</v>
      </c>
      <c r="C54" s="20"/>
    </row>
    <row r="55" spans="1:3">
      <c r="A55" s="7">
        <v>32</v>
      </c>
      <c r="B55" s="9">
        <v>11.7</v>
      </c>
      <c r="C55" s="20" t="s">
        <v>42</v>
      </c>
    </row>
    <row r="56" spans="1:3">
      <c r="A56" s="7">
        <v>33</v>
      </c>
      <c r="B56" s="9">
        <v>4.7</v>
      </c>
      <c r="C56" s="20"/>
    </row>
    <row r="57" spans="1:3">
      <c r="A57" s="7">
        <v>34</v>
      </c>
      <c r="B57" s="9">
        <v>13.4</v>
      </c>
      <c r="C57" s="20" t="s">
        <v>42</v>
      </c>
    </row>
    <row r="58" spans="1:3">
      <c r="A58" s="7">
        <v>35</v>
      </c>
      <c r="B58" s="9">
        <v>11.2</v>
      </c>
      <c r="C58" s="20"/>
    </row>
    <row r="59" spans="1:3">
      <c r="A59" s="7">
        <v>36</v>
      </c>
      <c r="B59" s="9">
        <v>13.2</v>
      </c>
      <c r="C59" s="20" t="s">
        <v>42</v>
      </c>
    </row>
    <row r="60" spans="1:3">
      <c r="A60" s="7">
        <v>37</v>
      </c>
      <c r="B60" s="9">
        <v>11.3</v>
      </c>
      <c r="C60" s="20"/>
    </row>
    <row r="61" spans="1:3">
      <c r="A61" s="7">
        <v>38</v>
      </c>
      <c r="B61" s="9">
        <v>9.1</v>
      </c>
      <c r="C61" s="20" t="s">
        <v>42</v>
      </c>
    </row>
    <row r="62" spans="1:3">
      <c r="A62" s="7">
        <v>39</v>
      </c>
      <c r="B62" s="9">
        <v>9.6</v>
      </c>
      <c r="C62" s="20"/>
    </row>
    <row r="63" spans="1:3">
      <c r="A63" s="7">
        <v>40</v>
      </c>
      <c r="B63" s="9">
        <v>5.2</v>
      </c>
      <c r="C63" s="20" t="s">
        <v>42</v>
      </c>
    </row>
    <row r="64" spans="1:3">
      <c r="A64" s="7">
        <v>41</v>
      </c>
      <c r="B64" s="9">
        <v>9.6</v>
      </c>
      <c r="C64" s="20"/>
    </row>
    <row r="65" spans="1:3">
      <c r="A65" s="7">
        <v>42</v>
      </c>
      <c r="B65" s="9">
        <v>13.2</v>
      </c>
      <c r="C65" s="20" t="s">
        <v>42</v>
      </c>
    </row>
    <row r="66" spans="1:3">
      <c r="A66" s="7">
        <v>43</v>
      </c>
      <c r="B66" s="9">
        <v>11.4</v>
      </c>
      <c r="C66" s="20"/>
    </row>
    <row r="67" spans="1:3">
      <c r="A67" s="7">
        <v>44</v>
      </c>
      <c r="B67" s="9">
        <v>10.199999999999999</v>
      </c>
      <c r="C67" s="20" t="s">
        <v>42</v>
      </c>
    </row>
    <row r="68" spans="1:3">
      <c r="A68" s="7">
        <v>45</v>
      </c>
      <c r="B68" s="9">
        <v>4.5999999999999996</v>
      </c>
      <c r="C68" s="20"/>
    </row>
    <row r="69" spans="1:3">
      <c r="A69" s="7">
        <v>46</v>
      </c>
      <c r="B69" s="9">
        <v>9.1</v>
      </c>
      <c r="C69" s="20" t="s">
        <v>42</v>
      </c>
    </row>
    <row r="70" spans="1:3">
      <c r="A70" s="7">
        <v>47</v>
      </c>
      <c r="B70" s="9">
        <v>11.7</v>
      </c>
      <c r="C70" s="20"/>
    </row>
    <row r="71" spans="1:3">
      <c r="A71" s="7">
        <v>48</v>
      </c>
      <c r="B71" s="9">
        <v>7.4</v>
      </c>
      <c r="C71" s="20" t="s">
        <v>42</v>
      </c>
    </row>
    <row r="72" spans="1:3">
      <c r="A72" s="7">
        <v>49</v>
      </c>
      <c r="B72" s="9">
        <v>5.6</v>
      </c>
      <c r="C72" s="20"/>
    </row>
    <row r="73" spans="1:3">
      <c r="A73" s="7">
        <v>50</v>
      </c>
      <c r="B73" s="9">
        <v>9.5</v>
      </c>
      <c r="C73" s="20" t="s">
        <v>42</v>
      </c>
    </row>
    <row r="74" spans="1:3">
      <c r="A74" s="7">
        <v>51</v>
      </c>
      <c r="B74" s="9">
        <v>12.3</v>
      </c>
      <c r="C74" s="20"/>
    </row>
    <row r="75" spans="1:3">
      <c r="A75" s="7">
        <v>52</v>
      </c>
      <c r="B75" s="9">
        <v>4.5999999999999996</v>
      </c>
      <c r="C75" s="20" t="s">
        <v>42</v>
      </c>
    </row>
    <row r="76" spans="1:3">
      <c r="A76" s="7">
        <v>53</v>
      </c>
      <c r="B76" s="9">
        <v>4.5999999999999996</v>
      </c>
      <c r="C76" s="20"/>
    </row>
    <row r="77" spans="1:3">
      <c r="A77" s="7">
        <v>54</v>
      </c>
      <c r="B77" s="9">
        <v>12.3</v>
      </c>
      <c r="C77" s="20" t="s">
        <v>42</v>
      </c>
    </row>
    <row r="78" spans="1:3">
      <c r="A78" s="7">
        <v>55</v>
      </c>
      <c r="B78" s="9">
        <v>4.2</v>
      </c>
      <c r="C78" s="20"/>
    </row>
    <row r="79" spans="1:3">
      <c r="A79" s="7">
        <v>56</v>
      </c>
      <c r="B79" s="9">
        <v>11.5</v>
      </c>
      <c r="C79" s="20" t="s">
        <v>42</v>
      </c>
    </row>
    <row r="80" spans="1:3">
      <c r="A80" s="7">
        <v>57</v>
      </c>
      <c r="B80" s="9">
        <v>4.7</v>
      </c>
      <c r="C80" s="20"/>
    </row>
    <row r="81" spans="1:3">
      <c r="A81" s="7">
        <v>58</v>
      </c>
      <c r="B81" s="9">
        <v>7.4</v>
      </c>
      <c r="C81" s="20" t="s">
        <v>42</v>
      </c>
    </row>
    <row r="82" spans="1:3">
      <c r="A82" s="7">
        <v>59</v>
      </c>
      <c r="B82" s="9">
        <v>13.4</v>
      </c>
      <c r="C82" s="20"/>
    </row>
    <row r="83" spans="1:3">
      <c r="A83" s="7">
        <v>60</v>
      </c>
      <c r="B83" s="9">
        <v>11.2</v>
      </c>
      <c r="C83" s="20" t="s">
        <v>42</v>
      </c>
    </row>
    <row r="84" spans="1:3">
      <c r="A84" s="7">
        <v>61</v>
      </c>
      <c r="B84" s="9">
        <v>8.1999999999999993</v>
      </c>
      <c r="C84" s="20"/>
    </row>
    <row r="85" spans="1:3">
      <c r="A85" s="7">
        <v>62</v>
      </c>
      <c r="B85" s="9">
        <v>4.4000000000000004</v>
      </c>
      <c r="C85" s="20" t="s">
        <v>42</v>
      </c>
    </row>
    <row r="86" spans="1:3">
      <c r="A86" s="7">
        <v>63</v>
      </c>
      <c r="B86" s="9">
        <v>13.3</v>
      </c>
      <c r="C86" s="20"/>
    </row>
    <row r="87" spans="1:3">
      <c r="A87" s="7">
        <v>64</v>
      </c>
      <c r="B87" s="9">
        <v>6.6</v>
      </c>
      <c r="C87" s="20" t="s">
        <v>42</v>
      </c>
    </row>
    <row r="88" spans="1:3">
      <c r="A88" s="7">
        <v>65</v>
      </c>
      <c r="B88" s="9">
        <v>9.1</v>
      </c>
      <c r="C88" s="20"/>
    </row>
    <row r="89" spans="1:3">
      <c r="A89" s="7">
        <v>66</v>
      </c>
      <c r="B89" s="9">
        <v>8.1999999999999993</v>
      </c>
      <c r="C89" s="20" t="s">
        <v>42</v>
      </c>
    </row>
    <row r="90" spans="1:3">
      <c r="A90" s="7">
        <v>67</v>
      </c>
      <c r="B90" s="9">
        <v>10.1</v>
      </c>
      <c r="C90" s="20"/>
    </row>
    <row r="91" spans="1:3">
      <c r="A91" s="7">
        <v>68</v>
      </c>
      <c r="B91" s="9">
        <v>7.4</v>
      </c>
      <c r="C91" s="20" t="s">
        <v>42</v>
      </c>
    </row>
    <row r="92" spans="1:3">
      <c r="A92" s="7">
        <v>69</v>
      </c>
      <c r="B92" s="9">
        <v>7.2</v>
      </c>
      <c r="C92" s="20"/>
    </row>
    <row r="93" spans="1:3">
      <c r="A93" s="7">
        <v>70</v>
      </c>
      <c r="B93" s="9">
        <v>4.5999999999999996</v>
      </c>
      <c r="C93" s="20" t="s">
        <v>42</v>
      </c>
    </row>
    <row r="94" spans="1:3">
      <c r="A94" s="7">
        <v>71</v>
      </c>
      <c r="B94" s="9">
        <v>10.199999999999999</v>
      </c>
      <c r="C94" s="20"/>
    </row>
    <row r="95" spans="1:3">
      <c r="A95" s="7">
        <v>72</v>
      </c>
      <c r="B95" s="9">
        <v>7.2</v>
      </c>
      <c r="C95" s="20" t="s">
        <v>42</v>
      </c>
    </row>
    <row r="96" spans="1:3">
      <c r="A96" s="7">
        <v>73</v>
      </c>
      <c r="B96" s="9">
        <v>4.5999999999999996</v>
      </c>
      <c r="C96" s="20"/>
    </row>
    <row r="97" spans="1:3">
      <c r="A97" s="7">
        <v>74</v>
      </c>
      <c r="B97" s="9">
        <v>4.7</v>
      </c>
      <c r="C97" s="20" t="s">
        <v>42</v>
      </c>
    </row>
    <row r="98" spans="1:3">
      <c r="A98" s="7">
        <v>75</v>
      </c>
      <c r="B98" s="9">
        <v>8.1999999999999993</v>
      </c>
      <c r="C98" s="20"/>
    </row>
    <row r="99" spans="1:3">
      <c r="A99" s="7">
        <v>76</v>
      </c>
      <c r="B99" s="9">
        <v>13.3</v>
      </c>
      <c r="C99" s="20" t="s">
        <v>42</v>
      </c>
    </row>
    <row r="100" spans="1:3">
      <c r="A100" s="7">
        <v>77</v>
      </c>
      <c r="B100" s="9">
        <v>9.4</v>
      </c>
      <c r="C100" s="20"/>
    </row>
    <row r="101" spans="1:3">
      <c r="A101" s="7">
        <v>78</v>
      </c>
      <c r="B101" s="9">
        <v>4.7</v>
      </c>
      <c r="C101" s="20" t="s">
        <v>42</v>
      </c>
    </row>
    <row r="102" spans="1:3">
      <c r="A102" s="7">
        <v>79</v>
      </c>
      <c r="B102" s="9">
        <v>10.3</v>
      </c>
      <c r="C102" s="20"/>
    </row>
    <row r="103" spans="1:3">
      <c r="A103" s="7">
        <v>80</v>
      </c>
      <c r="B103" s="9">
        <v>9.1</v>
      </c>
      <c r="C103" s="20" t="s">
        <v>42</v>
      </c>
    </row>
    <row r="104" spans="1:3">
      <c r="A104" s="7">
        <v>81</v>
      </c>
      <c r="B104" s="9">
        <v>4.5999999999999996</v>
      </c>
      <c r="C104" s="20"/>
    </row>
    <row r="105" spans="1:3">
      <c r="A105" s="7">
        <v>82</v>
      </c>
      <c r="B105" s="9">
        <v>8.3000000000000007</v>
      </c>
      <c r="C105" s="20" t="s">
        <v>42</v>
      </c>
    </row>
    <row r="106" spans="1:3">
      <c r="A106" s="7">
        <v>83</v>
      </c>
      <c r="B106" s="9">
        <v>10.3</v>
      </c>
      <c r="C106" s="20"/>
    </row>
    <row r="107" spans="1:3">
      <c r="A107" s="7">
        <v>84</v>
      </c>
      <c r="B107" s="9">
        <v>7.4</v>
      </c>
      <c r="C107" s="20" t="s">
        <v>42</v>
      </c>
    </row>
    <row r="108" spans="1:3">
      <c r="A108" s="7">
        <v>85</v>
      </c>
      <c r="B108" s="9">
        <v>8.1999999999999993</v>
      </c>
      <c r="C108" s="20"/>
    </row>
    <row r="109" spans="1:3">
      <c r="A109" s="7">
        <v>86</v>
      </c>
      <c r="B109" s="9">
        <v>4.5999999999999996</v>
      </c>
      <c r="C109" s="20" t="s">
        <v>42</v>
      </c>
    </row>
    <row r="110" spans="1:3">
      <c r="A110" s="7">
        <v>87</v>
      </c>
      <c r="B110" s="9">
        <v>10.1</v>
      </c>
      <c r="C110" s="20"/>
    </row>
    <row r="111" spans="1:3">
      <c r="A111" s="7">
        <v>88</v>
      </c>
      <c r="B111" s="9">
        <v>7.1</v>
      </c>
      <c r="C111" s="20" t="s">
        <v>42</v>
      </c>
    </row>
    <row r="112" spans="1:3">
      <c r="A112" s="7">
        <v>89</v>
      </c>
      <c r="B112" s="9">
        <v>4.5999999999999996</v>
      </c>
      <c r="C112" s="20"/>
    </row>
    <row r="113" spans="1:3">
      <c r="A113" s="7">
        <v>90</v>
      </c>
      <c r="B113" s="9">
        <v>13.4</v>
      </c>
      <c r="C113" s="20" t="s">
        <v>42</v>
      </c>
    </row>
    <row r="114" spans="1:3">
      <c r="A114" s="7">
        <v>91</v>
      </c>
      <c r="B114" s="9">
        <v>6.6</v>
      </c>
      <c r="C114" s="20"/>
    </row>
    <row r="115" spans="1:3">
      <c r="A115" s="7">
        <v>92</v>
      </c>
      <c r="B115" s="9">
        <v>11.7</v>
      </c>
      <c r="C115" s="20" t="s">
        <v>42</v>
      </c>
    </row>
    <row r="116" spans="1:3">
      <c r="A116" s="7">
        <v>93</v>
      </c>
      <c r="B116" s="9">
        <v>9.5</v>
      </c>
      <c r="C116" s="20"/>
    </row>
    <row r="117" spans="1:3">
      <c r="A117" s="7">
        <v>94</v>
      </c>
      <c r="B117" s="9">
        <v>13.2</v>
      </c>
      <c r="C117" s="20" t="s">
        <v>42</v>
      </c>
    </row>
    <row r="118" spans="1:3">
      <c r="A118" s="7">
        <v>95</v>
      </c>
      <c r="B118" s="9">
        <v>10.3</v>
      </c>
      <c r="C118" s="20"/>
    </row>
    <row r="119" spans="1:3">
      <c r="A119" s="7">
        <v>96</v>
      </c>
      <c r="B119" s="9">
        <v>6.6</v>
      </c>
      <c r="C119" s="20" t="s">
        <v>42</v>
      </c>
    </row>
    <row r="120" spans="1:3">
      <c r="A120" s="7">
        <v>97</v>
      </c>
      <c r="B120" s="9">
        <v>12.3</v>
      </c>
      <c r="C120" s="20"/>
    </row>
    <row r="121" spans="1:3">
      <c r="A121" s="7">
        <v>98</v>
      </c>
      <c r="B121" s="9">
        <v>11.6</v>
      </c>
      <c r="C121" s="20" t="s">
        <v>42</v>
      </c>
    </row>
    <row r="122" spans="1:3">
      <c r="A122" s="7">
        <v>99</v>
      </c>
      <c r="B122" s="9">
        <v>4.2</v>
      </c>
      <c r="C122" s="20"/>
    </row>
    <row r="123" spans="1:3">
      <c r="A123" s="7">
        <v>100</v>
      </c>
      <c r="B123" s="9">
        <v>10.199999999999999</v>
      </c>
      <c r="C123" s="20" t="s">
        <v>42</v>
      </c>
    </row>
    <row r="124" spans="1:3">
      <c r="A124" s="7">
        <v>101</v>
      </c>
      <c r="B124" s="9">
        <v>8.1999999999999993</v>
      </c>
      <c r="C124" s="20"/>
    </row>
    <row r="125" spans="1:3">
      <c r="A125" s="7">
        <v>102</v>
      </c>
      <c r="B125" s="9">
        <v>9.5</v>
      </c>
      <c r="C125" s="20" t="s">
        <v>42</v>
      </c>
    </row>
    <row r="126" spans="1:3">
      <c r="A126" s="7">
        <v>103</v>
      </c>
      <c r="B126" s="9">
        <v>5.2</v>
      </c>
      <c r="C126" s="20"/>
    </row>
    <row r="127" spans="1:3">
      <c r="A127" s="7">
        <v>104</v>
      </c>
      <c r="B127" s="9">
        <v>4.5999999999999996</v>
      </c>
      <c r="C127" s="20" t="s">
        <v>42</v>
      </c>
    </row>
    <row r="128" spans="1:3">
      <c r="A128" s="7">
        <v>105</v>
      </c>
      <c r="B128" s="9">
        <v>9.1</v>
      </c>
      <c r="C128" s="20"/>
    </row>
    <row r="129" spans="1:3">
      <c r="A129" s="7">
        <v>106</v>
      </c>
      <c r="B129" s="9">
        <v>11.2</v>
      </c>
      <c r="C129" s="20" t="s">
        <v>42</v>
      </c>
    </row>
    <row r="130" spans="1:3">
      <c r="A130" s="7">
        <v>107</v>
      </c>
      <c r="B130" s="9">
        <v>4.5999999999999996</v>
      </c>
      <c r="C130" s="20"/>
    </row>
    <row r="131" spans="1:3">
      <c r="A131" s="7">
        <v>108</v>
      </c>
      <c r="B131" s="9">
        <v>4.0999999999999996</v>
      </c>
      <c r="C131" s="20" t="s">
        <v>42</v>
      </c>
    </row>
    <row r="132" spans="1:3">
      <c r="A132" s="7">
        <v>109</v>
      </c>
      <c r="B132" s="9">
        <v>8.1999999999999993</v>
      </c>
      <c r="C132" s="20"/>
    </row>
    <row r="133" spans="1:3">
      <c r="A133" s="7">
        <v>110</v>
      </c>
      <c r="B133" s="9">
        <v>4.5999999999999996</v>
      </c>
      <c r="C133" s="20" t="s">
        <v>42</v>
      </c>
    </row>
    <row r="134" spans="1:3">
      <c r="A134" s="7">
        <v>111</v>
      </c>
      <c r="B134" s="9">
        <v>9.4</v>
      </c>
      <c r="C134" s="20"/>
    </row>
    <row r="135" spans="1:3">
      <c r="A135" s="7">
        <v>112</v>
      </c>
      <c r="B135" s="9">
        <v>8.1</v>
      </c>
      <c r="C135" s="20" t="s">
        <v>42</v>
      </c>
    </row>
    <row r="136" spans="1:3">
      <c r="A136" s="7">
        <v>113</v>
      </c>
      <c r="B136" s="9">
        <v>4.0999999999999996</v>
      </c>
      <c r="C136" s="20"/>
    </row>
    <row r="137" spans="1:3">
      <c r="A137" s="7">
        <v>114</v>
      </c>
      <c r="B137" s="9">
        <v>1.4</v>
      </c>
      <c r="C137" s="20" t="s">
        <v>42</v>
      </c>
    </row>
    <row r="138" spans="1:3">
      <c r="A138" s="7">
        <v>115</v>
      </c>
      <c r="B138" s="9">
        <v>4.0999999999999996</v>
      </c>
      <c r="C138" s="20"/>
    </row>
    <row r="139" spans="1:3">
      <c r="A139" s="7">
        <v>116</v>
      </c>
      <c r="B139" s="9">
        <v>6.6</v>
      </c>
      <c r="C139" s="20" t="s">
        <v>42</v>
      </c>
    </row>
    <row r="140" spans="1:3">
      <c r="A140" s="7">
        <v>117</v>
      </c>
      <c r="B140" s="9">
        <v>13.2</v>
      </c>
      <c r="C140" s="20"/>
    </row>
    <row r="141" spans="1:3">
      <c r="A141" s="7">
        <v>118</v>
      </c>
      <c r="B141" s="9">
        <v>5.4</v>
      </c>
      <c r="C141" s="20" t="s">
        <v>42</v>
      </c>
    </row>
    <row r="142" spans="1:3">
      <c r="A142" s="7">
        <v>119</v>
      </c>
      <c r="B142" s="9">
        <v>10.3</v>
      </c>
      <c r="C142" s="20"/>
    </row>
    <row r="143" spans="1:3">
      <c r="A143" s="7">
        <v>120</v>
      </c>
      <c r="B143" s="9">
        <v>5.0999999999999996</v>
      </c>
      <c r="C143" s="20" t="s">
        <v>42</v>
      </c>
    </row>
    <row r="144" spans="1:3">
      <c r="A144" s="7">
        <v>121</v>
      </c>
      <c r="B144" s="9">
        <v>11.2</v>
      </c>
      <c r="C144" s="20"/>
    </row>
    <row r="145" spans="1:3">
      <c r="A145" s="7">
        <v>122</v>
      </c>
      <c r="B145" s="9">
        <v>4.5999999999999996</v>
      </c>
      <c r="C145" s="20" t="s">
        <v>42</v>
      </c>
    </row>
    <row r="146" spans="1:3">
      <c r="A146" s="7">
        <v>123</v>
      </c>
      <c r="B146" s="9">
        <v>13.2</v>
      </c>
      <c r="C146" s="20"/>
    </row>
    <row r="147" spans="1:3">
      <c r="A147" s="7">
        <v>124</v>
      </c>
      <c r="B147" s="9">
        <v>4.4000000000000004</v>
      </c>
      <c r="C147" s="20" t="s">
        <v>42</v>
      </c>
    </row>
    <row r="148" spans="1:3">
      <c r="A148" s="7">
        <v>125</v>
      </c>
      <c r="B148" s="9">
        <v>8.1</v>
      </c>
      <c r="C148" s="20"/>
    </row>
    <row r="149" spans="1:3">
      <c r="A149" s="7">
        <v>126</v>
      </c>
      <c r="B149" s="9">
        <v>11.5</v>
      </c>
      <c r="C149" s="20" t="s">
        <v>42</v>
      </c>
    </row>
    <row r="150" spans="1:3">
      <c r="A150" s="7">
        <v>127</v>
      </c>
      <c r="B150" s="9">
        <v>8.1</v>
      </c>
      <c r="C150" s="20"/>
    </row>
    <row r="151" spans="1:3">
      <c r="A151" s="7">
        <v>128</v>
      </c>
      <c r="B151" s="9">
        <v>4.5999999999999996</v>
      </c>
      <c r="C151" s="20" t="s">
        <v>42</v>
      </c>
    </row>
    <row r="152" spans="1:3">
      <c r="A152" s="7">
        <v>129</v>
      </c>
      <c r="B152" s="9">
        <v>10.199999999999999</v>
      </c>
      <c r="C152" s="20"/>
    </row>
    <row r="153" spans="1:3">
      <c r="A153" s="7">
        <v>130</v>
      </c>
      <c r="B153" s="9">
        <v>9.3000000000000007</v>
      </c>
      <c r="C153" s="20" t="s">
        <v>42</v>
      </c>
    </row>
    <row r="154" spans="1:3">
      <c r="A154" s="7">
        <v>131</v>
      </c>
      <c r="B154" s="9">
        <v>8.1999999999999993</v>
      </c>
      <c r="C154" s="20"/>
    </row>
    <row r="155" spans="1:3">
      <c r="A155" s="7">
        <v>132</v>
      </c>
      <c r="B155" s="9">
        <v>4.4000000000000004</v>
      </c>
      <c r="C155" s="20" t="s">
        <v>42</v>
      </c>
    </row>
    <row r="156" spans="1:3">
      <c r="A156" s="7">
        <v>133</v>
      </c>
      <c r="B156" s="9">
        <v>5.0999999999999996</v>
      </c>
      <c r="C156" s="20"/>
    </row>
    <row r="157" spans="1:3">
      <c r="A157" s="7">
        <v>134</v>
      </c>
      <c r="B157" s="9">
        <v>8.1999999999999993</v>
      </c>
      <c r="C157" s="20" t="s">
        <v>42</v>
      </c>
    </row>
    <row r="158" spans="1:3">
      <c r="A158" s="7">
        <v>135</v>
      </c>
      <c r="B158" s="9">
        <v>6.6</v>
      </c>
      <c r="C158" s="20"/>
    </row>
    <row r="159" spans="1:3">
      <c r="A159" s="7">
        <v>136</v>
      </c>
      <c r="B159" s="9">
        <v>11.4</v>
      </c>
      <c r="C159" s="20" t="s">
        <v>42</v>
      </c>
    </row>
    <row r="160" spans="1:3">
      <c r="A160" s="7">
        <v>137</v>
      </c>
      <c r="B160" s="9">
        <v>11.2</v>
      </c>
      <c r="C160" s="20"/>
    </row>
    <row r="161" spans="1:3">
      <c r="A161" s="7">
        <v>138</v>
      </c>
      <c r="B161" s="9">
        <v>4.5999999999999996</v>
      </c>
      <c r="C161" s="20" t="s">
        <v>42</v>
      </c>
    </row>
    <row r="162" spans="1:3">
      <c r="A162" s="7">
        <v>139</v>
      </c>
      <c r="B162" s="9">
        <v>12.3</v>
      </c>
      <c r="C162" s="20"/>
    </row>
    <row r="163" spans="1:3">
      <c r="A163" s="7">
        <v>140</v>
      </c>
      <c r="B163" s="9">
        <v>13.2</v>
      </c>
      <c r="C163" s="20" t="s">
        <v>42</v>
      </c>
    </row>
    <row r="164" spans="1:3">
      <c r="A164" s="7">
        <v>141</v>
      </c>
      <c r="B164" s="9">
        <v>7.2</v>
      </c>
      <c r="C164" s="20"/>
    </row>
    <row r="165" spans="1:3">
      <c r="A165" s="7">
        <v>142</v>
      </c>
      <c r="B165" s="9">
        <v>11.2</v>
      </c>
      <c r="C165" s="20" t="s">
        <v>42</v>
      </c>
    </row>
    <row r="166" spans="1:3">
      <c r="A166" s="7">
        <v>143</v>
      </c>
      <c r="B166" s="9">
        <v>8.1</v>
      </c>
      <c r="C166" s="20"/>
    </row>
    <row r="167" spans="1:3">
      <c r="A167" s="7">
        <v>144</v>
      </c>
      <c r="B167" s="9">
        <v>5.2</v>
      </c>
      <c r="C167" s="20" t="s">
        <v>42</v>
      </c>
    </row>
    <row r="168" spans="1:3">
      <c r="A168" s="7">
        <v>145</v>
      </c>
      <c r="B168" s="9">
        <v>7.4</v>
      </c>
      <c r="C168" s="20"/>
    </row>
    <row r="169" spans="1:3">
      <c r="A169" s="7">
        <v>146</v>
      </c>
      <c r="B169" s="9">
        <v>13.2</v>
      </c>
      <c r="C169" s="20" t="s">
        <v>42</v>
      </c>
    </row>
    <row r="170" spans="1:3">
      <c r="A170" s="7">
        <v>147</v>
      </c>
      <c r="B170" s="9">
        <v>4.7</v>
      </c>
      <c r="C170" s="20"/>
    </row>
    <row r="171" spans="1:3">
      <c r="A171" s="7">
        <v>148</v>
      </c>
      <c r="B171" s="9">
        <v>10.199999999999999</v>
      </c>
      <c r="C171" s="20" t="s">
        <v>42</v>
      </c>
    </row>
    <row r="172" spans="1:3">
      <c r="A172" s="7">
        <v>149</v>
      </c>
      <c r="B172" s="9">
        <v>10.1</v>
      </c>
      <c r="C172" s="20"/>
    </row>
    <row r="173" spans="1:3">
      <c r="A173" s="7">
        <v>150</v>
      </c>
      <c r="B173" s="9">
        <v>4.5999999999999996</v>
      </c>
      <c r="C173" s="20" t="s">
        <v>42</v>
      </c>
    </row>
    <row r="174" spans="1:3">
      <c r="A174" s="7">
        <v>151</v>
      </c>
      <c r="B174" s="9">
        <v>9.4</v>
      </c>
      <c r="C174" s="20"/>
    </row>
    <row r="175" spans="1:3">
      <c r="A175" s="7">
        <v>152</v>
      </c>
      <c r="B175" s="9">
        <v>4.5999999999999996</v>
      </c>
      <c r="C175" s="20" t="s">
        <v>42</v>
      </c>
    </row>
    <row r="176" spans="1:3">
      <c r="A176" s="7">
        <v>153</v>
      </c>
      <c r="B176" s="9">
        <v>4.5999999999999996</v>
      </c>
      <c r="C176" s="20"/>
    </row>
    <row r="177" spans="1:3">
      <c r="A177" s="7">
        <v>154</v>
      </c>
      <c r="B177" s="9">
        <v>4.0999999999999996</v>
      </c>
      <c r="C177" s="20" t="s">
        <v>42</v>
      </c>
    </row>
    <row r="178" spans="1:3">
      <c r="A178" s="7">
        <v>155</v>
      </c>
      <c r="B178" s="9">
        <v>7.4</v>
      </c>
      <c r="C178" s="20"/>
    </row>
    <row r="179" spans="1:3">
      <c r="A179" s="7">
        <v>156</v>
      </c>
      <c r="B179" s="9">
        <v>8.1999999999999993</v>
      </c>
      <c r="C179" s="20" t="s">
        <v>42</v>
      </c>
    </row>
    <row r="180" spans="1:3">
      <c r="A180" s="7">
        <v>157</v>
      </c>
      <c r="B180" s="9">
        <v>12.3</v>
      </c>
      <c r="C180" s="20"/>
    </row>
    <row r="181" spans="1:3">
      <c r="A181" s="7">
        <v>158</v>
      </c>
      <c r="B181" s="9">
        <v>11.2</v>
      </c>
      <c r="C181" s="20" t="s">
        <v>42</v>
      </c>
    </row>
    <row r="182" spans="1:3">
      <c r="A182" s="7">
        <v>159</v>
      </c>
      <c r="B182" s="9">
        <v>11.7</v>
      </c>
      <c r="C182" s="20"/>
    </row>
    <row r="183" spans="1:3">
      <c r="A183" s="7">
        <v>160</v>
      </c>
      <c r="B183" s="9">
        <v>5.5</v>
      </c>
      <c r="C183" s="20" t="s">
        <v>42</v>
      </c>
    </row>
    <row r="184" spans="1:3">
      <c r="A184" s="7">
        <v>161</v>
      </c>
      <c r="B184" s="9">
        <v>4.5999999999999996</v>
      </c>
      <c r="C184" s="20"/>
    </row>
    <row r="185" spans="1:3">
      <c r="A185" s="7">
        <v>162</v>
      </c>
      <c r="B185" s="9">
        <v>13.3</v>
      </c>
      <c r="C185" s="20" t="s">
        <v>42</v>
      </c>
    </row>
    <row r="186" spans="1:3">
      <c r="A186" s="7">
        <v>163</v>
      </c>
      <c r="B186" s="9">
        <v>4.7</v>
      </c>
      <c r="C186" s="20"/>
    </row>
    <row r="187" spans="1:3">
      <c r="A187" s="7">
        <v>164</v>
      </c>
      <c r="B187" s="9">
        <v>11.6</v>
      </c>
      <c r="C187" s="20" t="s">
        <v>42</v>
      </c>
    </row>
    <row r="188" spans="1:3">
      <c r="A188" s="7">
        <v>165</v>
      </c>
      <c r="B188" s="9">
        <v>10.1</v>
      </c>
      <c r="C188" s="20"/>
    </row>
    <row r="189" spans="1:3">
      <c r="A189" s="7">
        <v>166</v>
      </c>
      <c r="B189" s="9">
        <v>9.4</v>
      </c>
      <c r="C189" s="20" t="s">
        <v>42</v>
      </c>
    </row>
    <row r="190" spans="1:3">
      <c r="A190" s="7">
        <v>167</v>
      </c>
      <c r="B190" s="9">
        <v>4.7</v>
      </c>
      <c r="C190" s="20"/>
    </row>
    <row r="191" spans="1:3">
      <c r="A191" s="7">
        <v>168</v>
      </c>
      <c r="B191" s="9">
        <v>11.5</v>
      </c>
      <c r="C191" s="20" t="s">
        <v>42</v>
      </c>
    </row>
    <row r="192" spans="1:3">
      <c r="A192" s="7">
        <v>169</v>
      </c>
      <c r="B192" s="9">
        <v>9.1</v>
      </c>
      <c r="C192" s="20"/>
    </row>
    <row r="193" spans="1:3">
      <c r="A193" s="7">
        <v>170</v>
      </c>
      <c r="B193" s="9">
        <v>4.5999999999999996</v>
      </c>
      <c r="C193" s="20" t="s">
        <v>42</v>
      </c>
    </row>
    <row r="194" spans="1:3">
      <c r="A194" s="7">
        <v>171</v>
      </c>
      <c r="B194" s="9">
        <v>6.5</v>
      </c>
      <c r="C194" s="20"/>
    </row>
    <row r="195" spans="1:3">
      <c r="A195" s="7">
        <v>172</v>
      </c>
      <c r="B195" s="9">
        <v>10.3</v>
      </c>
      <c r="C195" s="20" t="s">
        <v>42</v>
      </c>
    </row>
    <row r="196" spans="1:3">
      <c r="A196" s="7">
        <v>173</v>
      </c>
      <c r="B196" s="9">
        <v>4.2</v>
      </c>
      <c r="C196" s="20"/>
    </row>
    <row r="197" spans="1:3">
      <c r="A197" s="7">
        <v>174</v>
      </c>
      <c r="B197" s="9">
        <v>4.0999999999999996</v>
      </c>
      <c r="C197" s="20" t="s">
        <v>42</v>
      </c>
    </row>
    <row r="198" spans="1:3">
      <c r="A198" s="7">
        <v>175</v>
      </c>
      <c r="B198" s="9">
        <v>4.5999999999999996</v>
      </c>
      <c r="C198" s="20"/>
    </row>
    <row r="199" spans="1:3">
      <c r="A199" s="7">
        <v>176</v>
      </c>
      <c r="B199" s="9">
        <v>4.2</v>
      </c>
      <c r="C199" s="20" t="s">
        <v>42</v>
      </c>
    </row>
    <row r="200" spans="1:3">
      <c r="A200" s="7">
        <v>177</v>
      </c>
      <c r="B200" s="9">
        <v>4.7</v>
      </c>
      <c r="C200" s="20"/>
    </row>
    <row r="201" spans="1:3">
      <c r="A201" s="7">
        <v>178</v>
      </c>
      <c r="B201" s="9">
        <v>13.4</v>
      </c>
      <c r="C201" s="20" t="s">
        <v>42</v>
      </c>
    </row>
    <row r="202" spans="1:3">
      <c r="A202" s="7">
        <v>179</v>
      </c>
      <c r="B202" s="9">
        <v>4.5999999999999996</v>
      </c>
      <c r="C202" s="20"/>
    </row>
    <row r="203" spans="1:3">
      <c r="A203" s="7">
        <v>180</v>
      </c>
      <c r="B203" s="9">
        <v>4.7</v>
      </c>
      <c r="C203" s="20" t="s">
        <v>42</v>
      </c>
    </row>
    <row r="204" spans="1:3">
      <c r="A204" s="7">
        <v>181</v>
      </c>
      <c r="B204" s="9">
        <v>9.5</v>
      </c>
      <c r="C204" s="20"/>
    </row>
    <row r="205" spans="1:3">
      <c r="A205" s="7">
        <v>182</v>
      </c>
      <c r="B205" s="9">
        <v>11.3</v>
      </c>
      <c r="C205" s="20" t="s">
        <v>42</v>
      </c>
    </row>
    <row r="206" spans="1:3">
      <c r="A206" s="7">
        <v>183</v>
      </c>
      <c r="B206" s="9">
        <v>9.5</v>
      </c>
      <c r="C206" s="20"/>
    </row>
    <row r="207" spans="1:3">
      <c r="A207" s="7">
        <v>184</v>
      </c>
      <c r="B207" s="9">
        <v>10.1</v>
      </c>
      <c r="C207" s="20" t="s">
        <v>42</v>
      </c>
    </row>
    <row r="208" spans="1:3">
      <c r="A208" s="7">
        <v>185</v>
      </c>
      <c r="B208" s="9">
        <v>9.5</v>
      </c>
      <c r="C208" s="20"/>
    </row>
    <row r="209" spans="1:3">
      <c r="A209" s="7">
        <v>186</v>
      </c>
      <c r="B209" s="9">
        <v>4.7</v>
      </c>
      <c r="C209" s="20" t="s">
        <v>42</v>
      </c>
    </row>
    <row r="210" spans="1:3">
      <c r="A210" s="7">
        <v>187</v>
      </c>
      <c r="B210" s="9">
        <v>4.3</v>
      </c>
      <c r="C210" s="20"/>
    </row>
    <row r="211" spans="1:3">
      <c r="A211" s="7">
        <v>188</v>
      </c>
      <c r="B211" s="9">
        <v>8.1</v>
      </c>
      <c r="C211" s="20" t="s">
        <v>42</v>
      </c>
    </row>
    <row r="212" spans="1:3">
      <c r="A212" s="7">
        <v>189</v>
      </c>
      <c r="B212" s="9">
        <v>4.5999999999999996</v>
      </c>
      <c r="C212" s="20"/>
    </row>
    <row r="213" spans="1:3">
      <c r="A213" s="7">
        <v>190</v>
      </c>
      <c r="B213" s="9">
        <v>5.2</v>
      </c>
      <c r="C213" s="20" t="s">
        <v>42</v>
      </c>
    </row>
    <row r="214" spans="1:3">
      <c r="A214" s="7">
        <v>191</v>
      </c>
      <c r="B214" s="9">
        <v>11.5</v>
      </c>
      <c r="C214" s="20"/>
    </row>
    <row r="215" spans="1:3">
      <c r="A215" s="7">
        <v>192</v>
      </c>
      <c r="B215" s="9">
        <v>4.0999999999999996</v>
      </c>
      <c r="C215" s="20" t="s">
        <v>42</v>
      </c>
    </row>
    <row r="216" spans="1:3">
      <c r="A216" s="7">
        <v>193</v>
      </c>
      <c r="B216" s="9">
        <v>6.6</v>
      </c>
      <c r="C216" s="20"/>
    </row>
    <row r="217" spans="1:3">
      <c r="A217" s="7">
        <v>194</v>
      </c>
      <c r="B217" s="9">
        <v>12.1</v>
      </c>
      <c r="C217" s="20" t="s">
        <v>42</v>
      </c>
    </row>
    <row r="218" spans="1:3">
      <c r="A218" s="7">
        <v>195</v>
      </c>
      <c r="B218" s="9">
        <v>11.1</v>
      </c>
      <c r="C218" s="20"/>
    </row>
    <row r="219" spans="1:3">
      <c r="A219" s="7">
        <v>196</v>
      </c>
      <c r="B219" s="9">
        <v>8.1999999999999993</v>
      </c>
      <c r="C219" s="20" t="s">
        <v>42</v>
      </c>
    </row>
    <row r="220" spans="1:3">
      <c r="A220" s="7">
        <v>197</v>
      </c>
      <c r="B220" s="9">
        <v>7.2</v>
      </c>
      <c r="C220" s="20"/>
    </row>
    <row r="221" spans="1:3">
      <c r="A221" s="7">
        <v>198</v>
      </c>
      <c r="B221" s="9">
        <v>4.2</v>
      </c>
      <c r="C221" s="20" t="s">
        <v>42</v>
      </c>
    </row>
    <row r="222" spans="1:3">
      <c r="A222" s="7">
        <v>199</v>
      </c>
      <c r="B222" s="9">
        <v>10.1</v>
      </c>
      <c r="C222" s="20"/>
    </row>
    <row r="223" spans="1:3">
      <c r="A223" s="15">
        <v>200</v>
      </c>
      <c r="B223" s="16">
        <v>13.3</v>
      </c>
      <c r="C223" s="21" t="s">
        <v>42</v>
      </c>
    </row>
  </sheetData>
  <autoFilter ref="A23:F223" xr:uid="{00000000-0009-0000-0000-000001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23"/>
  <sheetViews>
    <sheetView zoomScale="145" zoomScaleNormal="145" workbookViewId="0">
      <selection activeCell="C14" sqref="C14"/>
    </sheetView>
  </sheetViews>
  <sheetFormatPr defaultColWidth="11" defaultRowHeight="15"/>
  <cols>
    <col min="1" max="2" width="10.83203125" style="1"/>
    <col min="3" max="3" width="32.83203125" style="2" customWidth="1"/>
    <col min="4" max="4" width="15.5" style="1" customWidth="1"/>
    <col min="5" max="6" width="10.8320312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18</v>
      </c>
      <c r="E4" s="10">
        <f>COUNTIFS(B24:B223,"4.1",C24:C223,"X")+COUNTIFS(B24:B223,"13.1",C24:C223,"X")</f>
        <v>9</v>
      </c>
      <c r="F4" s="11">
        <f>(D4-E4)/D4</f>
        <v>0.5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14</v>
      </c>
      <c r="E5" s="10">
        <f>COUNTIFS(B24:B223,"4.7",C24:C223,"X")+COUNTIFS(B24:B223,"5.5",C24:C223,"X")</f>
        <v>6</v>
      </c>
      <c r="F5" s="11">
        <f>(D5-E5)/D5</f>
        <v>0.5714285714285714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7</v>
      </c>
      <c r="E6" s="10">
        <f>COUNTIFS(B24:B223,"4.6",C24:C223,"X")</f>
        <v>3</v>
      </c>
      <c r="F6" s="11">
        <f t="shared" ref="F6:F19" si="0">(D6-E6)/D6</f>
        <v>0.5714285714285714</v>
      </c>
    </row>
    <row r="7" spans="1:6" ht="30">
      <c r="A7" s="7">
        <v>4</v>
      </c>
      <c r="B7" s="4" t="s">
        <v>14</v>
      </c>
      <c r="C7" s="8" t="s">
        <v>15</v>
      </c>
      <c r="D7" s="9">
        <f>COUNTIF(B24:B223,"8.2")+COUNTIF(B24:B223,"9.6")</f>
        <v>6</v>
      </c>
      <c r="E7" s="10">
        <f>COUNTIFS(B24:B223,"8.2",C24:C223,"X")+COUNTIFS(B24:B223,"9.6",C24:C223,"X")</f>
        <v>5</v>
      </c>
      <c r="F7" s="11">
        <f t="shared" si="0"/>
        <v>0.16666666666666666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20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9</v>
      </c>
      <c r="F8" s="11">
        <f t="shared" si="0"/>
        <v>0.55000000000000004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30</v>
      </c>
      <c r="E9" s="10">
        <f>COUNTIFS(B24:B223,"4.2",C24:C223,"X")+COUNTIFS(B24:B223,"4.3",C24:C223,"X")+COUNTIFS(B24:B223,"4.4",C24:C223,"X")+COUNTIFS(B24:B223,"4.5",C24:C223,"X")</f>
        <v>14</v>
      </c>
      <c r="F9" s="11">
        <f t="shared" si="0"/>
        <v>0.53333333333333333</v>
      </c>
    </row>
    <row r="10" spans="1:6" ht="30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16</v>
      </c>
      <c r="E10" s="10">
        <f>COUNTIFS(B24:B223,"5.1",C24:C223,"X")+COUNTIFS(B24:B223,"5.2",C24:C223,"X")+COUNTIFS(B24:B223,"5.3",C24:C223,"X")+COUNTIFS(B24:B223,"5.4",C24:C223,"X")+COUNTIFS(B24:B223,"5.6",C24:C223,"X")</f>
        <v>8</v>
      </c>
      <c r="F10" s="11">
        <f t="shared" si="0"/>
        <v>0.5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6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4</v>
      </c>
      <c r="F11" s="11">
        <f t="shared" si="0"/>
        <v>0.33333333333333331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10</v>
      </c>
      <c r="E12" s="10">
        <f>COUNTIFS(B24:B223,"7.1",C24:C223,"X")+COUNTIFS(B24:B223,"7.2",C24:C223,"X")+COUNTIFS(B24:B223,"7.3",C24:C223,"X")+COUNTIFS(B24:B223,"7.4",C24:C223,"X")</f>
        <v>6</v>
      </c>
      <c r="F12" s="11">
        <f t="shared" si="0"/>
        <v>0.4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9</v>
      </c>
      <c r="E13" s="10">
        <f>COUNTIFS(B24:B223,"8.1",C24:C223,"X")+COUNTIFS(B24:B223,"8.3",C24:C223,"X")</f>
        <v>4</v>
      </c>
      <c r="F13" s="11">
        <f t="shared" si="0"/>
        <v>0.55555555555555558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24</v>
      </c>
      <c r="E14" s="10">
        <f>COUNTIFS(B24:B223,"9.1",C24:C223,"X")+COUNTIFS(B24:B223,"9.2",C24:C223,"X")+COUNTIFS(B24:B223,"9.3",C24:C223,"X")+COUNTIFS(B24:B223,"9.4",C24:C223,"X")+COUNTIFS(B24:B223,"9.5",C24:C223,"X")</f>
        <v>13</v>
      </c>
      <c r="F14" s="11">
        <f t="shared" si="0"/>
        <v>0.45833333333333331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10</v>
      </c>
      <c r="E15" s="10">
        <f>COUNTIFS(B24:B223,"13.2",C24:C223,"X")+COUNTIFS(B24:B223,"13.3",C24:C223,"X")+COUNTIFS(B24:B223,"13.4",C24:C223,"X")</f>
        <v>7</v>
      </c>
      <c r="F15" s="11">
        <f t="shared" si="0"/>
        <v>0.3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15</v>
      </c>
      <c r="E16" s="10">
        <f>COUNTIFS(B24:B223,"10.1",C24:C223,"X")+COUNTIFS(B24:B223,"10.2",C24:C223,"X")+COUNTIFS(B24:B223,"10.3",C24:C223,"X")</f>
        <v>9</v>
      </c>
      <c r="F16" s="11">
        <f t="shared" si="0"/>
        <v>0.4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8</v>
      </c>
      <c r="E17" s="10">
        <f>COUNTIFS(B24:B223,"12.1",C24:C223,"X")+COUNTIFS(B24:B223,"12.2",C24:C223,"X")+COUNTIFS(B24:B223,"12.3",C24:C223,"X")</f>
        <v>1</v>
      </c>
      <c r="F17" s="11">
        <f t="shared" si="0"/>
        <v>0.875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7</v>
      </c>
      <c r="E18" s="10">
        <f>COUNTIF(C24:C223,"X")-SUM(E4:E17)</f>
        <v>2</v>
      </c>
      <c r="F18" s="11">
        <f t="shared" si="0"/>
        <v>0.7142857142857143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3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11.7</v>
      </c>
      <c r="C24" s="20"/>
    </row>
    <row r="25" spans="1:6" s="1" customFormat="1">
      <c r="A25" s="7">
        <v>2</v>
      </c>
      <c r="B25" s="9">
        <v>13.3</v>
      </c>
      <c r="C25" s="20" t="s">
        <v>42</v>
      </c>
    </row>
    <row r="26" spans="1:6" s="1" customFormat="1">
      <c r="A26" s="7">
        <v>3</v>
      </c>
      <c r="B26" s="9">
        <v>4.5999999999999996</v>
      </c>
      <c r="C26" s="20"/>
    </row>
    <row r="27" spans="1:6" s="1" customFormat="1">
      <c r="A27" s="7">
        <v>4</v>
      </c>
      <c r="B27" s="9">
        <v>4.5999999999999996</v>
      </c>
      <c r="C27" s="20" t="s">
        <v>42</v>
      </c>
    </row>
    <row r="28" spans="1:6" s="1" customFormat="1">
      <c r="A28" s="7">
        <v>5</v>
      </c>
      <c r="B28" s="9">
        <v>10.3</v>
      </c>
      <c r="C28" s="20"/>
    </row>
    <row r="29" spans="1:6" s="1" customFormat="1">
      <c r="A29" s="7">
        <v>6</v>
      </c>
      <c r="B29" s="9">
        <v>5.3</v>
      </c>
      <c r="C29" s="20" t="s">
        <v>42</v>
      </c>
    </row>
    <row r="30" spans="1:6" s="1" customFormat="1">
      <c r="A30" s="7">
        <v>7</v>
      </c>
      <c r="B30" s="9">
        <v>5.2</v>
      </c>
      <c r="C30" s="20"/>
    </row>
    <row r="31" spans="1:6" s="1" customFormat="1">
      <c r="A31" s="7">
        <v>8</v>
      </c>
      <c r="B31" s="9">
        <v>5.4</v>
      </c>
      <c r="C31" s="20" t="s">
        <v>42</v>
      </c>
    </row>
    <row r="32" spans="1:6" s="1" customFormat="1">
      <c r="A32" s="7">
        <v>9</v>
      </c>
      <c r="B32" s="9">
        <v>8.1</v>
      </c>
      <c r="C32" s="20"/>
    </row>
    <row r="33" spans="1:3" s="1" customFormat="1">
      <c r="A33" s="7">
        <v>10</v>
      </c>
      <c r="B33" s="9">
        <v>4.0999999999999996</v>
      </c>
      <c r="C33" s="20" t="s">
        <v>42</v>
      </c>
    </row>
    <row r="34" spans="1:3" s="1" customFormat="1">
      <c r="A34" s="7">
        <v>11</v>
      </c>
      <c r="B34" s="9">
        <v>4.7</v>
      </c>
      <c r="C34" s="20"/>
    </row>
    <row r="35" spans="1:3" s="1" customFormat="1">
      <c r="A35" s="7">
        <v>12</v>
      </c>
      <c r="B35" s="9">
        <v>4.0999999999999996</v>
      </c>
      <c r="C35" s="20" t="s">
        <v>42</v>
      </c>
    </row>
    <row r="36" spans="1:3" s="1" customFormat="1">
      <c r="A36" s="7">
        <v>13</v>
      </c>
      <c r="B36" s="9">
        <v>4.0999999999999996</v>
      </c>
      <c r="C36" s="20"/>
    </row>
    <row r="37" spans="1:3" s="1" customFormat="1">
      <c r="A37" s="7">
        <v>14</v>
      </c>
      <c r="B37" s="9">
        <v>13.1</v>
      </c>
      <c r="C37" s="20" t="s">
        <v>42</v>
      </c>
    </row>
    <row r="38" spans="1:3" s="1" customFormat="1">
      <c r="A38" s="7">
        <v>15</v>
      </c>
      <c r="B38" s="9">
        <v>8.1999999999999993</v>
      </c>
      <c r="C38" s="20"/>
    </row>
    <row r="39" spans="1:3" s="1" customFormat="1">
      <c r="A39" s="7">
        <v>16</v>
      </c>
      <c r="B39" s="9">
        <v>4.4000000000000004</v>
      </c>
      <c r="C39" s="20" t="s">
        <v>42</v>
      </c>
    </row>
    <row r="40" spans="1:3" s="1" customFormat="1">
      <c r="A40" s="7">
        <v>17</v>
      </c>
      <c r="B40" s="9">
        <v>10.1</v>
      </c>
      <c r="C40" s="20"/>
    </row>
    <row r="41" spans="1:3" s="1" customFormat="1">
      <c r="A41" s="7">
        <v>18</v>
      </c>
      <c r="B41" s="9">
        <v>9.1</v>
      </c>
      <c r="C41" s="20" t="s">
        <v>42</v>
      </c>
    </row>
    <row r="42" spans="1:3" s="1" customFormat="1">
      <c r="A42" s="7">
        <v>19</v>
      </c>
      <c r="B42" s="9">
        <v>4.2</v>
      </c>
      <c r="C42" s="20"/>
    </row>
    <row r="43" spans="1:3" s="1" customFormat="1">
      <c r="A43" s="7">
        <v>20</v>
      </c>
      <c r="B43" s="9">
        <v>5.5</v>
      </c>
      <c r="C43" s="20" t="s">
        <v>42</v>
      </c>
    </row>
    <row r="44" spans="1:3" s="1" customFormat="1">
      <c r="A44" s="7">
        <v>21</v>
      </c>
      <c r="B44" s="9">
        <v>8.1</v>
      </c>
      <c r="C44" s="20"/>
    </row>
    <row r="45" spans="1:3" s="1" customFormat="1">
      <c r="A45" s="7">
        <v>22</v>
      </c>
      <c r="B45" s="9">
        <v>9.3000000000000007</v>
      </c>
      <c r="C45" s="20" t="s">
        <v>42</v>
      </c>
    </row>
    <row r="46" spans="1:3" s="1" customFormat="1">
      <c r="A46" s="7">
        <v>23</v>
      </c>
      <c r="B46" s="9">
        <v>4.2</v>
      </c>
      <c r="C46" s="20"/>
    </row>
    <row r="47" spans="1:3" s="1" customFormat="1">
      <c r="A47" s="7">
        <v>24</v>
      </c>
      <c r="B47" s="9">
        <v>9.5</v>
      </c>
      <c r="C47" s="20" t="s">
        <v>42</v>
      </c>
    </row>
    <row r="48" spans="1:3" s="1" customFormat="1">
      <c r="A48" s="7">
        <v>25</v>
      </c>
      <c r="B48" s="9">
        <v>1.2</v>
      </c>
      <c r="C48" s="20"/>
    </row>
    <row r="49" spans="1:3" s="1" customFormat="1">
      <c r="A49" s="7">
        <v>26</v>
      </c>
      <c r="B49" s="9">
        <v>8.1</v>
      </c>
      <c r="C49" s="20" t="s">
        <v>42</v>
      </c>
    </row>
    <row r="50" spans="1:3" s="1" customFormat="1">
      <c r="A50" s="7">
        <v>27</v>
      </c>
      <c r="B50" s="9">
        <v>5.4</v>
      </c>
      <c r="C50" s="20"/>
    </row>
    <row r="51" spans="1:3" s="1" customFormat="1">
      <c r="A51" s="7">
        <v>28</v>
      </c>
      <c r="B51" s="9">
        <v>9.3000000000000007</v>
      </c>
      <c r="C51" s="20" t="s">
        <v>42</v>
      </c>
    </row>
    <row r="52" spans="1:3" s="1" customFormat="1">
      <c r="A52" s="7">
        <v>29</v>
      </c>
      <c r="B52" s="9">
        <v>2.2999999999999998</v>
      </c>
      <c r="C52" s="20"/>
    </row>
    <row r="53" spans="1:3" s="1" customFormat="1">
      <c r="A53" s="7">
        <v>30</v>
      </c>
      <c r="B53" s="9">
        <v>9.4</v>
      </c>
      <c r="C53" s="20" t="s">
        <v>42</v>
      </c>
    </row>
    <row r="54" spans="1:3" s="1" customFormat="1">
      <c r="A54" s="7">
        <v>31</v>
      </c>
      <c r="B54" s="9">
        <v>9.1</v>
      </c>
      <c r="C54" s="20"/>
    </row>
    <row r="55" spans="1:3" s="1" customFormat="1">
      <c r="A55" s="7">
        <v>32</v>
      </c>
      <c r="B55" s="9">
        <v>5.2</v>
      </c>
      <c r="C55" s="20" t="s">
        <v>42</v>
      </c>
    </row>
    <row r="56" spans="1:3" s="1" customFormat="1">
      <c r="A56" s="7">
        <v>33</v>
      </c>
      <c r="B56" s="9">
        <v>4.7</v>
      </c>
      <c r="C56" s="20"/>
    </row>
    <row r="57" spans="1:3" s="1" customFormat="1">
      <c r="A57" s="7">
        <v>34</v>
      </c>
      <c r="B57" s="9">
        <v>9.4</v>
      </c>
      <c r="C57" s="20" t="s">
        <v>42</v>
      </c>
    </row>
    <row r="58" spans="1:3" s="1" customFormat="1">
      <c r="A58" s="7">
        <v>35</v>
      </c>
      <c r="B58" s="9">
        <v>8.1</v>
      </c>
      <c r="C58" s="20"/>
    </row>
    <row r="59" spans="1:3" s="1" customFormat="1">
      <c r="A59" s="7">
        <v>36</v>
      </c>
      <c r="B59" s="9">
        <v>8.3000000000000007</v>
      </c>
      <c r="C59" s="20" t="s">
        <v>42</v>
      </c>
    </row>
    <row r="60" spans="1:3" s="1" customFormat="1">
      <c r="A60" s="7">
        <v>37</v>
      </c>
      <c r="B60" s="9">
        <v>12.1</v>
      </c>
      <c r="C60" s="20"/>
    </row>
    <row r="61" spans="1:3" s="1" customFormat="1">
      <c r="A61" s="7">
        <v>38</v>
      </c>
      <c r="B61" s="9">
        <v>8.4</v>
      </c>
      <c r="C61" s="20" t="s">
        <v>42</v>
      </c>
    </row>
    <row r="62" spans="1:3" s="1" customFormat="1">
      <c r="A62" s="7">
        <v>39</v>
      </c>
      <c r="B62" s="9">
        <v>4.3</v>
      </c>
      <c r="C62" s="20"/>
    </row>
    <row r="63" spans="1:3" s="1" customFormat="1">
      <c r="A63" s="7">
        <v>40</v>
      </c>
      <c r="B63" s="9">
        <v>7.2</v>
      </c>
      <c r="C63" s="20" t="s">
        <v>42</v>
      </c>
    </row>
    <row r="64" spans="1:3" s="1" customFormat="1">
      <c r="A64" s="7">
        <v>41</v>
      </c>
      <c r="B64" s="9">
        <v>13.1</v>
      </c>
      <c r="C64" s="20"/>
    </row>
    <row r="65" spans="1:3" s="1" customFormat="1">
      <c r="A65" s="7">
        <v>42</v>
      </c>
      <c r="B65" s="9">
        <v>13.1</v>
      </c>
      <c r="C65" s="20" t="s">
        <v>42</v>
      </c>
    </row>
    <row r="66" spans="1:3" s="1" customFormat="1">
      <c r="A66" s="7">
        <v>43</v>
      </c>
      <c r="B66" s="9">
        <v>12.1</v>
      </c>
      <c r="C66" s="20"/>
    </row>
    <row r="67" spans="1:3" s="1" customFormat="1">
      <c r="A67" s="7">
        <v>44</v>
      </c>
      <c r="B67" s="9">
        <v>11.2</v>
      </c>
      <c r="C67" s="20" t="s">
        <v>42</v>
      </c>
    </row>
    <row r="68" spans="1:3" s="1" customFormat="1">
      <c r="A68" s="7">
        <v>45</v>
      </c>
      <c r="B68" s="9">
        <v>9.1</v>
      </c>
      <c r="C68" s="20"/>
    </row>
    <row r="69" spans="1:3" s="1" customFormat="1">
      <c r="A69" s="7">
        <v>46</v>
      </c>
      <c r="B69" s="9">
        <v>9.4</v>
      </c>
      <c r="C69" s="20" t="s">
        <v>42</v>
      </c>
    </row>
    <row r="70" spans="1:3" s="1" customFormat="1">
      <c r="A70" s="7">
        <v>47</v>
      </c>
      <c r="B70" s="9">
        <v>4.0999999999999996</v>
      </c>
      <c r="C70" s="20"/>
    </row>
    <row r="71" spans="1:3" s="1" customFormat="1">
      <c r="A71" s="7">
        <v>48</v>
      </c>
      <c r="B71" s="9">
        <v>4.0999999999999996</v>
      </c>
      <c r="C71" s="20" t="s">
        <v>42</v>
      </c>
    </row>
    <row r="72" spans="1:3" s="1" customFormat="1">
      <c r="A72" s="7">
        <v>49</v>
      </c>
      <c r="B72" s="9">
        <v>8.1</v>
      </c>
      <c r="C72" s="20"/>
    </row>
    <row r="73" spans="1:3" s="1" customFormat="1">
      <c r="A73" s="7">
        <v>50</v>
      </c>
      <c r="B73" s="9">
        <v>6.5</v>
      </c>
      <c r="C73" s="20" t="s">
        <v>42</v>
      </c>
    </row>
    <row r="74" spans="1:3" s="1" customFormat="1">
      <c r="A74" s="7">
        <v>51</v>
      </c>
      <c r="B74" s="9">
        <v>7.4</v>
      </c>
      <c r="C74" s="20"/>
    </row>
    <row r="75" spans="1:3" s="1" customFormat="1">
      <c r="A75" s="7">
        <v>52</v>
      </c>
      <c r="B75" s="9">
        <v>8.1999999999999993</v>
      </c>
      <c r="C75" s="20" t="s">
        <v>42</v>
      </c>
    </row>
    <row r="76" spans="1:3" s="1" customFormat="1">
      <c r="A76" s="7">
        <v>53</v>
      </c>
      <c r="B76" s="9">
        <v>7.4</v>
      </c>
      <c r="C76" s="20"/>
    </row>
    <row r="77" spans="1:3" s="1" customFormat="1">
      <c r="A77" s="7">
        <v>54</v>
      </c>
      <c r="B77" s="9">
        <v>4.3</v>
      </c>
      <c r="C77" s="20" t="s">
        <v>42</v>
      </c>
    </row>
    <row r="78" spans="1:3" s="1" customFormat="1">
      <c r="A78" s="7">
        <v>55</v>
      </c>
      <c r="B78" s="9">
        <v>13.1</v>
      </c>
      <c r="C78" s="20"/>
    </row>
    <row r="79" spans="1:3" s="1" customFormat="1">
      <c r="A79" s="7">
        <v>56</v>
      </c>
      <c r="B79" s="9">
        <v>4.2</v>
      </c>
      <c r="C79" s="20" t="s">
        <v>42</v>
      </c>
    </row>
    <row r="80" spans="1:3" s="1" customFormat="1">
      <c r="A80" s="7">
        <v>57</v>
      </c>
      <c r="B80" s="9">
        <v>10.1</v>
      </c>
      <c r="C80" s="20"/>
    </row>
    <row r="81" spans="1:3" s="1" customFormat="1">
      <c r="A81" s="7">
        <v>58</v>
      </c>
      <c r="B81" s="9">
        <v>7.2</v>
      </c>
      <c r="C81" s="20" t="s">
        <v>42</v>
      </c>
    </row>
    <row r="82" spans="1:3" s="1" customFormat="1">
      <c r="A82" s="7">
        <v>59</v>
      </c>
      <c r="B82" s="9">
        <v>4.3</v>
      </c>
      <c r="C82" s="20"/>
    </row>
    <row r="83" spans="1:3" s="1" customFormat="1">
      <c r="A83" s="7">
        <v>60</v>
      </c>
      <c r="B83" s="9">
        <v>13.1</v>
      </c>
      <c r="C83" s="20" t="s">
        <v>42</v>
      </c>
    </row>
    <row r="84" spans="1:3" s="1" customFormat="1">
      <c r="A84" s="7">
        <v>61</v>
      </c>
      <c r="B84" s="9">
        <v>4.2</v>
      </c>
      <c r="C84" s="20"/>
    </row>
    <row r="85" spans="1:3" s="1" customFormat="1">
      <c r="A85" s="7">
        <v>62</v>
      </c>
      <c r="B85" s="9">
        <v>8.6</v>
      </c>
      <c r="C85" s="20" t="s">
        <v>42</v>
      </c>
    </row>
    <row r="86" spans="1:3" s="1" customFormat="1">
      <c r="A86" s="7">
        <v>63</v>
      </c>
      <c r="B86" s="9">
        <v>6.4</v>
      </c>
      <c r="C86" s="20"/>
    </row>
    <row r="87" spans="1:3" s="1" customFormat="1">
      <c r="A87" s="7">
        <v>64</v>
      </c>
      <c r="B87" s="9">
        <v>11.2</v>
      </c>
      <c r="C87" s="20" t="s">
        <v>42</v>
      </c>
    </row>
    <row r="88" spans="1:3" s="1" customFormat="1">
      <c r="A88" s="7">
        <v>65</v>
      </c>
      <c r="B88" s="9">
        <v>5.6</v>
      </c>
      <c r="C88" s="20"/>
    </row>
    <row r="89" spans="1:3" s="1" customFormat="1">
      <c r="A89" s="7">
        <v>66</v>
      </c>
      <c r="B89" s="9">
        <v>5.6</v>
      </c>
      <c r="C89" s="20" t="s">
        <v>42</v>
      </c>
    </row>
    <row r="90" spans="1:3" s="1" customFormat="1">
      <c r="A90" s="7">
        <v>67</v>
      </c>
      <c r="B90" s="9">
        <v>9.5</v>
      </c>
      <c r="C90" s="20"/>
    </row>
    <row r="91" spans="1:3" s="1" customFormat="1">
      <c r="A91" s="7">
        <v>68</v>
      </c>
      <c r="B91" s="9">
        <v>9.1</v>
      </c>
      <c r="C91" s="20" t="s">
        <v>42</v>
      </c>
    </row>
    <row r="92" spans="1:3" s="1" customFormat="1">
      <c r="A92" s="7">
        <v>69</v>
      </c>
      <c r="B92" s="9">
        <v>4.7</v>
      </c>
      <c r="C92" s="20"/>
    </row>
    <row r="93" spans="1:3" s="1" customFormat="1">
      <c r="A93" s="7">
        <v>70</v>
      </c>
      <c r="B93" s="9">
        <v>5.5</v>
      </c>
      <c r="C93" s="20" t="s">
        <v>42</v>
      </c>
    </row>
    <row r="94" spans="1:3" s="1" customFormat="1">
      <c r="A94" s="7">
        <v>71</v>
      </c>
      <c r="B94" s="9">
        <v>7.2</v>
      </c>
      <c r="C94" s="20"/>
    </row>
    <row r="95" spans="1:3" s="1" customFormat="1">
      <c r="A95" s="7">
        <v>72</v>
      </c>
      <c r="B95" s="9">
        <v>5.3</v>
      </c>
      <c r="C95" s="20" t="s">
        <v>42</v>
      </c>
    </row>
    <row r="96" spans="1:3" s="1" customFormat="1">
      <c r="A96" s="7">
        <v>73</v>
      </c>
      <c r="B96" s="9">
        <v>11.7</v>
      </c>
      <c r="C96" s="20"/>
    </row>
    <row r="97" spans="1:3" s="1" customFormat="1">
      <c r="A97" s="7">
        <v>74</v>
      </c>
      <c r="B97" s="9">
        <v>4.3</v>
      </c>
      <c r="C97" s="20" t="s">
        <v>42</v>
      </c>
    </row>
    <row r="98" spans="1:3" s="1" customFormat="1">
      <c r="A98" s="7">
        <v>75</v>
      </c>
      <c r="B98" s="9">
        <v>9.4</v>
      </c>
      <c r="C98" s="20"/>
    </row>
    <row r="99" spans="1:3" s="1" customFormat="1">
      <c r="A99" s="7">
        <v>76</v>
      </c>
      <c r="B99" s="9">
        <v>10.1</v>
      </c>
      <c r="C99" s="20" t="s">
        <v>42</v>
      </c>
    </row>
    <row r="100" spans="1:3" s="1" customFormat="1">
      <c r="A100" s="7">
        <v>77</v>
      </c>
      <c r="B100" s="9">
        <v>4.2</v>
      </c>
      <c r="C100" s="20"/>
    </row>
    <row r="101" spans="1:3" s="1" customFormat="1">
      <c r="A101" s="7">
        <v>78</v>
      </c>
      <c r="B101" s="9">
        <v>10.1</v>
      </c>
      <c r="C101" s="20" t="s">
        <v>42</v>
      </c>
    </row>
    <row r="102" spans="1:3" s="1" customFormat="1">
      <c r="A102" s="7">
        <v>79</v>
      </c>
      <c r="B102" s="9">
        <v>4.0999999999999996</v>
      </c>
      <c r="C102" s="20"/>
    </row>
    <row r="103" spans="1:3" s="1" customFormat="1">
      <c r="A103" s="7">
        <v>80</v>
      </c>
      <c r="B103" s="9">
        <v>4.2</v>
      </c>
      <c r="C103" s="20" t="s">
        <v>42</v>
      </c>
    </row>
    <row r="104" spans="1:3" s="1" customFormat="1">
      <c r="A104" s="7">
        <v>81</v>
      </c>
      <c r="B104" s="9">
        <v>4.3</v>
      </c>
      <c r="C104" s="20"/>
    </row>
    <row r="105" spans="1:3" s="1" customFormat="1">
      <c r="A105" s="7">
        <v>82</v>
      </c>
      <c r="B105" s="9">
        <v>4.5</v>
      </c>
      <c r="C105" s="20" t="s">
        <v>42</v>
      </c>
    </row>
    <row r="106" spans="1:3" s="1" customFormat="1">
      <c r="A106" s="7">
        <v>83</v>
      </c>
      <c r="B106" s="9">
        <v>9.3000000000000007</v>
      </c>
      <c r="C106" s="20"/>
    </row>
    <row r="107" spans="1:3" s="1" customFormat="1">
      <c r="A107" s="7">
        <v>84</v>
      </c>
      <c r="B107" s="9">
        <v>7.4</v>
      </c>
      <c r="C107" s="20" t="s">
        <v>42</v>
      </c>
    </row>
    <row r="108" spans="1:3" s="1" customFormat="1">
      <c r="A108" s="7">
        <v>85</v>
      </c>
      <c r="B108" s="9">
        <v>10.1</v>
      </c>
      <c r="C108" s="20"/>
    </row>
    <row r="109" spans="1:3" s="1" customFormat="1">
      <c r="A109" s="7">
        <v>86</v>
      </c>
      <c r="B109" s="9">
        <v>4.7</v>
      </c>
      <c r="C109" s="20" t="s">
        <v>42</v>
      </c>
    </row>
    <row r="110" spans="1:3" s="1" customFormat="1">
      <c r="A110" s="7">
        <v>87</v>
      </c>
      <c r="B110" s="9">
        <v>11.7</v>
      </c>
      <c r="C110" s="20"/>
    </row>
    <row r="111" spans="1:3" s="1" customFormat="1">
      <c r="A111" s="7">
        <v>88</v>
      </c>
      <c r="B111" s="9">
        <v>8.1999999999999993</v>
      </c>
      <c r="C111" s="20" t="s">
        <v>42</v>
      </c>
    </row>
    <row r="112" spans="1:3" s="1" customFormat="1">
      <c r="A112" s="7">
        <v>89</v>
      </c>
      <c r="B112" s="9">
        <v>4.2</v>
      </c>
      <c r="C112" s="20"/>
    </row>
    <row r="113" spans="1:3" s="1" customFormat="1">
      <c r="A113" s="7">
        <v>90</v>
      </c>
      <c r="B113" s="9">
        <v>13.2</v>
      </c>
      <c r="C113" s="20" t="s">
        <v>42</v>
      </c>
    </row>
    <row r="114" spans="1:3" s="1" customFormat="1">
      <c r="A114" s="7">
        <v>91</v>
      </c>
      <c r="B114" s="9">
        <v>4.3</v>
      </c>
      <c r="C114" s="20"/>
    </row>
    <row r="115" spans="1:3" s="1" customFormat="1">
      <c r="A115" s="7">
        <v>92</v>
      </c>
      <c r="B115" s="9">
        <v>11.7</v>
      </c>
      <c r="C115" s="20" t="s">
        <v>42</v>
      </c>
    </row>
    <row r="116" spans="1:3" s="1" customFormat="1">
      <c r="A116" s="7">
        <v>93</v>
      </c>
      <c r="B116" s="9">
        <v>11.5</v>
      </c>
      <c r="C116" s="20"/>
    </row>
    <row r="117" spans="1:3" s="1" customFormat="1">
      <c r="A117" s="7">
        <v>94</v>
      </c>
      <c r="B117" s="9">
        <v>11.1</v>
      </c>
      <c r="C117" s="20" t="s">
        <v>42</v>
      </c>
    </row>
    <row r="118" spans="1:3" s="1" customFormat="1">
      <c r="A118" s="7">
        <v>95</v>
      </c>
      <c r="B118" s="9">
        <v>4.7</v>
      </c>
      <c r="C118" s="20"/>
    </row>
    <row r="119" spans="1:3" s="1" customFormat="1">
      <c r="A119" s="7">
        <v>96</v>
      </c>
      <c r="B119" s="9">
        <v>4.3</v>
      </c>
      <c r="C119" s="20" t="s">
        <v>42</v>
      </c>
    </row>
    <row r="120" spans="1:3" s="1" customFormat="1">
      <c r="A120" s="7">
        <v>97</v>
      </c>
      <c r="B120" s="9">
        <v>9.1</v>
      </c>
      <c r="C120" s="20"/>
    </row>
    <row r="121" spans="1:3" s="1" customFormat="1">
      <c r="A121" s="7">
        <v>98</v>
      </c>
      <c r="B121" s="9">
        <v>11.7</v>
      </c>
      <c r="C121" s="20" t="s">
        <v>42</v>
      </c>
    </row>
    <row r="122" spans="1:3" s="1" customFormat="1">
      <c r="A122" s="7">
        <v>99</v>
      </c>
      <c r="B122" s="9">
        <v>5.2</v>
      </c>
      <c r="C122" s="20"/>
    </row>
    <row r="123" spans="1:3" s="1" customFormat="1">
      <c r="A123" s="7">
        <v>100</v>
      </c>
      <c r="B123" s="9">
        <v>9.5</v>
      </c>
      <c r="C123" s="20" t="s">
        <v>42</v>
      </c>
    </row>
    <row r="124" spans="1:3" s="1" customFormat="1">
      <c r="A124" s="7">
        <v>101</v>
      </c>
      <c r="B124" s="9">
        <v>11.1</v>
      </c>
      <c r="C124" s="20"/>
    </row>
    <row r="125" spans="1:3" s="1" customFormat="1">
      <c r="A125" s="7">
        <v>102</v>
      </c>
      <c r="B125" s="9">
        <v>10.1</v>
      </c>
      <c r="C125" s="20" t="s">
        <v>42</v>
      </c>
    </row>
    <row r="126" spans="1:3" s="1" customFormat="1">
      <c r="A126" s="7">
        <v>103</v>
      </c>
      <c r="B126" s="9">
        <v>10.1</v>
      </c>
      <c r="C126" s="20"/>
    </row>
    <row r="127" spans="1:3" s="1" customFormat="1">
      <c r="A127" s="7">
        <v>104</v>
      </c>
      <c r="B127" s="9">
        <v>9.4</v>
      </c>
      <c r="C127" s="20" t="s">
        <v>42</v>
      </c>
    </row>
    <row r="128" spans="1:3" s="1" customFormat="1">
      <c r="A128" s="7">
        <v>105</v>
      </c>
      <c r="B128" s="9">
        <v>11.1</v>
      </c>
      <c r="C128" s="20"/>
    </row>
    <row r="129" spans="1:3" s="1" customFormat="1">
      <c r="A129" s="7">
        <v>106</v>
      </c>
      <c r="B129" s="9">
        <v>13.3</v>
      </c>
      <c r="C129" s="20" t="s">
        <v>42</v>
      </c>
    </row>
    <row r="130" spans="1:3" s="1" customFormat="1">
      <c r="A130" s="7">
        <v>107</v>
      </c>
      <c r="B130" s="9">
        <v>4.3</v>
      </c>
      <c r="C130" s="20"/>
    </row>
    <row r="131" spans="1:3" s="1" customFormat="1">
      <c r="A131" s="7">
        <v>108</v>
      </c>
      <c r="B131" s="9">
        <v>7.4</v>
      </c>
      <c r="C131" s="20" t="s">
        <v>42</v>
      </c>
    </row>
    <row r="132" spans="1:3" s="1" customFormat="1">
      <c r="A132" s="7">
        <v>109</v>
      </c>
      <c r="B132" s="9">
        <v>12.1</v>
      </c>
      <c r="C132" s="20"/>
    </row>
    <row r="133" spans="1:3" s="1" customFormat="1">
      <c r="A133" s="7">
        <v>110</v>
      </c>
      <c r="B133" s="9">
        <v>11.5</v>
      </c>
      <c r="C133" s="20" t="s">
        <v>42</v>
      </c>
    </row>
    <row r="134" spans="1:3" s="1" customFormat="1">
      <c r="A134" s="7">
        <v>111</v>
      </c>
      <c r="B134" s="9">
        <v>12.3</v>
      </c>
      <c r="C134" s="20"/>
    </row>
    <row r="135" spans="1:3" s="1" customFormat="1">
      <c r="A135" s="7">
        <v>112</v>
      </c>
      <c r="B135" s="9">
        <v>10.3</v>
      </c>
      <c r="C135" s="20" t="s">
        <v>42</v>
      </c>
    </row>
    <row r="136" spans="1:3" s="1" customFormat="1">
      <c r="A136" s="7">
        <v>113</v>
      </c>
      <c r="B136" s="9">
        <v>5.5</v>
      </c>
      <c r="C136" s="20"/>
    </row>
    <row r="137" spans="1:3" s="1" customFormat="1">
      <c r="A137" s="7">
        <v>114</v>
      </c>
      <c r="B137" s="9">
        <v>13.4</v>
      </c>
      <c r="C137" s="20" t="s">
        <v>42</v>
      </c>
    </row>
    <row r="138" spans="1:3" s="1" customFormat="1">
      <c r="A138" s="7">
        <v>115</v>
      </c>
      <c r="B138" s="9">
        <v>4.0999999999999996</v>
      </c>
      <c r="C138" s="20"/>
    </row>
    <row r="139" spans="1:3" s="1" customFormat="1">
      <c r="A139" s="7">
        <v>116</v>
      </c>
      <c r="B139" s="9">
        <v>4.0999999999999996</v>
      </c>
      <c r="C139" s="20" t="s">
        <v>42</v>
      </c>
    </row>
    <row r="140" spans="1:3" s="1" customFormat="1">
      <c r="A140" s="7">
        <v>117</v>
      </c>
      <c r="B140" s="9">
        <v>9.4</v>
      </c>
      <c r="C140" s="20"/>
    </row>
    <row r="141" spans="1:3" s="1" customFormat="1">
      <c r="A141" s="7">
        <v>118</v>
      </c>
      <c r="B141" s="9">
        <v>4.5999999999999996</v>
      </c>
      <c r="C141" s="20" t="s">
        <v>42</v>
      </c>
    </row>
    <row r="142" spans="1:3" s="1" customFormat="1">
      <c r="A142" s="7">
        <v>119</v>
      </c>
      <c r="B142" s="9">
        <v>4.7</v>
      </c>
      <c r="C142" s="20"/>
    </row>
    <row r="143" spans="1:3" s="1" customFormat="1">
      <c r="A143" s="7">
        <v>120</v>
      </c>
      <c r="B143" s="9">
        <v>4.5</v>
      </c>
      <c r="C143" s="20" t="s">
        <v>42</v>
      </c>
    </row>
    <row r="144" spans="1:3" s="1" customFormat="1">
      <c r="A144" s="7">
        <v>121</v>
      </c>
      <c r="B144" s="9">
        <v>11.3</v>
      </c>
      <c r="C144" s="20"/>
    </row>
    <row r="145" spans="1:3" s="1" customFormat="1">
      <c r="A145" s="7">
        <v>122</v>
      </c>
      <c r="B145" s="9">
        <v>4.4000000000000004</v>
      </c>
      <c r="C145" s="20" t="s">
        <v>42</v>
      </c>
    </row>
    <row r="146" spans="1:3" s="1" customFormat="1">
      <c r="A146" s="7">
        <v>123</v>
      </c>
      <c r="B146" s="9">
        <v>12.1</v>
      </c>
      <c r="C146" s="20"/>
    </row>
    <row r="147" spans="1:3" s="1" customFormat="1">
      <c r="A147" s="7">
        <v>124</v>
      </c>
      <c r="B147" s="9">
        <v>11.2</v>
      </c>
      <c r="C147" s="20" t="s">
        <v>42</v>
      </c>
    </row>
    <row r="148" spans="1:3" s="1" customFormat="1">
      <c r="A148" s="7">
        <v>125</v>
      </c>
      <c r="B148" s="9">
        <v>4.2</v>
      </c>
      <c r="C148" s="20"/>
    </row>
    <row r="149" spans="1:3" s="1" customFormat="1">
      <c r="A149" s="7">
        <v>126</v>
      </c>
      <c r="B149" s="9">
        <v>10.1</v>
      </c>
      <c r="C149" s="20" t="s">
        <v>42</v>
      </c>
    </row>
    <row r="150" spans="1:3" s="1" customFormat="1">
      <c r="A150" s="7">
        <v>127</v>
      </c>
      <c r="B150" s="9">
        <v>13.1</v>
      </c>
      <c r="C150" s="20"/>
    </row>
    <row r="151" spans="1:3" s="1" customFormat="1">
      <c r="A151" s="7">
        <v>128</v>
      </c>
      <c r="B151" s="9">
        <v>6.5</v>
      </c>
      <c r="C151" s="20" t="s">
        <v>42</v>
      </c>
    </row>
    <row r="152" spans="1:3" s="1" customFormat="1">
      <c r="A152" s="7">
        <v>129</v>
      </c>
      <c r="B152" s="9">
        <v>11.1</v>
      </c>
      <c r="C152" s="20"/>
    </row>
    <row r="153" spans="1:3" s="1" customFormat="1">
      <c r="A153" s="7">
        <v>130</v>
      </c>
      <c r="B153" s="9">
        <v>5.5</v>
      </c>
      <c r="C153" s="20" t="s">
        <v>42</v>
      </c>
    </row>
    <row r="154" spans="1:3" s="1" customFormat="1">
      <c r="A154" s="7">
        <v>131</v>
      </c>
      <c r="B154" s="9">
        <v>13.1</v>
      </c>
      <c r="C154" s="20"/>
    </row>
    <row r="155" spans="1:3" s="1" customFormat="1">
      <c r="A155" s="7">
        <v>132</v>
      </c>
      <c r="B155" s="9">
        <v>5.2</v>
      </c>
      <c r="C155" s="20" t="s">
        <v>42</v>
      </c>
    </row>
    <row r="156" spans="1:3" s="1" customFormat="1">
      <c r="A156" s="7">
        <v>133</v>
      </c>
      <c r="B156" s="9">
        <v>9.4</v>
      </c>
      <c r="C156" s="20"/>
    </row>
    <row r="157" spans="1:3" s="1" customFormat="1">
      <c r="A157" s="7">
        <v>134</v>
      </c>
      <c r="B157" s="9">
        <v>10.1</v>
      </c>
      <c r="C157" s="20" t="s">
        <v>42</v>
      </c>
    </row>
    <row r="158" spans="1:3" s="1" customFormat="1">
      <c r="A158" s="7">
        <v>135</v>
      </c>
      <c r="B158" s="9">
        <v>7.4</v>
      </c>
      <c r="C158" s="20"/>
    </row>
    <row r="159" spans="1:3" s="1" customFormat="1">
      <c r="A159" s="7">
        <v>136</v>
      </c>
      <c r="B159" s="9">
        <v>9.5</v>
      </c>
      <c r="C159" s="20" t="s">
        <v>42</v>
      </c>
    </row>
    <row r="160" spans="1:3" s="1" customFormat="1">
      <c r="A160" s="7">
        <v>137</v>
      </c>
      <c r="B160" s="9">
        <v>6.5</v>
      </c>
      <c r="C160" s="20"/>
    </row>
    <row r="161" spans="1:3" s="1" customFormat="1">
      <c r="A161" s="7">
        <v>138</v>
      </c>
      <c r="B161" s="9">
        <v>6.5</v>
      </c>
      <c r="C161" s="20" t="s">
        <v>42</v>
      </c>
    </row>
    <row r="162" spans="1:3" s="1" customFormat="1">
      <c r="A162" s="7">
        <v>139</v>
      </c>
      <c r="B162" s="9">
        <v>4.7</v>
      </c>
      <c r="C162" s="20"/>
    </row>
    <row r="163" spans="1:3" s="1" customFormat="1">
      <c r="A163" s="7">
        <v>140</v>
      </c>
      <c r="B163" s="9">
        <v>10.1</v>
      </c>
      <c r="C163" s="20" t="s">
        <v>42</v>
      </c>
    </row>
    <row r="164" spans="1:3" s="1" customFormat="1">
      <c r="A164" s="7">
        <v>141</v>
      </c>
      <c r="B164" s="9">
        <v>13.2</v>
      </c>
      <c r="C164" s="20"/>
    </row>
    <row r="165" spans="1:3" s="1" customFormat="1">
      <c r="A165" s="7">
        <v>142</v>
      </c>
      <c r="B165" s="9">
        <v>8.3000000000000007</v>
      </c>
      <c r="C165" s="20" t="s">
        <v>42</v>
      </c>
    </row>
    <row r="166" spans="1:3" s="1" customFormat="1">
      <c r="A166" s="7">
        <v>143</v>
      </c>
      <c r="B166" s="9">
        <v>4.5</v>
      </c>
      <c r="C166" s="20"/>
    </row>
    <row r="167" spans="1:3" s="1" customFormat="1">
      <c r="A167" s="7">
        <v>144</v>
      </c>
      <c r="B167" s="9">
        <v>7.4</v>
      </c>
      <c r="C167" s="20" t="s">
        <v>42</v>
      </c>
    </row>
    <row r="168" spans="1:3" s="1" customFormat="1">
      <c r="A168" s="7">
        <v>145</v>
      </c>
      <c r="B168" s="9">
        <v>5.0999999999999996</v>
      </c>
      <c r="C168" s="20"/>
    </row>
    <row r="169" spans="1:3" s="1" customFormat="1">
      <c r="A169" s="7">
        <v>146</v>
      </c>
      <c r="B169" s="9">
        <v>4.2</v>
      </c>
      <c r="C169" s="20" t="s">
        <v>42</v>
      </c>
    </row>
    <row r="170" spans="1:3" s="1" customFormat="1">
      <c r="A170" s="7">
        <v>147</v>
      </c>
      <c r="B170" s="9">
        <v>2.2000000000000002</v>
      </c>
      <c r="C170" s="20"/>
    </row>
    <row r="171" spans="1:3" s="1" customFormat="1">
      <c r="A171" s="7">
        <v>148</v>
      </c>
      <c r="B171" s="9">
        <v>4.0999999999999996</v>
      </c>
      <c r="C171" s="20" t="s">
        <v>42</v>
      </c>
    </row>
    <row r="172" spans="1:3" s="1" customFormat="1">
      <c r="A172" s="7">
        <v>149</v>
      </c>
      <c r="B172" s="9">
        <v>12.2</v>
      </c>
      <c r="C172" s="20"/>
    </row>
    <row r="173" spans="1:3" s="1" customFormat="1">
      <c r="A173" s="7">
        <v>150</v>
      </c>
      <c r="B173" s="9">
        <v>5.5</v>
      </c>
      <c r="C173" s="20" t="s">
        <v>42</v>
      </c>
    </row>
    <row r="174" spans="1:3" s="1" customFormat="1">
      <c r="A174" s="7">
        <v>151</v>
      </c>
      <c r="B174" s="9">
        <v>4.5999999999999996</v>
      </c>
      <c r="C174" s="20"/>
    </row>
    <row r="175" spans="1:3" s="1" customFormat="1">
      <c r="A175" s="7">
        <v>152</v>
      </c>
      <c r="B175" s="9">
        <v>4.5999999999999996</v>
      </c>
      <c r="C175" s="20" t="s">
        <v>42</v>
      </c>
    </row>
    <row r="176" spans="1:3" s="1" customFormat="1">
      <c r="A176" s="7">
        <v>153</v>
      </c>
      <c r="B176" s="9">
        <v>1.2</v>
      </c>
      <c r="C176" s="20"/>
    </row>
    <row r="177" spans="1:3" s="1" customFormat="1">
      <c r="A177" s="7">
        <v>154</v>
      </c>
      <c r="B177" s="9">
        <v>13.3</v>
      </c>
      <c r="C177" s="20" t="s">
        <v>42</v>
      </c>
    </row>
    <row r="178" spans="1:3" s="1" customFormat="1">
      <c r="A178" s="7">
        <v>155</v>
      </c>
      <c r="B178" s="9">
        <v>4.2</v>
      </c>
      <c r="C178" s="20"/>
    </row>
    <row r="179" spans="1:3" s="1" customFormat="1">
      <c r="A179" s="7">
        <v>156</v>
      </c>
      <c r="B179" s="9">
        <v>10.1</v>
      </c>
      <c r="C179" s="20" t="s">
        <v>42</v>
      </c>
    </row>
    <row r="180" spans="1:3" s="1" customFormat="1">
      <c r="A180" s="7">
        <v>157</v>
      </c>
      <c r="B180" s="9">
        <v>4.5999999999999996</v>
      </c>
      <c r="C180" s="20"/>
    </row>
    <row r="181" spans="1:3" s="1" customFormat="1">
      <c r="A181" s="7">
        <v>158</v>
      </c>
      <c r="B181" s="9">
        <v>8.1999999999999993</v>
      </c>
      <c r="C181" s="20" t="s">
        <v>42</v>
      </c>
    </row>
    <row r="182" spans="1:3" s="1" customFormat="1">
      <c r="A182" s="7">
        <v>159</v>
      </c>
      <c r="B182" s="9">
        <v>9.5</v>
      </c>
      <c r="C182" s="20"/>
    </row>
    <row r="183" spans="1:3" s="1" customFormat="1">
      <c r="A183" s="7">
        <v>160</v>
      </c>
      <c r="B183" s="9">
        <v>11.3</v>
      </c>
      <c r="C183" s="20" t="s">
        <v>42</v>
      </c>
    </row>
    <row r="184" spans="1:3" s="1" customFormat="1">
      <c r="A184" s="7">
        <v>161</v>
      </c>
      <c r="B184" s="9">
        <v>9.3000000000000007</v>
      </c>
      <c r="C184" s="20"/>
    </row>
    <row r="185" spans="1:3" s="1" customFormat="1">
      <c r="A185" s="7">
        <v>162</v>
      </c>
      <c r="B185" s="9">
        <v>9.4</v>
      </c>
      <c r="C185" s="20" t="s">
        <v>42</v>
      </c>
    </row>
    <row r="186" spans="1:3" s="1" customFormat="1">
      <c r="A186" s="7">
        <v>163</v>
      </c>
      <c r="B186" s="9">
        <v>9.5</v>
      </c>
      <c r="C186" s="20"/>
    </row>
    <row r="187" spans="1:3" s="1" customFormat="1">
      <c r="A187" s="7">
        <v>164</v>
      </c>
      <c r="B187" s="9">
        <v>4.7</v>
      </c>
      <c r="C187" s="20" t="s">
        <v>42</v>
      </c>
    </row>
    <row r="188" spans="1:3" s="1" customFormat="1">
      <c r="A188" s="7">
        <v>165</v>
      </c>
      <c r="B188" s="9">
        <v>4.3</v>
      </c>
      <c r="C188" s="20"/>
    </row>
    <row r="189" spans="1:3" s="1" customFormat="1">
      <c r="A189" s="7">
        <v>166</v>
      </c>
      <c r="B189" s="9">
        <v>4.2</v>
      </c>
      <c r="C189" s="20" t="s">
        <v>42</v>
      </c>
    </row>
    <row r="190" spans="1:3" s="1" customFormat="1">
      <c r="A190" s="7">
        <v>167</v>
      </c>
      <c r="B190" s="9">
        <v>4.5999999999999996</v>
      </c>
      <c r="C190" s="20"/>
    </row>
    <row r="191" spans="1:3" s="1" customFormat="1">
      <c r="A191" s="7">
        <v>168</v>
      </c>
      <c r="B191" s="9">
        <v>8.3000000000000007</v>
      </c>
      <c r="C191" s="20" t="s">
        <v>42</v>
      </c>
    </row>
    <row r="192" spans="1:3" s="1" customFormat="1">
      <c r="A192" s="7">
        <v>169</v>
      </c>
      <c r="B192" s="9">
        <v>5.0999999999999996</v>
      </c>
      <c r="C192" s="20"/>
    </row>
    <row r="193" spans="1:3" s="1" customFormat="1">
      <c r="A193" s="7">
        <v>170</v>
      </c>
      <c r="B193" s="9">
        <v>10.1</v>
      </c>
      <c r="C193" s="20" t="s">
        <v>42</v>
      </c>
    </row>
    <row r="194" spans="1:3" s="1" customFormat="1">
      <c r="A194" s="7">
        <v>171</v>
      </c>
      <c r="B194" s="9">
        <v>5.2</v>
      </c>
      <c r="C194" s="20"/>
    </row>
    <row r="195" spans="1:3" s="1" customFormat="1">
      <c r="A195" s="7">
        <v>172</v>
      </c>
      <c r="B195" s="9">
        <v>11.1</v>
      </c>
      <c r="C195" s="20" t="s">
        <v>42</v>
      </c>
    </row>
    <row r="196" spans="1:3" s="1" customFormat="1">
      <c r="A196" s="7">
        <v>173</v>
      </c>
      <c r="B196" s="9">
        <v>4.0999999999999996</v>
      </c>
      <c r="C196" s="20"/>
    </row>
    <row r="197" spans="1:3" s="1" customFormat="1">
      <c r="A197" s="7">
        <v>174</v>
      </c>
      <c r="B197" s="9">
        <v>9.5</v>
      </c>
      <c r="C197" s="20" t="s">
        <v>42</v>
      </c>
    </row>
    <row r="198" spans="1:3" s="1" customFormat="1">
      <c r="A198" s="7">
        <v>175</v>
      </c>
      <c r="B198" s="9">
        <v>8.1</v>
      </c>
      <c r="C198" s="20"/>
    </row>
    <row r="199" spans="1:3" s="1" customFormat="1">
      <c r="A199" s="7">
        <v>176</v>
      </c>
      <c r="B199" s="9">
        <v>13.4</v>
      </c>
      <c r="C199" s="20" t="s">
        <v>42</v>
      </c>
    </row>
    <row r="200" spans="1:3" s="1" customFormat="1">
      <c r="A200" s="7">
        <v>177</v>
      </c>
      <c r="B200" s="9">
        <v>5.5</v>
      </c>
      <c r="C200" s="20"/>
    </row>
    <row r="201" spans="1:3" s="1" customFormat="1">
      <c r="A201" s="7">
        <v>178</v>
      </c>
      <c r="B201" s="9">
        <v>13.3</v>
      </c>
      <c r="C201" s="20" t="s">
        <v>42</v>
      </c>
    </row>
    <row r="202" spans="1:3" s="1" customFormat="1">
      <c r="A202" s="7">
        <v>179</v>
      </c>
      <c r="B202" s="9">
        <v>10.3</v>
      </c>
      <c r="C202" s="20"/>
    </row>
    <row r="203" spans="1:3" s="1" customFormat="1">
      <c r="A203" s="7">
        <v>180</v>
      </c>
      <c r="B203" s="9">
        <v>4.4000000000000004</v>
      </c>
      <c r="C203" s="20" t="s">
        <v>42</v>
      </c>
    </row>
    <row r="204" spans="1:3" s="1" customFormat="1">
      <c r="A204" s="7">
        <v>181</v>
      </c>
      <c r="B204" s="9">
        <v>4.5</v>
      </c>
      <c r="C204" s="20"/>
    </row>
    <row r="205" spans="1:3" s="1" customFormat="1">
      <c r="A205" s="7">
        <v>182</v>
      </c>
      <c r="B205" s="9">
        <v>7.4</v>
      </c>
      <c r="C205" s="20" t="s">
        <v>42</v>
      </c>
    </row>
    <row r="206" spans="1:3" s="1" customFormat="1">
      <c r="A206" s="7">
        <v>183</v>
      </c>
      <c r="B206" s="9">
        <v>11.5</v>
      </c>
      <c r="C206" s="20"/>
    </row>
    <row r="207" spans="1:3" s="1" customFormat="1">
      <c r="A207" s="7">
        <v>184</v>
      </c>
      <c r="B207" s="9">
        <v>12.3</v>
      </c>
      <c r="C207" s="20" t="s">
        <v>42</v>
      </c>
    </row>
    <row r="208" spans="1:3" s="1" customFormat="1">
      <c r="A208" s="7">
        <v>185</v>
      </c>
      <c r="B208" s="9">
        <v>11.7</v>
      </c>
      <c r="C208" s="20"/>
    </row>
    <row r="209" spans="1:3" s="1" customFormat="1">
      <c r="A209" s="7">
        <v>186</v>
      </c>
      <c r="B209" s="9">
        <v>6.5</v>
      </c>
      <c r="C209" s="20" t="s">
        <v>42</v>
      </c>
    </row>
    <row r="210" spans="1:3" s="1" customFormat="1">
      <c r="A210" s="7">
        <v>187</v>
      </c>
      <c r="B210" s="9">
        <v>12.3</v>
      </c>
      <c r="C210" s="20"/>
    </row>
    <row r="211" spans="1:3" s="1" customFormat="1">
      <c r="A211" s="7">
        <v>188</v>
      </c>
      <c r="B211" s="9">
        <v>13.1</v>
      </c>
      <c r="C211" s="20" t="s">
        <v>42</v>
      </c>
    </row>
    <row r="212" spans="1:3" s="1" customFormat="1">
      <c r="A212" s="7">
        <v>189</v>
      </c>
      <c r="B212" s="9">
        <v>11.1</v>
      </c>
      <c r="C212" s="20"/>
    </row>
    <row r="213" spans="1:3" s="1" customFormat="1">
      <c r="A213" s="7">
        <v>190</v>
      </c>
      <c r="B213" s="9">
        <v>4.3</v>
      </c>
      <c r="C213" s="20" t="s">
        <v>42</v>
      </c>
    </row>
    <row r="214" spans="1:3" s="1" customFormat="1">
      <c r="A214" s="7">
        <v>191</v>
      </c>
      <c r="B214" s="9">
        <v>5.6</v>
      </c>
      <c r="C214" s="20"/>
    </row>
    <row r="215" spans="1:3" s="1" customFormat="1">
      <c r="A215" s="7">
        <v>192</v>
      </c>
      <c r="B215" s="9">
        <v>8.1999999999999993</v>
      </c>
      <c r="C215" s="20" t="s">
        <v>42</v>
      </c>
    </row>
    <row r="216" spans="1:3" s="1" customFormat="1">
      <c r="A216" s="7">
        <v>193</v>
      </c>
      <c r="B216" s="9">
        <v>13.4</v>
      </c>
      <c r="C216" s="20"/>
    </row>
    <row r="217" spans="1:3" s="1" customFormat="1">
      <c r="A217" s="7">
        <v>194</v>
      </c>
      <c r="B217" s="9">
        <v>5.2</v>
      </c>
      <c r="C217" s="20" t="s">
        <v>42</v>
      </c>
    </row>
    <row r="218" spans="1:3" s="1" customFormat="1">
      <c r="A218" s="7">
        <v>195</v>
      </c>
      <c r="B218" s="9">
        <v>2.2999999999999998</v>
      </c>
      <c r="C218" s="20"/>
    </row>
    <row r="219" spans="1:3" s="1" customFormat="1">
      <c r="A219" s="7">
        <v>196</v>
      </c>
      <c r="B219" s="9">
        <v>4.3</v>
      </c>
      <c r="C219" s="20" t="s">
        <v>42</v>
      </c>
    </row>
    <row r="220" spans="1:3" s="1" customFormat="1">
      <c r="A220" s="7">
        <v>197</v>
      </c>
      <c r="B220" s="9">
        <v>4.5</v>
      </c>
      <c r="C220" s="20"/>
    </row>
    <row r="221" spans="1:3" s="1" customFormat="1">
      <c r="A221" s="7">
        <v>198</v>
      </c>
      <c r="B221" s="9">
        <v>5.3</v>
      </c>
      <c r="C221" s="20" t="s">
        <v>42</v>
      </c>
    </row>
    <row r="222" spans="1:3" s="1" customFormat="1">
      <c r="A222" s="7">
        <v>199</v>
      </c>
      <c r="B222" s="9">
        <v>13.2</v>
      </c>
      <c r="C222" s="20"/>
    </row>
    <row r="223" spans="1:3" s="1" customFormat="1">
      <c r="A223" s="15">
        <v>200</v>
      </c>
      <c r="B223" s="16">
        <v>8.1999999999999993</v>
      </c>
      <c r="C223" s="21" t="s">
        <v>42</v>
      </c>
    </row>
  </sheetData>
  <autoFilter ref="A23:F223" xr:uid="{00000000-0009-0000-0000-000002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23"/>
  <sheetViews>
    <sheetView zoomScale="145" zoomScaleNormal="145" workbookViewId="0">
      <selection activeCell="C14" sqref="C14"/>
    </sheetView>
  </sheetViews>
  <sheetFormatPr defaultColWidth="11" defaultRowHeight="15"/>
  <cols>
    <col min="1" max="2" width="10.83203125" style="1"/>
    <col min="3" max="3" width="32.83203125" style="2" customWidth="1"/>
    <col min="4" max="4" width="15.5" style="1" customWidth="1"/>
    <col min="5" max="6" width="10.8320312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24</v>
      </c>
      <c r="E4" s="10">
        <f>COUNTIFS(B24:B223,"4.1",C24:C223,"X")+COUNTIFS(B24:B223,"13.1",C24:C223,"X")</f>
        <v>11</v>
      </c>
      <c r="F4" s="11">
        <f>(D4-E4)/D4</f>
        <v>0.54166666666666663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11</v>
      </c>
      <c r="E5" s="10">
        <f>COUNTIFS(B24:B223,"4.7",C24:C223,"X")+COUNTIFS(B24:B223,"5.5",C24:C223,"X")</f>
        <v>5</v>
      </c>
      <c r="F5" s="11">
        <f>(D5-E5)/D5</f>
        <v>0.54545454545454541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25</v>
      </c>
      <c r="E6" s="10">
        <f>COUNTIFS(B24:B223,"4.6",C24:C223,"X")</f>
        <v>17</v>
      </c>
      <c r="F6" s="11">
        <f t="shared" ref="F6:F19" si="0">(D6-E6)/D6</f>
        <v>0.32</v>
      </c>
    </row>
    <row r="7" spans="1:6" ht="30">
      <c r="A7" s="7">
        <v>4</v>
      </c>
      <c r="B7" s="4" t="s">
        <v>14</v>
      </c>
      <c r="C7" s="8" t="s">
        <v>15</v>
      </c>
      <c r="D7" s="9">
        <f>COUNTIF(B24:B223,"8.2")+COUNTIF(B24:B223,"9.6")</f>
        <v>6</v>
      </c>
      <c r="E7" s="10">
        <f>COUNTIFS(B24:B223,"8.2",C24:C223,"X")+COUNTIFS(B24:B223,"9.6",C24:C223,"X")</f>
        <v>3</v>
      </c>
      <c r="F7" s="11">
        <f t="shared" si="0"/>
        <v>0.5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27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9</v>
      </c>
      <c r="F8" s="11">
        <f t="shared" si="0"/>
        <v>0.66666666666666663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10</v>
      </c>
      <c r="E9" s="10">
        <f>COUNTIFS(B24:B223,"4.2",C24:C223,"X")+COUNTIFS(B24:B223,"4.3",C24:C223,"X")+COUNTIFS(B24:B223,"4.4",C24:C223,"X")+COUNTIFS(B24:B223,"4.5",C24:C223,"X")</f>
        <v>6</v>
      </c>
      <c r="F9" s="11">
        <f t="shared" si="0"/>
        <v>0.4</v>
      </c>
    </row>
    <row r="10" spans="1:6" ht="30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8</v>
      </c>
      <c r="E10" s="10">
        <f>COUNTIFS(B24:B223,"5.1",C24:C223,"X")+COUNTIFS(B24:B223,"5.2",C24:C223,"X")+COUNTIFS(B24:B223,"5.3",C24:C223,"X")+COUNTIFS(B24:B223,"5.4",C24:C223,"X")+COUNTIFS(B24:B223,"5.6",C24:C223,"X")</f>
        <v>3</v>
      </c>
      <c r="F10" s="11">
        <f t="shared" si="0"/>
        <v>0.625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13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7</v>
      </c>
      <c r="F11" s="11">
        <f t="shared" si="0"/>
        <v>0.46153846153846156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7</v>
      </c>
      <c r="E12" s="10">
        <f>COUNTIFS(B24:B223,"7.1",C24:C223,"X")+COUNTIFS(B24:B223,"7.2",C24:C223,"X")+COUNTIFS(B24:B223,"7.3",C24:C223,"X")+COUNTIFS(B24:B223,"7.4",C24:C223,"X")</f>
        <v>2</v>
      </c>
      <c r="F12" s="11">
        <f t="shared" si="0"/>
        <v>0.7142857142857143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14</v>
      </c>
      <c r="E13" s="10">
        <f>COUNTIFS(B24:B223,"8.1",C24:C223,"X")+COUNTIFS(B24:B223,"8.3",C24:C223,"X")</f>
        <v>11</v>
      </c>
      <c r="F13" s="11">
        <f t="shared" si="0"/>
        <v>0.21428571428571427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13</v>
      </c>
      <c r="E14" s="10">
        <f>COUNTIFS(B24:B223,"9.1",C24:C223,"X")+COUNTIFS(B24:B223,"9.2",C24:C223,"X")+COUNTIFS(B24:B223,"9.3",C24:C223,"X")+COUNTIFS(B24:B223,"9.4",C24:C223,"X")+COUNTIFS(B24:B223,"9.5",C24:C223,"X")</f>
        <v>9</v>
      </c>
      <c r="F14" s="11">
        <f t="shared" si="0"/>
        <v>0.30769230769230771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4</v>
      </c>
      <c r="E15" s="10">
        <f>COUNTIFS(B24:B223,"13.2",C24:C223,"X")+COUNTIFS(B24:B223,"13.3",C24:C223,"X")+COUNTIFS(B24:B223,"13.4",C24:C223,"X")</f>
        <v>1</v>
      </c>
      <c r="F15" s="11">
        <f t="shared" si="0"/>
        <v>0.75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20</v>
      </c>
      <c r="E16" s="10">
        <f>COUNTIFS(B24:B223,"10.1",C24:C223,"X")+COUNTIFS(B24:B223,"10.2",C24:C223,"X")+COUNTIFS(B24:B223,"10.3",C24:C223,"X")</f>
        <v>6</v>
      </c>
      <c r="F16" s="11">
        <f t="shared" si="0"/>
        <v>0.7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14</v>
      </c>
      <c r="E17" s="10">
        <f>COUNTIFS(B24:B223,"12.1",C24:C223,"X")+COUNTIFS(B24:B223,"12.2",C24:C223,"X")+COUNTIFS(B24:B223,"12.3",C24:C223,"X")</f>
        <v>8</v>
      </c>
      <c r="F17" s="11">
        <f t="shared" si="0"/>
        <v>0.42857142857142855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4</v>
      </c>
      <c r="E18" s="10">
        <f>COUNTIF(C24:C223,"X")-SUM(E4:E17)</f>
        <v>2</v>
      </c>
      <c r="F18" s="11">
        <f t="shared" si="0"/>
        <v>0.5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3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8.1</v>
      </c>
      <c r="C24" s="20"/>
    </row>
    <row r="25" spans="1:6" s="1" customFormat="1">
      <c r="A25" s="7">
        <v>2</v>
      </c>
      <c r="B25" s="9">
        <v>8.1</v>
      </c>
      <c r="C25" s="20" t="s">
        <v>42</v>
      </c>
    </row>
    <row r="26" spans="1:6" s="1" customFormat="1">
      <c r="A26" s="7">
        <v>3</v>
      </c>
      <c r="B26" s="9">
        <v>10.1</v>
      </c>
      <c r="C26" s="20"/>
    </row>
    <row r="27" spans="1:6" s="1" customFormat="1">
      <c r="A27" s="7">
        <v>4</v>
      </c>
      <c r="B27" s="9">
        <v>11.2</v>
      </c>
      <c r="C27" s="20" t="s">
        <v>42</v>
      </c>
    </row>
    <row r="28" spans="1:6" s="1" customFormat="1">
      <c r="A28" s="7">
        <v>5</v>
      </c>
      <c r="B28" s="9">
        <v>11.5</v>
      </c>
      <c r="C28" s="20"/>
    </row>
    <row r="29" spans="1:6" s="1" customFormat="1">
      <c r="A29" s="7">
        <v>6</v>
      </c>
      <c r="B29" s="9">
        <v>4.0999999999999996</v>
      </c>
      <c r="C29" s="20" t="s">
        <v>42</v>
      </c>
    </row>
    <row r="30" spans="1:6" s="1" customFormat="1">
      <c r="A30" s="7">
        <v>7</v>
      </c>
      <c r="B30" s="9">
        <v>7.4</v>
      </c>
      <c r="C30" s="20"/>
    </row>
    <row r="31" spans="1:6" s="1" customFormat="1">
      <c r="A31" s="7">
        <v>8</v>
      </c>
      <c r="B31" s="9">
        <v>11.4</v>
      </c>
      <c r="C31" s="20" t="s">
        <v>42</v>
      </c>
    </row>
    <row r="32" spans="1:6" s="1" customFormat="1">
      <c r="A32" s="7">
        <v>9</v>
      </c>
      <c r="B32" s="9">
        <v>5.2</v>
      </c>
      <c r="C32" s="20"/>
    </row>
    <row r="33" spans="1:3" s="1" customFormat="1">
      <c r="A33" s="7">
        <v>10</v>
      </c>
      <c r="B33" s="9">
        <v>12.1</v>
      </c>
      <c r="C33" s="20" t="s">
        <v>42</v>
      </c>
    </row>
    <row r="34" spans="1:3" s="1" customFormat="1">
      <c r="A34" s="7">
        <v>11</v>
      </c>
      <c r="B34" s="9">
        <v>5.4</v>
      </c>
      <c r="C34" s="20"/>
    </row>
    <row r="35" spans="1:3" s="1" customFormat="1">
      <c r="A35" s="7">
        <v>12</v>
      </c>
      <c r="B35" s="9">
        <v>4.4000000000000004</v>
      </c>
      <c r="C35" s="20" t="s">
        <v>42</v>
      </c>
    </row>
    <row r="36" spans="1:3" s="1" customFormat="1">
      <c r="A36" s="7">
        <v>13</v>
      </c>
      <c r="B36" s="9">
        <v>2.4</v>
      </c>
      <c r="C36" s="20"/>
    </row>
    <row r="37" spans="1:3" s="1" customFormat="1">
      <c r="A37" s="7">
        <v>14</v>
      </c>
      <c r="B37" s="9">
        <v>13.3</v>
      </c>
      <c r="C37" s="20" t="s">
        <v>42</v>
      </c>
    </row>
    <row r="38" spans="1:3" s="1" customFormat="1">
      <c r="A38" s="7">
        <v>15</v>
      </c>
      <c r="B38" s="9">
        <v>13.1</v>
      </c>
      <c r="C38" s="20"/>
    </row>
    <row r="39" spans="1:3" s="1" customFormat="1">
      <c r="A39" s="7">
        <v>16</v>
      </c>
      <c r="B39" s="9">
        <v>9.3000000000000007</v>
      </c>
      <c r="C39" s="20" t="s">
        <v>42</v>
      </c>
    </row>
    <row r="40" spans="1:3" s="1" customFormat="1">
      <c r="A40" s="7">
        <v>17</v>
      </c>
      <c r="B40" s="9">
        <v>11.3</v>
      </c>
      <c r="C40" s="20"/>
    </row>
    <row r="41" spans="1:3" s="1" customFormat="1">
      <c r="A41" s="7">
        <v>18</v>
      </c>
      <c r="B41" s="9">
        <v>4.5999999999999996</v>
      </c>
      <c r="C41" s="20" t="s">
        <v>42</v>
      </c>
    </row>
    <row r="42" spans="1:3" s="1" customFormat="1">
      <c r="A42" s="7">
        <v>19</v>
      </c>
      <c r="B42" s="9">
        <v>11.2</v>
      </c>
      <c r="C42" s="20"/>
    </row>
    <row r="43" spans="1:3" s="1" customFormat="1">
      <c r="A43" s="7">
        <v>20</v>
      </c>
      <c r="B43" s="9">
        <v>8.3000000000000007</v>
      </c>
      <c r="C43" s="20" t="s">
        <v>42</v>
      </c>
    </row>
    <row r="44" spans="1:3" s="1" customFormat="1">
      <c r="A44" s="7">
        <v>21</v>
      </c>
      <c r="B44" s="9">
        <v>11.2</v>
      </c>
      <c r="C44" s="20"/>
    </row>
    <row r="45" spans="1:3" s="1" customFormat="1">
      <c r="A45" s="7">
        <v>22</v>
      </c>
      <c r="B45" s="9">
        <v>8.1</v>
      </c>
      <c r="C45" s="20" t="s">
        <v>42</v>
      </c>
    </row>
    <row r="46" spans="1:3" s="1" customFormat="1">
      <c r="A46" s="7">
        <v>23</v>
      </c>
      <c r="B46" s="9">
        <v>11.2</v>
      </c>
      <c r="C46" s="20"/>
    </row>
    <row r="47" spans="1:3" s="1" customFormat="1">
      <c r="A47" s="7">
        <v>24</v>
      </c>
      <c r="B47" s="9">
        <v>10.1</v>
      </c>
      <c r="C47" s="20" t="s">
        <v>42</v>
      </c>
    </row>
    <row r="48" spans="1:3" s="1" customFormat="1">
      <c r="A48" s="7">
        <v>25</v>
      </c>
      <c r="B48" s="9">
        <v>7.2</v>
      </c>
      <c r="C48" s="20"/>
    </row>
    <row r="49" spans="1:3" s="1" customFormat="1">
      <c r="A49" s="7">
        <v>26</v>
      </c>
      <c r="B49" s="9">
        <v>9.4</v>
      </c>
      <c r="C49" s="20" t="s">
        <v>42</v>
      </c>
    </row>
    <row r="50" spans="1:3" s="1" customFormat="1">
      <c r="A50" s="7">
        <v>27</v>
      </c>
      <c r="B50" s="9">
        <v>12.2</v>
      </c>
      <c r="C50" s="20"/>
    </row>
    <row r="51" spans="1:3" s="1" customFormat="1">
      <c r="A51" s="7">
        <v>28</v>
      </c>
      <c r="B51" s="9">
        <v>4.7</v>
      </c>
      <c r="C51" s="20" t="s">
        <v>42</v>
      </c>
    </row>
    <row r="52" spans="1:3" s="1" customFormat="1">
      <c r="A52" s="7">
        <v>29</v>
      </c>
      <c r="B52" s="9">
        <v>8.1999999999999993</v>
      </c>
      <c r="C52" s="20"/>
    </row>
    <row r="53" spans="1:3" s="1" customFormat="1">
      <c r="A53" s="7">
        <v>30</v>
      </c>
      <c r="B53" s="9">
        <v>8.3000000000000007</v>
      </c>
      <c r="C53" s="20" t="s">
        <v>42</v>
      </c>
    </row>
    <row r="54" spans="1:3" s="1" customFormat="1">
      <c r="A54" s="7">
        <v>31</v>
      </c>
      <c r="B54" s="9">
        <v>10.1</v>
      </c>
      <c r="C54" s="20"/>
    </row>
    <row r="55" spans="1:3" s="1" customFormat="1">
      <c r="A55" s="7">
        <v>32</v>
      </c>
      <c r="B55" s="9">
        <v>6.5</v>
      </c>
      <c r="C55" s="20" t="s">
        <v>42</v>
      </c>
    </row>
    <row r="56" spans="1:3" s="1" customFormat="1">
      <c r="A56" s="7">
        <v>33</v>
      </c>
      <c r="B56" s="9">
        <v>8.1</v>
      </c>
      <c r="C56" s="20"/>
    </row>
    <row r="57" spans="1:3" s="1" customFormat="1">
      <c r="A57" s="7">
        <v>34</v>
      </c>
      <c r="B57" s="9">
        <v>13.1</v>
      </c>
      <c r="C57" s="20" t="s">
        <v>42</v>
      </c>
    </row>
    <row r="58" spans="1:3" s="1" customFormat="1">
      <c r="A58" s="7">
        <v>35</v>
      </c>
      <c r="B58" s="9">
        <v>5.5</v>
      </c>
      <c r="C58" s="20"/>
    </row>
    <row r="59" spans="1:3" s="1" customFormat="1">
      <c r="A59" s="7">
        <v>36</v>
      </c>
      <c r="B59" s="9">
        <v>4.5</v>
      </c>
      <c r="C59" s="20" t="s">
        <v>42</v>
      </c>
    </row>
    <row r="60" spans="1:3" s="1" customFormat="1">
      <c r="A60" s="7">
        <v>37</v>
      </c>
      <c r="B60" s="9">
        <v>9.3000000000000007</v>
      </c>
      <c r="C60" s="20"/>
    </row>
    <row r="61" spans="1:3" s="1" customFormat="1">
      <c r="A61" s="7">
        <v>38</v>
      </c>
      <c r="B61" s="9">
        <v>9.5</v>
      </c>
      <c r="C61" s="20" t="s">
        <v>42</v>
      </c>
    </row>
    <row r="62" spans="1:3" s="1" customFormat="1">
      <c r="A62" s="7">
        <v>39</v>
      </c>
      <c r="B62" s="9">
        <v>6.5</v>
      </c>
      <c r="C62" s="20"/>
    </row>
    <row r="63" spans="1:3" s="1" customFormat="1">
      <c r="A63" s="7">
        <v>40</v>
      </c>
      <c r="B63" s="9">
        <v>4.3</v>
      </c>
      <c r="C63" s="20" t="s">
        <v>42</v>
      </c>
    </row>
    <row r="64" spans="1:3" s="1" customFormat="1">
      <c r="A64" s="7">
        <v>41</v>
      </c>
      <c r="B64" s="9">
        <v>4.7</v>
      </c>
      <c r="C64" s="20"/>
    </row>
    <row r="65" spans="1:3" s="1" customFormat="1">
      <c r="A65" s="7">
        <v>42</v>
      </c>
      <c r="B65" s="9">
        <v>4.5999999999999996</v>
      </c>
      <c r="C65" s="20" t="s">
        <v>42</v>
      </c>
    </row>
    <row r="66" spans="1:3" s="1" customFormat="1">
      <c r="A66" s="7">
        <v>43</v>
      </c>
      <c r="B66" s="9">
        <v>11.3</v>
      </c>
      <c r="C66" s="20"/>
    </row>
    <row r="67" spans="1:3" s="1" customFormat="1">
      <c r="A67" s="7">
        <v>44</v>
      </c>
      <c r="B67" s="9">
        <v>4.5999999999999996</v>
      </c>
      <c r="C67" s="20" t="s">
        <v>42</v>
      </c>
    </row>
    <row r="68" spans="1:3" s="1" customFormat="1">
      <c r="A68" s="7">
        <v>45</v>
      </c>
      <c r="B68" s="9">
        <v>10.1</v>
      </c>
      <c r="C68" s="20"/>
    </row>
    <row r="69" spans="1:3" s="1" customFormat="1">
      <c r="A69" s="7">
        <v>46</v>
      </c>
      <c r="B69" s="9">
        <v>4.5999999999999996</v>
      </c>
      <c r="C69" s="20" t="s">
        <v>42</v>
      </c>
    </row>
    <row r="70" spans="1:3" s="1" customFormat="1">
      <c r="A70" s="7">
        <v>47</v>
      </c>
      <c r="B70" s="9">
        <v>10.1</v>
      </c>
      <c r="C70" s="20"/>
    </row>
    <row r="71" spans="1:3" s="1" customFormat="1">
      <c r="A71" s="7">
        <v>48</v>
      </c>
      <c r="B71" s="9">
        <v>4.7</v>
      </c>
      <c r="C71" s="20" t="s">
        <v>42</v>
      </c>
    </row>
    <row r="72" spans="1:3" s="1" customFormat="1">
      <c r="A72" s="7">
        <v>49</v>
      </c>
      <c r="B72" s="9">
        <v>11.2</v>
      </c>
      <c r="C72" s="20"/>
    </row>
    <row r="73" spans="1:3" s="1" customFormat="1">
      <c r="A73" s="7">
        <v>50</v>
      </c>
      <c r="B73" s="9">
        <v>13.1</v>
      </c>
      <c r="C73" s="20" t="s">
        <v>42</v>
      </c>
    </row>
    <row r="74" spans="1:3" s="1" customFormat="1">
      <c r="A74" s="7">
        <v>51</v>
      </c>
      <c r="B74" s="9">
        <v>4.0999999999999996</v>
      </c>
      <c r="C74" s="20"/>
    </row>
    <row r="75" spans="1:3" s="1" customFormat="1">
      <c r="A75" s="7">
        <v>52</v>
      </c>
      <c r="B75" s="9">
        <v>9.5</v>
      </c>
      <c r="C75" s="20" t="s">
        <v>42</v>
      </c>
    </row>
    <row r="76" spans="1:3" s="1" customFormat="1">
      <c r="A76" s="7">
        <v>53</v>
      </c>
      <c r="B76" s="9">
        <v>4.2</v>
      </c>
      <c r="C76" s="20"/>
    </row>
    <row r="77" spans="1:3" s="1" customFormat="1">
      <c r="A77" s="7">
        <v>54</v>
      </c>
      <c r="B77" s="9">
        <v>12.3</v>
      </c>
      <c r="C77" s="20" t="s">
        <v>42</v>
      </c>
    </row>
    <row r="78" spans="1:3" s="1" customFormat="1">
      <c r="A78" s="7">
        <v>55</v>
      </c>
      <c r="B78" s="9">
        <v>13.1</v>
      </c>
      <c r="C78" s="20"/>
    </row>
    <row r="79" spans="1:3" s="1" customFormat="1">
      <c r="A79" s="7">
        <v>56</v>
      </c>
      <c r="B79" s="9">
        <v>9.4</v>
      </c>
      <c r="C79" s="20" t="s">
        <v>42</v>
      </c>
    </row>
    <row r="80" spans="1:3" s="1" customFormat="1">
      <c r="A80" s="7">
        <v>57</v>
      </c>
      <c r="B80" s="9">
        <v>5.5</v>
      </c>
      <c r="C80" s="20"/>
    </row>
    <row r="81" spans="1:3" s="1" customFormat="1">
      <c r="A81" s="7">
        <v>58</v>
      </c>
      <c r="B81" s="9">
        <v>10.1</v>
      </c>
      <c r="C81" s="20" t="s">
        <v>42</v>
      </c>
    </row>
    <row r="82" spans="1:3" s="1" customFormat="1">
      <c r="A82" s="7">
        <v>59</v>
      </c>
      <c r="B82" s="9">
        <v>11.2</v>
      </c>
      <c r="C82" s="20"/>
    </row>
    <row r="83" spans="1:3" s="1" customFormat="1">
      <c r="A83" s="7">
        <v>60</v>
      </c>
      <c r="B83" s="9">
        <v>8.3000000000000007</v>
      </c>
      <c r="C83" s="20" t="s">
        <v>42</v>
      </c>
    </row>
    <row r="84" spans="1:3" s="1" customFormat="1">
      <c r="A84" s="7">
        <v>61</v>
      </c>
      <c r="B84" s="9">
        <v>4.5999999999999996</v>
      </c>
      <c r="C84" s="20"/>
    </row>
    <row r="85" spans="1:3" s="1" customFormat="1">
      <c r="A85" s="7">
        <v>62</v>
      </c>
      <c r="B85" s="9">
        <v>6.5</v>
      </c>
      <c r="C85" s="20" t="s">
        <v>42</v>
      </c>
    </row>
    <row r="86" spans="1:3" s="1" customFormat="1">
      <c r="A86" s="7">
        <v>63</v>
      </c>
      <c r="B86" s="9">
        <v>6.2</v>
      </c>
      <c r="C86" s="20"/>
    </row>
    <row r="87" spans="1:3" s="1" customFormat="1">
      <c r="A87" s="7">
        <v>64</v>
      </c>
      <c r="B87" s="9">
        <v>8.1999999999999993</v>
      </c>
      <c r="C87" s="20" t="s">
        <v>42</v>
      </c>
    </row>
    <row r="88" spans="1:3" s="1" customFormat="1">
      <c r="A88" s="7">
        <v>65</v>
      </c>
      <c r="B88" s="9">
        <v>10.1</v>
      </c>
      <c r="C88" s="20"/>
    </row>
    <row r="89" spans="1:3" s="1" customFormat="1">
      <c r="A89" s="7">
        <v>66</v>
      </c>
      <c r="B89" s="9">
        <v>8.3000000000000007</v>
      </c>
      <c r="C89" s="20" t="s">
        <v>42</v>
      </c>
    </row>
    <row r="90" spans="1:3" s="1" customFormat="1">
      <c r="A90" s="7">
        <v>67</v>
      </c>
      <c r="B90" s="9">
        <v>11.2</v>
      </c>
      <c r="C90" s="20"/>
    </row>
    <row r="91" spans="1:3" s="1" customFormat="1">
      <c r="A91" s="7">
        <v>68</v>
      </c>
      <c r="B91" s="9">
        <v>5.2</v>
      </c>
      <c r="C91" s="20" t="s">
        <v>42</v>
      </c>
    </row>
    <row r="92" spans="1:3" s="1" customFormat="1">
      <c r="A92" s="7">
        <v>69</v>
      </c>
      <c r="B92" s="9">
        <v>4.0999999999999996</v>
      </c>
      <c r="C92" s="20"/>
    </row>
    <row r="93" spans="1:3" s="1" customFormat="1">
      <c r="A93" s="7">
        <v>70</v>
      </c>
      <c r="B93" s="9">
        <v>2.2999999999999998</v>
      </c>
      <c r="C93" s="20" t="s">
        <v>42</v>
      </c>
    </row>
    <row r="94" spans="1:3" s="1" customFormat="1">
      <c r="A94" s="7">
        <v>71</v>
      </c>
      <c r="B94" s="9">
        <v>11.5</v>
      </c>
      <c r="C94" s="20"/>
    </row>
    <row r="95" spans="1:3" s="1" customFormat="1">
      <c r="A95" s="7">
        <v>72</v>
      </c>
      <c r="B95" s="9">
        <v>12.2</v>
      </c>
      <c r="C95" s="20" t="s">
        <v>42</v>
      </c>
    </row>
    <row r="96" spans="1:3" s="1" customFormat="1">
      <c r="A96" s="7">
        <v>73</v>
      </c>
      <c r="B96" s="9">
        <v>5.4</v>
      </c>
      <c r="C96" s="20"/>
    </row>
    <row r="97" spans="1:3" s="1" customFormat="1">
      <c r="A97" s="7">
        <v>74</v>
      </c>
      <c r="B97" s="9">
        <v>10.1</v>
      </c>
      <c r="C97" s="20" t="s">
        <v>42</v>
      </c>
    </row>
    <row r="98" spans="1:3" s="1" customFormat="1">
      <c r="A98" s="7">
        <v>75</v>
      </c>
      <c r="B98" s="9">
        <v>10.1</v>
      </c>
      <c r="C98" s="20"/>
    </row>
    <row r="99" spans="1:3" s="1" customFormat="1">
      <c r="A99" s="7">
        <v>76</v>
      </c>
      <c r="B99" s="9">
        <v>11.2</v>
      </c>
      <c r="C99" s="20" t="s">
        <v>42</v>
      </c>
    </row>
    <row r="100" spans="1:3" s="1" customFormat="1">
      <c r="A100" s="7">
        <v>77</v>
      </c>
      <c r="B100" s="9">
        <v>7.3</v>
      </c>
      <c r="C100" s="20"/>
    </row>
    <row r="101" spans="1:3" s="1" customFormat="1">
      <c r="A101" s="7">
        <v>78</v>
      </c>
      <c r="B101" s="9">
        <v>6.5</v>
      </c>
      <c r="C101" s="20" t="s">
        <v>42</v>
      </c>
    </row>
    <row r="102" spans="1:3" s="1" customFormat="1">
      <c r="A102" s="7">
        <v>79</v>
      </c>
      <c r="B102" s="9">
        <v>5.2</v>
      </c>
      <c r="C102" s="20"/>
    </row>
    <row r="103" spans="1:3" s="1" customFormat="1">
      <c r="A103" s="7">
        <v>80</v>
      </c>
      <c r="B103" s="9">
        <v>8.3000000000000007</v>
      </c>
      <c r="C103" s="20" t="s">
        <v>42</v>
      </c>
    </row>
    <row r="104" spans="1:3" s="1" customFormat="1">
      <c r="A104" s="7">
        <v>81</v>
      </c>
      <c r="B104" s="9">
        <v>4.5999999999999996</v>
      </c>
      <c r="C104" s="20"/>
    </row>
    <row r="105" spans="1:3" s="1" customFormat="1">
      <c r="A105" s="7">
        <v>82</v>
      </c>
      <c r="B105" s="9">
        <v>12.1</v>
      </c>
      <c r="C105" s="20" t="s">
        <v>42</v>
      </c>
    </row>
    <row r="106" spans="1:3" s="1" customFormat="1">
      <c r="A106" s="7">
        <v>83</v>
      </c>
      <c r="B106" s="9">
        <v>6.5</v>
      </c>
      <c r="C106" s="20"/>
    </row>
    <row r="107" spans="1:3" s="1" customFormat="1">
      <c r="A107" s="7">
        <v>84</v>
      </c>
      <c r="B107" s="9">
        <v>7.4</v>
      </c>
      <c r="C107" s="20" t="s">
        <v>42</v>
      </c>
    </row>
    <row r="108" spans="1:3" s="1" customFormat="1">
      <c r="A108" s="7">
        <v>85</v>
      </c>
      <c r="B108" s="9">
        <v>4.0999999999999996</v>
      </c>
      <c r="C108" s="20"/>
    </row>
    <row r="109" spans="1:3" s="1" customFormat="1">
      <c r="A109" s="7">
        <v>86</v>
      </c>
      <c r="B109" s="9">
        <v>4.5999999999999996</v>
      </c>
      <c r="C109" s="20" t="s">
        <v>42</v>
      </c>
    </row>
    <row r="110" spans="1:3" s="1" customFormat="1">
      <c r="A110" s="7">
        <v>87</v>
      </c>
      <c r="B110" s="9">
        <v>10.1</v>
      </c>
      <c r="C110" s="20"/>
    </row>
    <row r="111" spans="1:3" s="1" customFormat="1">
      <c r="A111" s="7">
        <v>88</v>
      </c>
      <c r="B111" s="9">
        <v>11.7</v>
      </c>
      <c r="C111" s="20" t="s">
        <v>42</v>
      </c>
    </row>
    <row r="112" spans="1:3" s="1" customFormat="1">
      <c r="A112" s="7">
        <v>89</v>
      </c>
      <c r="B112" s="9">
        <v>4.5999999999999996</v>
      </c>
      <c r="C112" s="20"/>
    </row>
    <row r="113" spans="1:3" s="1" customFormat="1">
      <c r="A113" s="7">
        <v>90</v>
      </c>
      <c r="B113" s="9">
        <v>4.5999999999999996</v>
      </c>
      <c r="C113" s="20" t="s">
        <v>42</v>
      </c>
    </row>
    <row r="114" spans="1:3" s="1" customFormat="1">
      <c r="A114" s="7">
        <v>91</v>
      </c>
      <c r="B114" s="9">
        <v>6.2</v>
      </c>
      <c r="C114" s="20"/>
    </row>
    <row r="115" spans="1:3" s="1" customFormat="1">
      <c r="A115" s="7">
        <v>92</v>
      </c>
      <c r="B115" s="9">
        <v>4.0999999999999996</v>
      </c>
      <c r="C115" s="20" t="s">
        <v>42</v>
      </c>
    </row>
    <row r="116" spans="1:3" s="1" customFormat="1">
      <c r="A116" s="7">
        <v>93</v>
      </c>
      <c r="B116" s="9">
        <v>4.5999999999999996</v>
      </c>
      <c r="C116" s="20"/>
    </row>
    <row r="117" spans="1:3" s="1" customFormat="1">
      <c r="A117" s="7">
        <v>94</v>
      </c>
      <c r="B117" s="9">
        <v>12.3</v>
      </c>
      <c r="C117" s="20" t="s">
        <v>42</v>
      </c>
    </row>
    <row r="118" spans="1:3" s="1" customFormat="1">
      <c r="A118" s="7">
        <v>95</v>
      </c>
      <c r="B118" s="9">
        <v>4.0999999999999996</v>
      </c>
      <c r="C118" s="20"/>
    </row>
    <row r="119" spans="1:3" s="1" customFormat="1">
      <c r="A119" s="7">
        <v>96</v>
      </c>
      <c r="B119" s="9">
        <v>4.7</v>
      </c>
      <c r="C119" s="20" t="s">
        <v>42</v>
      </c>
    </row>
    <row r="120" spans="1:3" s="1" customFormat="1">
      <c r="A120" s="7">
        <v>97</v>
      </c>
      <c r="B120" s="9">
        <v>4.5999999999999996</v>
      </c>
      <c r="C120" s="20"/>
    </row>
    <row r="121" spans="1:3" s="1" customFormat="1">
      <c r="A121" s="7">
        <v>98</v>
      </c>
      <c r="B121" s="9">
        <v>4.5999999999999996</v>
      </c>
      <c r="C121" s="20" t="s">
        <v>42</v>
      </c>
    </row>
    <row r="122" spans="1:3" s="1" customFormat="1">
      <c r="A122" s="7">
        <v>99</v>
      </c>
      <c r="B122" s="9">
        <v>12.1</v>
      </c>
      <c r="C122" s="20"/>
    </row>
    <row r="123" spans="1:3" s="1" customFormat="1">
      <c r="A123" s="7">
        <v>100</v>
      </c>
      <c r="B123" s="9">
        <v>4.5999999999999996</v>
      </c>
      <c r="C123" s="20" t="s">
        <v>42</v>
      </c>
    </row>
    <row r="124" spans="1:3" s="1" customFormat="1">
      <c r="A124" s="7">
        <v>101</v>
      </c>
      <c r="B124" s="9">
        <v>9.1</v>
      </c>
      <c r="C124" s="20"/>
    </row>
    <row r="125" spans="1:3" s="1" customFormat="1">
      <c r="A125" s="7">
        <v>102</v>
      </c>
      <c r="B125" s="9">
        <v>8.1</v>
      </c>
      <c r="C125" s="20" t="s">
        <v>42</v>
      </c>
    </row>
    <row r="126" spans="1:3" s="1" customFormat="1">
      <c r="A126" s="7">
        <v>103</v>
      </c>
      <c r="B126" s="9">
        <v>12.3</v>
      </c>
      <c r="C126" s="20"/>
    </row>
    <row r="127" spans="1:3" s="1" customFormat="1">
      <c r="A127" s="7">
        <v>104</v>
      </c>
      <c r="B127" s="9">
        <v>4.5999999999999996</v>
      </c>
      <c r="C127" s="20" t="s">
        <v>42</v>
      </c>
    </row>
    <row r="128" spans="1:3" s="1" customFormat="1">
      <c r="A128" s="7">
        <v>105</v>
      </c>
      <c r="B128" s="9">
        <v>8.1</v>
      </c>
      <c r="C128" s="20"/>
    </row>
    <row r="129" spans="1:3" s="1" customFormat="1">
      <c r="A129" s="7">
        <v>106</v>
      </c>
      <c r="B129" s="9">
        <v>13.1</v>
      </c>
      <c r="C129" s="20" t="s">
        <v>42</v>
      </c>
    </row>
    <row r="130" spans="1:3" s="1" customFormat="1">
      <c r="A130" s="7">
        <v>107</v>
      </c>
      <c r="B130" s="9">
        <v>8.1999999999999993</v>
      </c>
      <c r="C130" s="20"/>
    </row>
    <row r="131" spans="1:3" s="1" customFormat="1">
      <c r="A131" s="7">
        <v>108</v>
      </c>
      <c r="B131" s="9">
        <v>4.0999999999999996</v>
      </c>
      <c r="C131" s="20" t="s">
        <v>42</v>
      </c>
    </row>
    <row r="132" spans="1:3" s="1" customFormat="1">
      <c r="A132" s="7">
        <v>109</v>
      </c>
      <c r="B132" s="9">
        <v>11.2</v>
      </c>
      <c r="C132" s="20"/>
    </row>
    <row r="133" spans="1:3" s="1" customFormat="1">
      <c r="A133" s="7">
        <v>110</v>
      </c>
      <c r="B133" s="9">
        <v>4.3</v>
      </c>
      <c r="C133" s="20" t="s">
        <v>42</v>
      </c>
    </row>
    <row r="134" spans="1:3" s="1" customFormat="1">
      <c r="A134" s="7">
        <v>111</v>
      </c>
      <c r="B134" s="9">
        <v>12.1</v>
      </c>
      <c r="C134" s="20"/>
    </row>
    <row r="135" spans="1:3" s="1" customFormat="1">
      <c r="A135" s="7">
        <v>112</v>
      </c>
      <c r="B135" s="9">
        <v>5.2</v>
      </c>
      <c r="C135" s="20" t="s">
        <v>42</v>
      </c>
    </row>
    <row r="136" spans="1:3" s="1" customFormat="1">
      <c r="A136" s="7">
        <v>113</v>
      </c>
      <c r="B136" s="9">
        <v>4.2</v>
      </c>
      <c r="C136" s="20"/>
    </row>
    <row r="137" spans="1:3" s="1" customFormat="1">
      <c r="A137" s="7">
        <v>114</v>
      </c>
      <c r="B137" s="9">
        <v>4.5999999999999996</v>
      </c>
      <c r="C137" s="20" t="s">
        <v>42</v>
      </c>
    </row>
    <row r="138" spans="1:3" s="1" customFormat="1">
      <c r="A138" s="7">
        <v>115</v>
      </c>
      <c r="B138" s="9">
        <v>11.2</v>
      </c>
      <c r="C138" s="20"/>
    </row>
    <row r="139" spans="1:3" s="1" customFormat="1">
      <c r="A139" s="7">
        <v>116</v>
      </c>
      <c r="B139" s="9">
        <v>13.1</v>
      </c>
      <c r="C139" s="20" t="s">
        <v>42</v>
      </c>
    </row>
    <row r="140" spans="1:3" s="1" customFormat="1">
      <c r="A140" s="7">
        <v>117</v>
      </c>
      <c r="B140" s="9">
        <v>9.4</v>
      </c>
      <c r="C140" s="20"/>
    </row>
    <row r="141" spans="1:3" s="1" customFormat="1">
      <c r="A141" s="7">
        <v>118</v>
      </c>
      <c r="B141" s="9">
        <v>6.5</v>
      </c>
      <c r="C141" s="20" t="s">
        <v>42</v>
      </c>
    </row>
    <row r="142" spans="1:3" s="1" customFormat="1">
      <c r="A142" s="7">
        <v>119</v>
      </c>
      <c r="B142" s="9">
        <v>13.1</v>
      </c>
      <c r="C142" s="20"/>
    </row>
    <row r="143" spans="1:3" s="1" customFormat="1">
      <c r="A143" s="7">
        <v>120</v>
      </c>
      <c r="B143" s="9">
        <v>4.7</v>
      </c>
      <c r="C143" s="20" t="s">
        <v>42</v>
      </c>
    </row>
    <row r="144" spans="1:3" s="1" customFormat="1">
      <c r="A144" s="7">
        <v>121</v>
      </c>
      <c r="B144" s="9">
        <v>4.5999999999999996</v>
      </c>
      <c r="C144" s="20"/>
    </row>
    <row r="145" spans="1:3" s="1" customFormat="1">
      <c r="A145" s="7">
        <v>122</v>
      </c>
      <c r="B145" s="9">
        <v>11.6</v>
      </c>
      <c r="C145" s="20" t="s">
        <v>42</v>
      </c>
    </row>
    <row r="146" spans="1:3" s="1" customFormat="1">
      <c r="A146" s="7">
        <v>123</v>
      </c>
      <c r="B146" s="9">
        <v>11.5</v>
      </c>
      <c r="C146" s="20"/>
    </row>
    <row r="147" spans="1:3" s="1" customFormat="1">
      <c r="A147" s="7">
        <v>124</v>
      </c>
      <c r="B147" s="9">
        <v>4.7</v>
      </c>
      <c r="C147" s="20" t="s">
        <v>42</v>
      </c>
    </row>
    <row r="148" spans="1:3" s="1" customFormat="1">
      <c r="A148" s="7">
        <v>125</v>
      </c>
      <c r="B148" s="9">
        <v>10.1</v>
      </c>
      <c r="C148" s="20"/>
    </row>
    <row r="149" spans="1:3" s="1" customFormat="1">
      <c r="A149" s="7">
        <v>126</v>
      </c>
      <c r="B149" s="9">
        <v>8.1</v>
      </c>
      <c r="C149" s="20" t="s">
        <v>42</v>
      </c>
    </row>
    <row r="150" spans="1:3" s="1" customFormat="1">
      <c r="A150" s="7">
        <v>127</v>
      </c>
      <c r="B150" s="9">
        <v>12.2</v>
      </c>
      <c r="C150" s="20"/>
    </row>
    <row r="151" spans="1:3" s="1" customFormat="1">
      <c r="A151" s="7">
        <v>128</v>
      </c>
      <c r="B151" s="9">
        <v>9.1</v>
      </c>
      <c r="C151" s="20" t="s">
        <v>42</v>
      </c>
    </row>
    <row r="152" spans="1:3" s="1" customFormat="1">
      <c r="A152" s="7">
        <v>129</v>
      </c>
      <c r="B152" s="9">
        <v>2.2000000000000002</v>
      </c>
      <c r="C152" s="20"/>
    </row>
    <row r="153" spans="1:3" s="1" customFormat="1">
      <c r="A153" s="7">
        <v>130</v>
      </c>
      <c r="B153" s="9">
        <v>12.2</v>
      </c>
      <c r="C153" s="20" t="s">
        <v>42</v>
      </c>
    </row>
    <row r="154" spans="1:3" s="1" customFormat="1">
      <c r="A154" s="7">
        <v>131</v>
      </c>
      <c r="B154" s="9">
        <v>4.7</v>
      </c>
      <c r="C154" s="20"/>
    </row>
    <row r="155" spans="1:3" s="1" customFormat="1">
      <c r="A155" s="7">
        <v>132</v>
      </c>
      <c r="B155" s="9">
        <v>12.3</v>
      </c>
      <c r="C155" s="20" t="s">
        <v>42</v>
      </c>
    </row>
    <row r="156" spans="1:3" s="1" customFormat="1">
      <c r="A156" s="7">
        <v>133</v>
      </c>
      <c r="B156" s="9">
        <v>11.7</v>
      </c>
      <c r="C156" s="20"/>
    </row>
    <row r="157" spans="1:3" s="1" customFormat="1">
      <c r="A157" s="7">
        <v>134</v>
      </c>
      <c r="B157" s="9">
        <v>6.5</v>
      </c>
      <c r="C157" s="20" t="s">
        <v>42</v>
      </c>
    </row>
    <row r="158" spans="1:3" s="1" customFormat="1">
      <c r="A158" s="7">
        <v>135</v>
      </c>
      <c r="B158" s="9">
        <v>11.2</v>
      </c>
      <c r="C158" s="20"/>
    </row>
    <row r="159" spans="1:3" s="1" customFormat="1">
      <c r="A159" s="7">
        <v>136</v>
      </c>
      <c r="B159" s="9">
        <v>6.2</v>
      </c>
      <c r="C159" s="20" t="s">
        <v>42</v>
      </c>
    </row>
    <row r="160" spans="1:3" s="1" customFormat="1">
      <c r="A160" s="7">
        <v>137</v>
      </c>
      <c r="B160" s="9">
        <v>13.3</v>
      </c>
      <c r="C160" s="20"/>
    </row>
    <row r="161" spans="1:3" s="1" customFormat="1">
      <c r="A161" s="7">
        <v>138</v>
      </c>
      <c r="B161" s="9">
        <v>4.0999999999999996</v>
      </c>
      <c r="C161" s="20" t="s">
        <v>42</v>
      </c>
    </row>
    <row r="162" spans="1:3" s="1" customFormat="1">
      <c r="A162" s="7">
        <v>139</v>
      </c>
      <c r="B162" s="9">
        <v>4.0999999999999996</v>
      </c>
      <c r="C162" s="20"/>
    </row>
    <row r="163" spans="1:3" s="1" customFormat="1">
      <c r="A163" s="7">
        <v>140</v>
      </c>
      <c r="B163" s="9">
        <v>4.0999999999999996</v>
      </c>
      <c r="C163" s="20" t="s">
        <v>42</v>
      </c>
    </row>
    <row r="164" spans="1:3" s="1" customFormat="1">
      <c r="A164" s="7">
        <v>141</v>
      </c>
      <c r="B164" s="9">
        <v>4.0999999999999996</v>
      </c>
      <c r="C164" s="20"/>
    </row>
    <row r="165" spans="1:3" s="1" customFormat="1">
      <c r="A165" s="7">
        <v>142</v>
      </c>
      <c r="B165" s="9">
        <v>11.2</v>
      </c>
      <c r="C165" s="20" t="s">
        <v>42</v>
      </c>
    </row>
    <row r="166" spans="1:3" s="1" customFormat="1">
      <c r="A166" s="7">
        <v>143</v>
      </c>
      <c r="B166" s="9">
        <v>10.1</v>
      </c>
      <c r="C166" s="20"/>
    </row>
    <row r="167" spans="1:3" s="1" customFormat="1">
      <c r="A167" s="7">
        <v>144</v>
      </c>
      <c r="B167" s="9">
        <v>4.5999999999999996</v>
      </c>
      <c r="C167" s="20" t="s">
        <v>42</v>
      </c>
    </row>
    <row r="168" spans="1:3" s="1" customFormat="1">
      <c r="A168" s="7">
        <v>145</v>
      </c>
      <c r="B168" s="9">
        <v>5.0999999999999996</v>
      </c>
      <c r="C168" s="20"/>
    </row>
    <row r="169" spans="1:3" s="1" customFormat="1">
      <c r="A169" s="7">
        <v>146</v>
      </c>
      <c r="B169" s="9">
        <v>5.0999999999999996</v>
      </c>
      <c r="C169" s="20" t="s">
        <v>42</v>
      </c>
    </row>
    <row r="170" spans="1:3" s="1" customFormat="1">
      <c r="A170" s="7">
        <v>147</v>
      </c>
      <c r="B170" s="9">
        <v>4.0999999999999996</v>
      </c>
      <c r="C170" s="20"/>
    </row>
    <row r="171" spans="1:3" s="1" customFormat="1">
      <c r="A171" s="7">
        <v>148</v>
      </c>
      <c r="B171" s="9">
        <v>8.1999999999999993</v>
      </c>
      <c r="C171" s="20" t="s">
        <v>42</v>
      </c>
    </row>
    <row r="172" spans="1:3" s="1" customFormat="1">
      <c r="A172" s="7">
        <v>149</v>
      </c>
      <c r="B172" s="9">
        <v>11.2</v>
      </c>
      <c r="C172" s="20"/>
    </row>
    <row r="173" spans="1:3" s="1" customFormat="1">
      <c r="A173" s="7">
        <v>150</v>
      </c>
      <c r="B173" s="9">
        <v>11.4</v>
      </c>
      <c r="C173" s="20" t="s">
        <v>42</v>
      </c>
    </row>
    <row r="174" spans="1:3" s="1" customFormat="1">
      <c r="A174" s="7">
        <v>151</v>
      </c>
      <c r="B174" s="9">
        <v>4.5999999999999996</v>
      </c>
      <c r="C174" s="20"/>
    </row>
    <row r="175" spans="1:3" s="1" customFormat="1">
      <c r="A175" s="7">
        <v>152</v>
      </c>
      <c r="B175" s="9">
        <v>8.1</v>
      </c>
      <c r="C175" s="20" t="s">
        <v>42</v>
      </c>
    </row>
    <row r="176" spans="1:3" s="1" customFormat="1">
      <c r="A176" s="7">
        <v>153</v>
      </c>
      <c r="B176" s="9">
        <v>11.1</v>
      </c>
      <c r="C176" s="20"/>
    </row>
    <row r="177" spans="1:3" s="1" customFormat="1">
      <c r="A177" s="7">
        <v>154</v>
      </c>
      <c r="B177" s="9">
        <v>13.1</v>
      </c>
      <c r="C177" s="20" t="s">
        <v>42</v>
      </c>
    </row>
    <row r="178" spans="1:3" s="1" customFormat="1">
      <c r="A178" s="7">
        <v>155</v>
      </c>
      <c r="B178" s="9">
        <v>13.2</v>
      </c>
      <c r="C178" s="20"/>
    </row>
    <row r="179" spans="1:3" s="1" customFormat="1">
      <c r="A179" s="7">
        <v>156</v>
      </c>
      <c r="B179" s="9">
        <v>4.5999999999999996</v>
      </c>
      <c r="C179" s="20" t="s">
        <v>42</v>
      </c>
    </row>
    <row r="180" spans="1:3" s="1" customFormat="1">
      <c r="A180" s="7">
        <v>157</v>
      </c>
      <c r="B180" s="9">
        <v>4.7</v>
      </c>
      <c r="C180" s="20"/>
    </row>
    <row r="181" spans="1:3" s="1" customFormat="1">
      <c r="A181" s="7">
        <v>158</v>
      </c>
      <c r="B181" s="9">
        <v>4.5999999999999996</v>
      </c>
      <c r="C181" s="20" t="s">
        <v>42</v>
      </c>
    </row>
    <row r="182" spans="1:3" s="1" customFormat="1">
      <c r="A182" s="7">
        <v>159</v>
      </c>
      <c r="B182" s="9">
        <v>7.2</v>
      </c>
      <c r="C182" s="20"/>
    </row>
    <row r="183" spans="1:3" s="1" customFormat="1">
      <c r="A183" s="7">
        <v>160</v>
      </c>
      <c r="B183" s="9">
        <v>4.3</v>
      </c>
      <c r="C183" s="20" t="s">
        <v>42</v>
      </c>
    </row>
    <row r="184" spans="1:3" s="1" customFormat="1">
      <c r="A184" s="7">
        <v>161</v>
      </c>
      <c r="B184" s="9">
        <v>10.1</v>
      </c>
      <c r="C184" s="20"/>
    </row>
    <row r="185" spans="1:3" s="1" customFormat="1">
      <c r="A185" s="7">
        <v>162</v>
      </c>
      <c r="B185" s="9">
        <v>11.2</v>
      </c>
      <c r="C185" s="20" t="s">
        <v>42</v>
      </c>
    </row>
    <row r="186" spans="1:3" s="1" customFormat="1">
      <c r="A186" s="7">
        <v>163</v>
      </c>
      <c r="B186" s="9">
        <v>10.1</v>
      </c>
      <c r="C186" s="20"/>
    </row>
    <row r="187" spans="1:3" s="1" customFormat="1">
      <c r="A187" s="7">
        <v>164</v>
      </c>
      <c r="B187" s="9">
        <v>10.1</v>
      </c>
      <c r="C187" s="20" t="s">
        <v>42</v>
      </c>
    </row>
    <row r="188" spans="1:3" s="1" customFormat="1">
      <c r="A188" s="7">
        <v>165</v>
      </c>
      <c r="B188" s="9">
        <v>9.1</v>
      </c>
      <c r="C188" s="20"/>
    </row>
    <row r="189" spans="1:3" s="1" customFormat="1">
      <c r="A189" s="7">
        <v>166</v>
      </c>
      <c r="B189" s="9">
        <v>4.5999999999999996</v>
      </c>
      <c r="C189" s="20" t="s">
        <v>42</v>
      </c>
    </row>
    <row r="190" spans="1:3" s="1" customFormat="1">
      <c r="A190" s="7">
        <v>167</v>
      </c>
      <c r="B190" s="9">
        <v>12.1</v>
      </c>
      <c r="C190" s="20"/>
    </row>
    <row r="191" spans="1:3" s="1" customFormat="1">
      <c r="A191" s="7">
        <v>168</v>
      </c>
      <c r="B191" s="9">
        <v>8.1</v>
      </c>
      <c r="C191" s="20" t="s">
        <v>42</v>
      </c>
    </row>
    <row r="192" spans="1:3" s="1" customFormat="1">
      <c r="A192" s="7">
        <v>169</v>
      </c>
      <c r="B192" s="9">
        <v>13.1</v>
      </c>
      <c r="C192" s="20"/>
    </row>
    <row r="193" spans="1:3" s="1" customFormat="1">
      <c r="A193" s="7">
        <v>170</v>
      </c>
      <c r="B193" s="9">
        <v>7.3</v>
      </c>
      <c r="C193" s="20" t="s">
        <v>42</v>
      </c>
    </row>
    <row r="194" spans="1:3" s="1" customFormat="1">
      <c r="A194" s="7">
        <v>171</v>
      </c>
      <c r="B194" s="9">
        <v>11.7</v>
      </c>
      <c r="C194" s="20"/>
    </row>
    <row r="195" spans="1:3" s="1" customFormat="1">
      <c r="A195" s="7">
        <v>172</v>
      </c>
      <c r="B195" s="9">
        <v>9.3000000000000007</v>
      </c>
      <c r="C195" s="20" t="s">
        <v>42</v>
      </c>
    </row>
    <row r="196" spans="1:3" s="1" customFormat="1">
      <c r="A196" s="7">
        <v>173</v>
      </c>
      <c r="B196" s="9">
        <v>4.0999999999999996</v>
      </c>
      <c r="C196" s="20"/>
    </row>
    <row r="197" spans="1:3" s="1" customFormat="1">
      <c r="A197" s="7">
        <v>174</v>
      </c>
      <c r="B197" s="9">
        <v>10.1</v>
      </c>
      <c r="C197" s="20" t="s">
        <v>42</v>
      </c>
    </row>
    <row r="198" spans="1:3" s="1" customFormat="1">
      <c r="A198" s="7">
        <v>175</v>
      </c>
      <c r="B198" s="9">
        <v>4.5999999999999996</v>
      </c>
      <c r="C198" s="20"/>
    </row>
    <row r="199" spans="1:3" s="1" customFormat="1">
      <c r="A199" s="7">
        <v>176</v>
      </c>
      <c r="B199" s="9">
        <v>1.2</v>
      </c>
      <c r="C199" s="20" t="s">
        <v>42</v>
      </c>
    </row>
    <row r="200" spans="1:3" s="1" customFormat="1">
      <c r="A200" s="7">
        <v>177</v>
      </c>
      <c r="B200" s="9">
        <v>4.2</v>
      </c>
      <c r="C200" s="20"/>
    </row>
    <row r="201" spans="1:3" s="1" customFormat="1">
      <c r="A201" s="7">
        <v>178</v>
      </c>
      <c r="B201" s="9">
        <v>4.5999999999999996</v>
      </c>
      <c r="C201" s="20" t="s">
        <v>42</v>
      </c>
    </row>
    <row r="202" spans="1:3" s="1" customFormat="1">
      <c r="A202" s="7">
        <v>179</v>
      </c>
      <c r="B202" s="9">
        <v>4.2</v>
      </c>
      <c r="C202" s="20"/>
    </row>
    <row r="203" spans="1:3" s="1" customFormat="1">
      <c r="A203" s="7">
        <v>180</v>
      </c>
      <c r="B203" s="9">
        <v>9.1</v>
      </c>
      <c r="C203" s="20" t="s">
        <v>42</v>
      </c>
    </row>
    <row r="204" spans="1:3" s="1" customFormat="1">
      <c r="A204" s="7">
        <v>181</v>
      </c>
      <c r="B204" s="9">
        <v>4.7</v>
      </c>
      <c r="C204" s="20"/>
    </row>
    <row r="205" spans="1:3" s="1" customFormat="1">
      <c r="A205" s="7">
        <v>182</v>
      </c>
      <c r="B205" s="9">
        <v>4.0999999999999996</v>
      </c>
      <c r="C205" s="20" t="s">
        <v>42</v>
      </c>
    </row>
    <row r="206" spans="1:3" s="1" customFormat="1">
      <c r="A206" s="7">
        <v>183</v>
      </c>
      <c r="B206" s="9">
        <v>10.1</v>
      </c>
      <c r="C206" s="20"/>
    </row>
    <row r="207" spans="1:3" s="1" customFormat="1">
      <c r="A207" s="7">
        <v>184</v>
      </c>
      <c r="B207" s="9">
        <v>10.199999999999999</v>
      </c>
      <c r="C207" s="20" t="s">
        <v>42</v>
      </c>
    </row>
    <row r="208" spans="1:3" s="1" customFormat="1">
      <c r="A208" s="7">
        <v>185</v>
      </c>
      <c r="B208" s="9">
        <v>13.1</v>
      </c>
      <c r="C208" s="20"/>
    </row>
    <row r="209" spans="1:3" s="1" customFormat="1">
      <c r="A209" s="7">
        <v>186</v>
      </c>
      <c r="B209" s="9">
        <v>4.5999999999999996</v>
      </c>
      <c r="C209" s="20" t="s">
        <v>42</v>
      </c>
    </row>
    <row r="210" spans="1:3" s="1" customFormat="1">
      <c r="A210" s="7">
        <v>187</v>
      </c>
      <c r="B210" s="9">
        <v>13.3</v>
      </c>
      <c r="C210" s="20"/>
    </row>
    <row r="211" spans="1:3" s="1" customFormat="1">
      <c r="A211" s="7">
        <v>188</v>
      </c>
      <c r="B211" s="9">
        <v>11.6</v>
      </c>
      <c r="C211" s="20" t="s">
        <v>42</v>
      </c>
    </row>
    <row r="212" spans="1:3" s="1" customFormat="1">
      <c r="A212" s="7">
        <v>189</v>
      </c>
      <c r="B212" s="9">
        <v>7.4</v>
      </c>
      <c r="C212" s="20"/>
    </row>
    <row r="213" spans="1:3" s="1" customFormat="1">
      <c r="A213" s="7">
        <v>190</v>
      </c>
      <c r="B213" s="9">
        <v>12.1</v>
      </c>
      <c r="C213" s="20" t="s">
        <v>42</v>
      </c>
    </row>
    <row r="214" spans="1:3" s="1" customFormat="1">
      <c r="A214" s="7">
        <v>191</v>
      </c>
      <c r="B214" s="9">
        <v>8.1999999999999993</v>
      </c>
      <c r="C214" s="20"/>
    </row>
    <row r="215" spans="1:3" s="1" customFormat="1">
      <c r="A215" s="7">
        <v>192</v>
      </c>
      <c r="B215" s="9">
        <v>4.5999999999999996</v>
      </c>
      <c r="C215" s="20" t="s">
        <v>42</v>
      </c>
    </row>
    <row r="216" spans="1:3" s="1" customFormat="1">
      <c r="A216" s="7">
        <v>193</v>
      </c>
      <c r="B216" s="9">
        <v>10.1</v>
      </c>
      <c r="C216" s="20"/>
    </row>
    <row r="217" spans="1:3" s="1" customFormat="1">
      <c r="A217" s="7">
        <v>194</v>
      </c>
      <c r="B217" s="9">
        <v>4.4000000000000004</v>
      </c>
      <c r="C217" s="20" t="s">
        <v>42</v>
      </c>
    </row>
    <row r="218" spans="1:3" s="1" customFormat="1">
      <c r="A218" s="7">
        <v>195</v>
      </c>
      <c r="B218" s="9">
        <v>6.5</v>
      </c>
      <c r="C218" s="20"/>
    </row>
    <row r="219" spans="1:3" s="1" customFormat="1">
      <c r="A219" s="7">
        <v>196</v>
      </c>
      <c r="B219" s="9">
        <v>8.1999999999999993</v>
      </c>
      <c r="C219" s="20" t="s">
        <v>42</v>
      </c>
    </row>
    <row r="220" spans="1:3" s="1" customFormat="1">
      <c r="A220" s="7">
        <v>197</v>
      </c>
      <c r="B220" s="9">
        <v>10.1</v>
      </c>
      <c r="C220" s="20"/>
    </row>
    <row r="221" spans="1:3" s="1" customFormat="1">
      <c r="A221" s="7">
        <v>198</v>
      </c>
      <c r="B221" s="9">
        <v>6.5</v>
      </c>
      <c r="C221" s="20" t="s">
        <v>42</v>
      </c>
    </row>
    <row r="222" spans="1:3" s="1" customFormat="1">
      <c r="A222" s="7">
        <v>199</v>
      </c>
      <c r="B222" s="9">
        <v>6.5</v>
      </c>
      <c r="C222" s="20"/>
    </row>
    <row r="223" spans="1:3" s="1" customFormat="1">
      <c r="A223" s="15">
        <v>200</v>
      </c>
      <c r="B223" s="16">
        <v>9.4</v>
      </c>
      <c r="C223" s="21" t="s">
        <v>42</v>
      </c>
    </row>
  </sheetData>
  <autoFilter ref="A23:F223" xr:uid="{00000000-0009-0000-0000-000003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23"/>
  <sheetViews>
    <sheetView topLeftCell="A207" zoomScale="145" zoomScaleNormal="145" workbookViewId="0">
      <selection activeCell="H13" sqref="H13"/>
    </sheetView>
  </sheetViews>
  <sheetFormatPr defaultColWidth="11" defaultRowHeight="15"/>
  <cols>
    <col min="1" max="2" width="10.83203125" style="1"/>
    <col min="3" max="3" width="32.83203125" style="2" customWidth="1"/>
    <col min="4" max="4" width="15.5" style="1" customWidth="1"/>
    <col min="5" max="6" width="10.8320312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18</v>
      </c>
      <c r="E4" s="10">
        <f>COUNTIFS(B24:B223,"4.1",C24:C223,"X")+COUNTIFS(B24:B223,"13.1",C24:C223,"X")</f>
        <v>9</v>
      </c>
      <c r="F4" s="11">
        <f>(D4-E4)/D4</f>
        <v>0.5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11</v>
      </c>
      <c r="E5" s="10">
        <f>COUNTIFS(B24:B223,"4.7",C24:C223,"X")+COUNTIFS(B24:B223,"5.5",C24:C223,"X")</f>
        <v>7</v>
      </c>
      <c r="F5" s="11">
        <f>(D5-E5)/D5</f>
        <v>0.36363636363636365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22</v>
      </c>
      <c r="E6" s="10">
        <f>COUNTIFS(B24:B223,"4.6",C24:C223,"X")</f>
        <v>8</v>
      </c>
      <c r="F6" s="11">
        <f t="shared" ref="F6:F19" si="0">(D6-E6)/D6</f>
        <v>0.63636363636363635</v>
      </c>
    </row>
    <row r="7" spans="1:6" ht="30">
      <c r="A7" s="7">
        <v>4</v>
      </c>
      <c r="B7" s="4" t="s">
        <v>14</v>
      </c>
      <c r="C7" s="8" t="s">
        <v>15</v>
      </c>
      <c r="D7" s="9">
        <f>COUNTIF(B24:B223,"8.2")+COUNTIF(B24:B223,"9.6")</f>
        <v>14</v>
      </c>
      <c r="E7" s="10">
        <f>COUNTIFS(B24:B223,"8.2",C24:C223,"X")+COUNTIFS(B24:B223,"9.6",C24:C223,"X")</f>
        <v>8</v>
      </c>
      <c r="F7" s="11">
        <f t="shared" si="0"/>
        <v>0.42857142857142855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27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14</v>
      </c>
      <c r="F8" s="11">
        <f t="shared" si="0"/>
        <v>0.48148148148148145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17</v>
      </c>
      <c r="E9" s="10">
        <f>COUNTIFS(B24:B223,"4.2",C24:C223,"X")+COUNTIFS(B24:B223,"4.3",C24:C223,"X")+COUNTIFS(B24:B223,"4.4",C24:C223,"X")+COUNTIFS(B24:B223,"4.5",C24:C223,"X")</f>
        <v>9</v>
      </c>
      <c r="F9" s="11">
        <f t="shared" si="0"/>
        <v>0.47058823529411764</v>
      </c>
    </row>
    <row r="10" spans="1:6" ht="30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10</v>
      </c>
      <c r="E10" s="10">
        <f>COUNTIFS(B24:B223,"5.1",C24:C223,"X")+COUNTIFS(B24:B223,"5.2",C24:C223,"X")+COUNTIFS(B24:B223,"5.3",C24:C223,"X")+COUNTIFS(B24:B223,"5.4",C24:C223,"X")+COUNTIFS(B24:B223,"5.6",C24:C223,"X")</f>
        <v>6</v>
      </c>
      <c r="F10" s="11">
        <f t="shared" si="0"/>
        <v>0.4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8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7</v>
      </c>
      <c r="F11" s="11">
        <f t="shared" si="0"/>
        <v>0.125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8</v>
      </c>
      <c r="E12" s="10">
        <f>COUNTIFS(B24:B223,"7.1",C24:C223,"X")+COUNTIFS(B24:B223,"7.2",C24:C223,"X")+COUNTIFS(B24:B223,"7.3",C24:C223,"X")+COUNTIFS(B24:B223,"7.4",C24:C223,"X")</f>
        <v>4</v>
      </c>
      <c r="F12" s="11">
        <f t="shared" si="0"/>
        <v>0.5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10</v>
      </c>
      <c r="E13" s="10">
        <f>COUNTIFS(B24:B223,"8.1",C24:C223,"X")+COUNTIFS(B24:B223,"8.3",C24:C223,"X")</f>
        <v>6</v>
      </c>
      <c r="F13" s="11">
        <f t="shared" si="0"/>
        <v>0.4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17</v>
      </c>
      <c r="E14" s="10">
        <f>COUNTIFS(B24:B223,"9.1",C24:C223,"X")+COUNTIFS(B24:B223,"9.2",C24:C223,"X")+COUNTIFS(B24:B223,"9.3",C24:C223,"X")+COUNTIFS(B24:B223,"9.4",C24:C223,"X")+COUNTIFS(B24:B223,"9.5",C24:C223,"X")</f>
        <v>5</v>
      </c>
      <c r="F14" s="11">
        <f t="shared" si="0"/>
        <v>0.70588235294117652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10</v>
      </c>
      <c r="E15" s="10">
        <f>COUNTIFS(B24:B223,"13.2",C24:C223,"X")+COUNTIFS(B24:B223,"13.3",C24:C223,"X")+COUNTIFS(B24:B223,"13.4",C24:C223,"X")</f>
        <v>4</v>
      </c>
      <c r="F15" s="11">
        <f t="shared" si="0"/>
        <v>0.6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16</v>
      </c>
      <c r="E16" s="10">
        <f>COUNTIFS(B24:B223,"10.1",C24:C223,"X")+COUNTIFS(B24:B223,"10.2",C24:C223,"X")+COUNTIFS(B24:B223,"10.3",C24:C223,"X")</f>
        <v>8</v>
      </c>
      <c r="F16" s="11">
        <f t="shared" si="0"/>
        <v>0.5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10</v>
      </c>
      <c r="E17" s="10">
        <f>COUNTIFS(B24:B223,"12.1",C24:C223,"X")+COUNTIFS(B24:B223,"12.2",C24:C223,"X")+COUNTIFS(B24:B223,"12.3",C24:C223,"X")</f>
        <v>3</v>
      </c>
      <c r="F17" s="11">
        <f t="shared" si="0"/>
        <v>0.7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2</v>
      </c>
      <c r="E18" s="10">
        <f>COUNTIF(C24:C223,"X")-SUM(E4:E17)</f>
        <v>2</v>
      </c>
      <c r="F18" s="11">
        <f t="shared" si="0"/>
        <v>0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3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4.0999999999999996</v>
      </c>
      <c r="C24" s="20"/>
    </row>
    <row r="25" spans="1:6" s="1" customFormat="1">
      <c r="A25" s="7">
        <v>2</v>
      </c>
      <c r="B25" s="9">
        <v>4.5</v>
      </c>
      <c r="C25" s="20" t="s">
        <v>42</v>
      </c>
    </row>
    <row r="26" spans="1:6" s="1" customFormat="1">
      <c r="A26" s="7">
        <v>3</v>
      </c>
      <c r="B26" s="9">
        <v>4.5</v>
      </c>
      <c r="C26" s="20"/>
    </row>
    <row r="27" spans="1:6" s="1" customFormat="1">
      <c r="A27" s="7">
        <v>4</v>
      </c>
      <c r="B27" s="9">
        <v>13.1</v>
      </c>
      <c r="C27" s="20" t="s">
        <v>42</v>
      </c>
    </row>
    <row r="28" spans="1:6" s="1" customFormat="1">
      <c r="A28" s="7">
        <v>5</v>
      </c>
      <c r="B28" s="9">
        <v>7.4</v>
      </c>
      <c r="C28" s="20"/>
    </row>
    <row r="29" spans="1:6" s="1" customFormat="1">
      <c r="A29" s="7">
        <v>6</v>
      </c>
      <c r="B29" s="9">
        <v>4.7</v>
      </c>
      <c r="C29" s="20" t="s">
        <v>42</v>
      </c>
    </row>
    <row r="30" spans="1:6" s="1" customFormat="1">
      <c r="A30" s="7">
        <v>7</v>
      </c>
      <c r="B30" s="9">
        <v>4.4000000000000004</v>
      </c>
      <c r="C30" s="20"/>
    </row>
    <row r="31" spans="1:6" s="1" customFormat="1">
      <c r="A31" s="7">
        <v>8</v>
      </c>
      <c r="B31" s="9">
        <v>4.5</v>
      </c>
      <c r="C31" s="20" t="s">
        <v>42</v>
      </c>
    </row>
    <row r="32" spans="1:6" s="1" customFormat="1">
      <c r="A32" s="7">
        <v>9</v>
      </c>
      <c r="B32" s="9">
        <v>11.7</v>
      </c>
      <c r="C32" s="20"/>
    </row>
    <row r="33" spans="1:3" s="1" customFormat="1">
      <c r="A33" s="7">
        <v>10</v>
      </c>
      <c r="B33" s="9">
        <v>5.5</v>
      </c>
      <c r="C33" s="20" t="s">
        <v>42</v>
      </c>
    </row>
    <row r="34" spans="1:3" s="1" customFormat="1">
      <c r="A34" s="7">
        <v>11</v>
      </c>
      <c r="B34" s="9">
        <v>4.7</v>
      </c>
      <c r="C34" s="20"/>
    </row>
    <row r="35" spans="1:3" s="1" customFormat="1">
      <c r="A35" s="7">
        <v>12</v>
      </c>
      <c r="B35" s="9">
        <v>10.3</v>
      </c>
      <c r="C35" s="20" t="s">
        <v>42</v>
      </c>
    </row>
    <row r="36" spans="1:3" s="1" customFormat="1">
      <c r="A36" s="7">
        <v>13</v>
      </c>
      <c r="B36" s="9">
        <v>12.2</v>
      </c>
      <c r="C36" s="20"/>
    </row>
    <row r="37" spans="1:3" s="1" customFormat="1">
      <c r="A37" s="7">
        <v>14</v>
      </c>
      <c r="B37" s="9">
        <v>11.7</v>
      </c>
      <c r="C37" s="20" t="s">
        <v>42</v>
      </c>
    </row>
    <row r="38" spans="1:3" s="1" customFormat="1">
      <c r="A38" s="7">
        <v>15</v>
      </c>
      <c r="B38" s="9">
        <v>9.1</v>
      </c>
      <c r="C38" s="20"/>
    </row>
    <row r="39" spans="1:3" s="1" customFormat="1">
      <c r="A39" s="7">
        <v>16</v>
      </c>
      <c r="B39" s="9">
        <v>8.1999999999999993</v>
      </c>
      <c r="C39" s="20" t="s">
        <v>42</v>
      </c>
    </row>
    <row r="40" spans="1:3" s="1" customFormat="1">
      <c r="A40" s="7">
        <v>17</v>
      </c>
      <c r="B40" s="9">
        <v>4.4000000000000004</v>
      </c>
      <c r="C40" s="20"/>
    </row>
    <row r="41" spans="1:3" s="1" customFormat="1">
      <c r="A41" s="7">
        <v>18</v>
      </c>
      <c r="B41" s="9">
        <v>8.1999999999999993</v>
      </c>
      <c r="C41" s="20" t="s">
        <v>42</v>
      </c>
    </row>
    <row r="42" spans="1:3" s="1" customFormat="1">
      <c r="A42" s="7">
        <v>19</v>
      </c>
      <c r="B42" s="9">
        <v>5.6</v>
      </c>
      <c r="C42" s="20"/>
    </row>
    <row r="43" spans="1:3" s="1" customFormat="1">
      <c r="A43" s="7">
        <v>20</v>
      </c>
      <c r="B43" s="9">
        <v>4.5</v>
      </c>
      <c r="C43" s="20" t="s">
        <v>42</v>
      </c>
    </row>
    <row r="44" spans="1:3" s="1" customFormat="1">
      <c r="A44" s="7">
        <v>21</v>
      </c>
      <c r="B44" s="9">
        <v>11.5</v>
      </c>
      <c r="C44" s="20"/>
    </row>
    <row r="45" spans="1:3" s="1" customFormat="1">
      <c r="A45" s="7">
        <v>22</v>
      </c>
      <c r="B45" s="9">
        <v>1.2</v>
      </c>
      <c r="C45" s="20" t="s">
        <v>42</v>
      </c>
    </row>
    <row r="46" spans="1:3" s="1" customFormat="1">
      <c r="A46" s="7">
        <v>23</v>
      </c>
      <c r="B46" s="9">
        <v>4.5</v>
      </c>
      <c r="C46" s="20"/>
    </row>
    <row r="47" spans="1:3" s="1" customFormat="1">
      <c r="A47" s="7">
        <v>24</v>
      </c>
      <c r="B47" s="9">
        <v>4.3</v>
      </c>
      <c r="C47" s="20" t="s">
        <v>42</v>
      </c>
    </row>
    <row r="48" spans="1:3" s="1" customFormat="1">
      <c r="A48" s="7">
        <v>25</v>
      </c>
      <c r="B48" s="9">
        <v>4.0999999999999996</v>
      </c>
      <c r="C48" s="20"/>
    </row>
    <row r="49" spans="1:3" s="1" customFormat="1">
      <c r="A49" s="7">
        <v>26</v>
      </c>
      <c r="B49" s="9">
        <v>8.1999999999999993</v>
      </c>
      <c r="C49" s="20" t="s">
        <v>42</v>
      </c>
    </row>
    <row r="50" spans="1:3" s="1" customFormat="1">
      <c r="A50" s="7">
        <v>27</v>
      </c>
      <c r="B50" s="9">
        <v>9.4</v>
      </c>
      <c r="C50" s="20"/>
    </row>
    <row r="51" spans="1:3" s="1" customFormat="1">
      <c r="A51" s="7">
        <v>28</v>
      </c>
      <c r="B51" s="9">
        <v>13.2</v>
      </c>
      <c r="C51" s="20" t="s">
        <v>42</v>
      </c>
    </row>
    <row r="52" spans="1:3" s="1" customFormat="1">
      <c r="A52" s="7">
        <v>29</v>
      </c>
      <c r="B52" s="9">
        <v>11.3</v>
      </c>
      <c r="C52" s="20"/>
    </row>
    <row r="53" spans="1:3" s="1" customFormat="1">
      <c r="A53" s="7">
        <v>30</v>
      </c>
      <c r="B53" s="9">
        <v>12.1</v>
      </c>
      <c r="C53" s="20" t="s">
        <v>42</v>
      </c>
    </row>
    <row r="54" spans="1:3" s="1" customFormat="1">
      <c r="A54" s="7">
        <v>31</v>
      </c>
      <c r="B54" s="9">
        <v>4.0999999999999996</v>
      </c>
      <c r="C54" s="20"/>
    </row>
    <row r="55" spans="1:3" s="1" customFormat="1">
      <c r="A55" s="7">
        <v>32</v>
      </c>
      <c r="B55" s="9">
        <v>7.4</v>
      </c>
      <c r="C55" s="20" t="s">
        <v>42</v>
      </c>
    </row>
    <row r="56" spans="1:3" s="1" customFormat="1">
      <c r="A56" s="7">
        <v>33</v>
      </c>
      <c r="B56" s="9">
        <v>12.3</v>
      </c>
      <c r="C56" s="20"/>
    </row>
    <row r="57" spans="1:3" s="1" customFormat="1">
      <c r="A57" s="7">
        <v>34</v>
      </c>
      <c r="B57" s="9">
        <v>12.2</v>
      </c>
      <c r="C57" s="20" t="s">
        <v>42</v>
      </c>
    </row>
    <row r="58" spans="1:3" s="1" customFormat="1">
      <c r="A58" s="7">
        <v>35</v>
      </c>
      <c r="B58" s="9">
        <v>7.4</v>
      </c>
      <c r="C58" s="20"/>
    </row>
    <row r="59" spans="1:3" s="1" customFormat="1">
      <c r="A59" s="7">
        <v>36</v>
      </c>
      <c r="B59" s="9">
        <v>1.2</v>
      </c>
      <c r="C59" s="20" t="s">
        <v>42</v>
      </c>
    </row>
    <row r="60" spans="1:3" s="1" customFormat="1">
      <c r="A60" s="7">
        <v>37</v>
      </c>
      <c r="B60" s="9">
        <v>4.5999999999999996</v>
      </c>
      <c r="C60" s="20"/>
    </row>
    <row r="61" spans="1:3" s="1" customFormat="1">
      <c r="A61" s="7">
        <v>38</v>
      </c>
      <c r="B61" s="9">
        <v>11.3</v>
      </c>
      <c r="C61" s="20" t="s">
        <v>42</v>
      </c>
    </row>
    <row r="62" spans="1:3" s="1" customFormat="1">
      <c r="A62" s="7">
        <v>39</v>
      </c>
      <c r="B62" s="9">
        <v>4.7</v>
      </c>
      <c r="C62" s="20"/>
    </row>
    <row r="63" spans="1:3" s="1" customFormat="1">
      <c r="A63" s="7">
        <v>40</v>
      </c>
      <c r="B63" s="9">
        <v>4.0999999999999996</v>
      </c>
      <c r="C63" s="20" t="s">
        <v>42</v>
      </c>
    </row>
    <row r="64" spans="1:3" s="1" customFormat="1">
      <c r="A64" s="7">
        <v>41</v>
      </c>
      <c r="B64" s="9">
        <v>10.3</v>
      </c>
      <c r="C64" s="20"/>
    </row>
    <row r="65" spans="1:3" s="1" customFormat="1">
      <c r="A65" s="7">
        <v>42</v>
      </c>
      <c r="B65" s="9">
        <v>6.5</v>
      </c>
      <c r="C65" s="20" t="s">
        <v>42</v>
      </c>
    </row>
    <row r="66" spans="1:3" s="1" customFormat="1">
      <c r="A66" s="7">
        <v>43</v>
      </c>
      <c r="B66" s="9">
        <v>11.2</v>
      </c>
      <c r="C66" s="20"/>
    </row>
    <row r="67" spans="1:3" s="1" customFormat="1">
      <c r="A67" s="7">
        <v>44</v>
      </c>
      <c r="B67" s="9">
        <v>4.0999999999999996</v>
      </c>
      <c r="C67" s="20" t="s">
        <v>42</v>
      </c>
    </row>
    <row r="68" spans="1:3" s="1" customFormat="1">
      <c r="A68" s="7">
        <v>45</v>
      </c>
      <c r="B68" s="9">
        <v>9.4</v>
      </c>
      <c r="C68" s="20"/>
    </row>
    <row r="69" spans="1:3" s="1" customFormat="1">
      <c r="A69" s="7">
        <v>46</v>
      </c>
      <c r="B69" s="9">
        <v>8.1999999999999993</v>
      </c>
      <c r="C69" s="20" t="s">
        <v>42</v>
      </c>
    </row>
    <row r="70" spans="1:3" s="1" customFormat="1">
      <c r="A70" s="7">
        <v>47</v>
      </c>
      <c r="B70" s="9">
        <v>9.5</v>
      </c>
      <c r="C70" s="20"/>
    </row>
    <row r="71" spans="1:3" s="1" customFormat="1">
      <c r="A71" s="7">
        <v>48</v>
      </c>
      <c r="B71" s="9">
        <v>6.6</v>
      </c>
      <c r="C71" s="20" t="s">
        <v>42</v>
      </c>
    </row>
    <row r="72" spans="1:3" s="1" customFormat="1">
      <c r="A72" s="7">
        <v>49</v>
      </c>
      <c r="B72" s="9">
        <v>9.5</v>
      </c>
      <c r="C72" s="20"/>
    </row>
    <row r="73" spans="1:3" s="1" customFormat="1">
      <c r="A73" s="7">
        <v>50</v>
      </c>
      <c r="B73" s="9">
        <v>4.5999999999999996</v>
      </c>
      <c r="C73" s="20" t="s">
        <v>42</v>
      </c>
    </row>
    <row r="74" spans="1:3" s="1" customFormat="1">
      <c r="A74" s="7">
        <v>51</v>
      </c>
      <c r="B74" s="9">
        <v>4.2</v>
      </c>
      <c r="C74" s="20"/>
    </row>
    <row r="75" spans="1:3" s="1" customFormat="1">
      <c r="A75" s="7">
        <v>52</v>
      </c>
      <c r="B75" s="9">
        <v>10.1</v>
      </c>
      <c r="C75" s="20" t="s">
        <v>42</v>
      </c>
    </row>
    <row r="76" spans="1:3" s="1" customFormat="1">
      <c r="A76" s="7">
        <v>53</v>
      </c>
      <c r="B76" s="9">
        <v>4.5999999999999996</v>
      </c>
      <c r="C76" s="20"/>
    </row>
    <row r="77" spans="1:3" s="1" customFormat="1">
      <c r="A77" s="7">
        <v>54</v>
      </c>
      <c r="B77" s="9">
        <v>4.2</v>
      </c>
      <c r="C77" s="20" t="s">
        <v>42</v>
      </c>
    </row>
    <row r="78" spans="1:3" s="1" customFormat="1">
      <c r="A78" s="7">
        <v>55</v>
      </c>
      <c r="B78" s="9">
        <v>9.5</v>
      </c>
      <c r="C78" s="20"/>
    </row>
    <row r="79" spans="1:3" s="1" customFormat="1">
      <c r="A79" s="7">
        <v>56</v>
      </c>
      <c r="B79" s="9">
        <v>4.7</v>
      </c>
      <c r="C79" s="20" t="s">
        <v>42</v>
      </c>
    </row>
    <row r="80" spans="1:3" s="1" customFormat="1">
      <c r="A80" s="7">
        <v>57</v>
      </c>
      <c r="B80" s="9">
        <v>12.3</v>
      </c>
      <c r="C80" s="20"/>
    </row>
    <row r="81" spans="1:3" s="1" customFormat="1">
      <c r="A81" s="7">
        <v>58</v>
      </c>
      <c r="B81" s="9">
        <v>11.2</v>
      </c>
      <c r="C81" s="20" t="s">
        <v>42</v>
      </c>
    </row>
    <row r="82" spans="1:3" s="1" customFormat="1">
      <c r="A82" s="7">
        <v>59</v>
      </c>
      <c r="B82" s="9">
        <v>4.5999999999999996</v>
      </c>
      <c r="C82" s="20"/>
    </row>
    <row r="83" spans="1:3" s="1" customFormat="1">
      <c r="A83" s="7">
        <v>60</v>
      </c>
      <c r="B83" s="9">
        <v>4.5999999999999996</v>
      </c>
      <c r="C83" s="20" t="s">
        <v>42</v>
      </c>
    </row>
    <row r="84" spans="1:3" s="1" customFormat="1">
      <c r="A84" s="7">
        <v>61</v>
      </c>
      <c r="B84" s="9">
        <v>5.2</v>
      </c>
      <c r="C84" s="20"/>
    </row>
    <row r="85" spans="1:3" s="1" customFormat="1">
      <c r="A85" s="7">
        <v>62</v>
      </c>
      <c r="B85" s="9">
        <v>8.1</v>
      </c>
      <c r="C85" s="20" t="s">
        <v>42</v>
      </c>
    </row>
    <row r="86" spans="1:3" s="1" customFormat="1">
      <c r="A86" s="7">
        <v>63</v>
      </c>
      <c r="B86" s="9">
        <v>4.5999999999999996</v>
      </c>
      <c r="C86" s="20"/>
    </row>
    <row r="87" spans="1:3" s="1" customFormat="1">
      <c r="A87" s="7">
        <v>64</v>
      </c>
      <c r="B87" s="9">
        <v>8.3000000000000007</v>
      </c>
      <c r="C87" s="20" t="s">
        <v>42</v>
      </c>
    </row>
    <row r="88" spans="1:3" s="1" customFormat="1">
      <c r="A88" s="7">
        <v>65</v>
      </c>
      <c r="B88" s="9">
        <v>10.3</v>
      </c>
      <c r="C88" s="20"/>
    </row>
    <row r="89" spans="1:3" s="1" customFormat="1">
      <c r="A89" s="7">
        <v>66</v>
      </c>
      <c r="B89" s="9">
        <v>11.2</v>
      </c>
      <c r="C89" s="20" t="s">
        <v>42</v>
      </c>
    </row>
    <row r="90" spans="1:3" s="1" customFormat="1">
      <c r="A90" s="7">
        <v>67</v>
      </c>
      <c r="B90" s="9">
        <v>4.0999999999999996</v>
      </c>
      <c r="C90" s="20"/>
    </row>
    <row r="91" spans="1:3" s="1" customFormat="1">
      <c r="A91" s="7">
        <v>68</v>
      </c>
      <c r="B91" s="9">
        <v>11.7</v>
      </c>
      <c r="C91" s="20" t="s">
        <v>42</v>
      </c>
    </row>
    <row r="92" spans="1:3" s="1" customFormat="1">
      <c r="A92" s="7">
        <v>69</v>
      </c>
      <c r="B92" s="9">
        <v>10.199999999999999</v>
      </c>
      <c r="C92" s="20"/>
    </row>
    <row r="93" spans="1:3" s="1" customFormat="1">
      <c r="A93" s="7">
        <v>70</v>
      </c>
      <c r="B93" s="9">
        <v>4.2</v>
      </c>
      <c r="C93" s="20" t="s">
        <v>42</v>
      </c>
    </row>
    <row r="94" spans="1:3" s="1" customFormat="1">
      <c r="A94" s="7">
        <v>71</v>
      </c>
      <c r="B94" s="9">
        <v>13.1</v>
      </c>
      <c r="C94" s="20"/>
    </row>
    <row r="95" spans="1:3" s="1" customFormat="1">
      <c r="A95" s="7">
        <v>72</v>
      </c>
      <c r="B95" s="9">
        <v>5.2</v>
      </c>
      <c r="C95" s="20" t="s">
        <v>42</v>
      </c>
    </row>
    <row r="96" spans="1:3" s="1" customFormat="1">
      <c r="A96" s="7">
        <v>73</v>
      </c>
      <c r="B96" s="9">
        <v>9.5</v>
      </c>
      <c r="C96" s="20"/>
    </row>
    <row r="97" spans="1:3" s="1" customFormat="1">
      <c r="A97" s="7">
        <v>74</v>
      </c>
      <c r="B97" s="9">
        <v>4.5999999999999996</v>
      </c>
      <c r="C97" s="20" t="s">
        <v>42</v>
      </c>
    </row>
    <row r="98" spans="1:3" s="1" customFormat="1">
      <c r="A98" s="7">
        <v>75</v>
      </c>
      <c r="B98" s="9">
        <v>10.3</v>
      </c>
      <c r="C98" s="20"/>
    </row>
    <row r="99" spans="1:3" s="1" customFormat="1">
      <c r="A99" s="7">
        <v>76</v>
      </c>
      <c r="B99" s="9">
        <v>7.4</v>
      </c>
      <c r="C99" s="20" t="s">
        <v>42</v>
      </c>
    </row>
    <row r="100" spans="1:3" s="1" customFormat="1">
      <c r="A100" s="7">
        <v>77</v>
      </c>
      <c r="B100" s="9">
        <v>12.1</v>
      </c>
      <c r="C100" s="20"/>
    </row>
    <row r="101" spans="1:3" s="1" customFormat="1">
      <c r="A101" s="7">
        <v>78</v>
      </c>
      <c r="B101" s="9">
        <v>5.2</v>
      </c>
      <c r="C101" s="20" t="s">
        <v>42</v>
      </c>
    </row>
    <row r="102" spans="1:3" s="1" customFormat="1">
      <c r="A102" s="7">
        <v>79</v>
      </c>
      <c r="B102" s="9">
        <v>13.2</v>
      </c>
      <c r="C102" s="20"/>
    </row>
    <row r="103" spans="1:3" s="1" customFormat="1">
      <c r="A103" s="7">
        <v>80</v>
      </c>
      <c r="B103" s="9">
        <v>6.5</v>
      </c>
      <c r="C103" s="20" t="s">
        <v>42</v>
      </c>
    </row>
    <row r="104" spans="1:3" s="1" customFormat="1">
      <c r="A104" s="7">
        <v>81</v>
      </c>
      <c r="B104" s="9">
        <v>10.1</v>
      </c>
      <c r="C104" s="20"/>
    </row>
    <row r="105" spans="1:3" s="1" customFormat="1">
      <c r="A105" s="7">
        <v>82</v>
      </c>
      <c r="B105" s="9">
        <v>5.6</v>
      </c>
      <c r="C105" s="20" t="s">
        <v>42</v>
      </c>
    </row>
    <row r="106" spans="1:3" s="1" customFormat="1">
      <c r="A106" s="7">
        <v>83</v>
      </c>
      <c r="B106" s="9">
        <v>8.1999999999999993</v>
      </c>
      <c r="C106" s="20"/>
    </row>
    <row r="107" spans="1:3" s="1" customFormat="1">
      <c r="A107" s="7">
        <v>84</v>
      </c>
      <c r="B107" s="9">
        <v>4.7</v>
      </c>
      <c r="C107" s="20" t="s">
        <v>42</v>
      </c>
    </row>
    <row r="108" spans="1:3" s="1" customFormat="1">
      <c r="A108" s="7">
        <v>85</v>
      </c>
      <c r="B108" s="9">
        <v>9.3000000000000007</v>
      </c>
      <c r="C108" s="20"/>
    </row>
    <row r="109" spans="1:3" s="1" customFormat="1">
      <c r="A109" s="7">
        <v>86</v>
      </c>
      <c r="B109" s="9">
        <v>11.7</v>
      </c>
      <c r="C109" s="20" t="s">
        <v>42</v>
      </c>
    </row>
    <row r="110" spans="1:3" s="1" customFormat="1">
      <c r="A110" s="7">
        <v>87</v>
      </c>
      <c r="B110" s="9">
        <v>4.5999999999999996</v>
      </c>
      <c r="C110" s="20"/>
    </row>
    <row r="111" spans="1:3" s="1" customFormat="1">
      <c r="A111" s="7">
        <v>88</v>
      </c>
      <c r="B111" s="9">
        <v>9.4</v>
      </c>
      <c r="C111" s="20" t="s">
        <v>42</v>
      </c>
    </row>
    <row r="112" spans="1:3" s="1" customFormat="1">
      <c r="A112" s="7">
        <v>89</v>
      </c>
      <c r="B112" s="9">
        <v>7.4</v>
      </c>
      <c r="C112" s="20"/>
    </row>
    <row r="113" spans="1:3" s="1" customFormat="1">
      <c r="A113" s="7">
        <v>90</v>
      </c>
      <c r="B113" s="9">
        <v>6.4</v>
      </c>
      <c r="C113" s="20" t="s">
        <v>42</v>
      </c>
    </row>
    <row r="114" spans="1:3" s="1" customFormat="1">
      <c r="A114" s="7">
        <v>91</v>
      </c>
      <c r="B114" s="9">
        <v>4.5999999999999996</v>
      </c>
      <c r="C114" s="20"/>
    </row>
    <row r="115" spans="1:3" s="1" customFormat="1">
      <c r="A115" s="7">
        <v>92</v>
      </c>
      <c r="B115" s="9">
        <v>8.1999999999999993</v>
      </c>
      <c r="C115" s="20" t="s">
        <v>42</v>
      </c>
    </row>
    <row r="116" spans="1:3" s="1" customFormat="1">
      <c r="A116" s="7">
        <v>93</v>
      </c>
      <c r="B116" s="9">
        <v>13.3</v>
      </c>
      <c r="C116" s="20"/>
    </row>
    <row r="117" spans="1:3" s="1" customFormat="1">
      <c r="A117" s="7">
        <v>94</v>
      </c>
      <c r="B117" s="9">
        <v>11.2</v>
      </c>
      <c r="C117" s="20" t="s">
        <v>42</v>
      </c>
    </row>
    <row r="118" spans="1:3" s="1" customFormat="1">
      <c r="A118" s="7">
        <v>95</v>
      </c>
      <c r="B118" s="9">
        <v>5.5</v>
      </c>
      <c r="C118" s="20"/>
    </row>
    <row r="119" spans="1:3" s="1" customFormat="1">
      <c r="A119" s="7">
        <v>96</v>
      </c>
      <c r="B119" s="9">
        <v>11.3</v>
      </c>
      <c r="C119" s="20" t="s">
        <v>42</v>
      </c>
    </row>
    <row r="120" spans="1:3" s="1" customFormat="1">
      <c r="A120" s="7">
        <v>97</v>
      </c>
      <c r="B120" s="9">
        <v>4.5999999999999996</v>
      </c>
      <c r="C120" s="20"/>
    </row>
    <row r="121" spans="1:3" s="1" customFormat="1">
      <c r="A121" s="7">
        <v>98</v>
      </c>
      <c r="B121" s="9">
        <v>12.3</v>
      </c>
      <c r="C121" s="20" t="s">
        <v>42</v>
      </c>
    </row>
    <row r="122" spans="1:3" s="1" customFormat="1">
      <c r="A122" s="7">
        <v>99</v>
      </c>
      <c r="B122" s="9">
        <v>13.3</v>
      </c>
      <c r="C122" s="20"/>
    </row>
    <row r="123" spans="1:3" s="1" customFormat="1">
      <c r="A123" s="7">
        <v>100</v>
      </c>
      <c r="B123" s="9">
        <v>4.2</v>
      </c>
      <c r="C123" s="20" t="s">
        <v>42</v>
      </c>
    </row>
    <row r="124" spans="1:3" s="1" customFormat="1">
      <c r="A124" s="7">
        <v>101</v>
      </c>
      <c r="B124" s="9">
        <v>9.1</v>
      </c>
      <c r="C124" s="20"/>
    </row>
    <row r="125" spans="1:3" s="1" customFormat="1">
      <c r="A125" s="7">
        <v>102</v>
      </c>
      <c r="B125" s="9">
        <v>4.5999999999999996</v>
      </c>
      <c r="C125" s="20" t="s">
        <v>42</v>
      </c>
    </row>
    <row r="126" spans="1:3" s="1" customFormat="1">
      <c r="A126" s="7">
        <v>103</v>
      </c>
      <c r="B126" s="9">
        <v>4.5999999999999996</v>
      </c>
      <c r="C126" s="20"/>
    </row>
    <row r="127" spans="1:3" s="1" customFormat="1">
      <c r="A127" s="7">
        <v>104</v>
      </c>
      <c r="B127" s="9">
        <v>4.0999999999999996</v>
      </c>
      <c r="C127" s="20" t="s">
        <v>42</v>
      </c>
    </row>
    <row r="128" spans="1:3" s="1" customFormat="1">
      <c r="A128" s="7">
        <v>105</v>
      </c>
      <c r="B128" s="9">
        <v>9.5</v>
      </c>
      <c r="C128" s="20"/>
    </row>
    <row r="129" spans="1:3" s="1" customFormat="1">
      <c r="A129" s="7">
        <v>106</v>
      </c>
      <c r="B129" s="9">
        <v>4.7</v>
      </c>
      <c r="C129" s="20" t="s">
        <v>42</v>
      </c>
    </row>
    <row r="130" spans="1:3" s="1" customFormat="1">
      <c r="A130" s="7">
        <v>107</v>
      </c>
      <c r="B130" s="9">
        <v>11.5</v>
      </c>
      <c r="C130" s="20"/>
    </row>
    <row r="131" spans="1:3" s="1" customFormat="1">
      <c r="A131" s="7">
        <v>108</v>
      </c>
      <c r="B131" s="9">
        <v>4.5999999999999996</v>
      </c>
      <c r="C131" s="20" t="s">
        <v>42</v>
      </c>
    </row>
    <row r="132" spans="1:3" s="1" customFormat="1">
      <c r="A132" s="7">
        <v>109</v>
      </c>
      <c r="B132" s="9">
        <v>4.0999999999999996</v>
      </c>
      <c r="C132" s="20"/>
    </row>
    <row r="133" spans="1:3" s="1" customFormat="1">
      <c r="A133" s="7">
        <v>110</v>
      </c>
      <c r="B133" s="9">
        <v>8.1999999999999993</v>
      </c>
      <c r="C133" s="20" t="s">
        <v>42</v>
      </c>
    </row>
    <row r="134" spans="1:3" s="1" customFormat="1">
      <c r="A134" s="7">
        <v>111</v>
      </c>
      <c r="B134" s="9">
        <v>8.1999999999999993</v>
      </c>
      <c r="C134" s="20"/>
    </row>
    <row r="135" spans="1:3" s="1" customFormat="1">
      <c r="A135" s="7">
        <v>112</v>
      </c>
      <c r="B135" s="9">
        <v>8.1</v>
      </c>
      <c r="C135" s="20" t="s">
        <v>42</v>
      </c>
    </row>
    <row r="136" spans="1:3" s="1" customFormat="1">
      <c r="A136" s="7">
        <v>113</v>
      </c>
      <c r="B136" s="9">
        <v>13.1</v>
      </c>
      <c r="C136" s="20"/>
    </row>
    <row r="137" spans="1:3" s="1" customFormat="1">
      <c r="A137" s="7">
        <v>114</v>
      </c>
      <c r="B137" s="9">
        <v>4.7</v>
      </c>
      <c r="C137" s="20" t="s">
        <v>42</v>
      </c>
    </row>
    <row r="138" spans="1:3" s="1" customFormat="1">
      <c r="A138" s="7">
        <v>115</v>
      </c>
      <c r="B138" s="9">
        <v>11.5</v>
      </c>
      <c r="C138" s="20"/>
    </row>
    <row r="139" spans="1:3" s="1" customFormat="1">
      <c r="A139" s="7">
        <v>116</v>
      </c>
      <c r="B139" s="9">
        <v>5.3</v>
      </c>
      <c r="C139" s="20" t="s">
        <v>42</v>
      </c>
    </row>
    <row r="140" spans="1:3" s="1" customFormat="1">
      <c r="A140" s="7">
        <v>117</v>
      </c>
      <c r="B140" s="9">
        <v>11.7</v>
      </c>
      <c r="C140" s="20"/>
    </row>
    <row r="141" spans="1:3" s="1" customFormat="1">
      <c r="A141" s="7">
        <v>118</v>
      </c>
      <c r="B141" s="9">
        <v>13.2</v>
      </c>
      <c r="C141" s="20" t="s">
        <v>42</v>
      </c>
    </row>
    <row r="142" spans="1:3" s="1" customFormat="1">
      <c r="A142" s="7">
        <v>119</v>
      </c>
      <c r="B142" s="9">
        <v>10.3</v>
      </c>
      <c r="C142" s="20"/>
    </row>
    <row r="143" spans="1:3" s="1" customFormat="1">
      <c r="A143" s="7">
        <v>120</v>
      </c>
      <c r="B143" s="9">
        <v>7.4</v>
      </c>
      <c r="C143" s="20" t="s">
        <v>42</v>
      </c>
    </row>
    <row r="144" spans="1:3" s="1" customFormat="1">
      <c r="A144" s="7">
        <v>121</v>
      </c>
      <c r="B144" s="9">
        <v>13.3</v>
      </c>
      <c r="C144" s="20"/>
    </row>
    <row r="145" spans="1:3" s="1" customFormat="1">
      <c r="A145" s="7">
        <v>122</v>
      </c>
      <c r="B145" s="9">
        <v>13.4</v>
      </c>
      <c r="C145" s="20" t="s">
        <v>42</v>
      </c>
    </row>
    <row r="146" spans="1:3" s="1" customFormat="1">
      <c r="A146" s="7">
        <v>123</v>
      </c>
      <c r="B146" s="9">
        <v>5.6</v>
      </c>
      <c r="C146" s="20"/>
    </row>
    <row r="147" spans="1:3" s="1" customFormat="1">
      <c r="A147" s="7">
        <v>124</v>
      </c>
      <c r="B147" s="9">
        <v>11.2</v>
      </c>
      <c r="C147" s="20" t="s">
        <v>42</v>
      </c>
    </row>
    <row r="148" spans="1:3" s="1" customFormat="1">
      <c r="A148" s="7">
        <v>125</v>
      </c>
      <c r="B148" s="9">
        <v>4.0999999999999996</v>
      </c>
      <c r="C148" s="20"/>
    </row>
    <row r="149" spans="1:3" s="1" customFormat="1">
      <c r="A149" s="7">
        <v>126</v>
      </c>
      <c r="B149" s="9">
        <v>4.5999999999999996</v>
      </c>
      <c r="C149" s="20" t="s">
        <v>42</v>
      </c>
    </row>
    <row r="150" spans="1:3" s="1" customFormat="1">
      <c r="A150" s="7">
        <v>127</v>
      </c>
      <c r="B150" s="9">
        <v>11.7</v>
      </c>
      <c r="C150" s="20"/>
    </row>
    <row r="151" spans="1:3" s="1" customFormat="1">
      <c r="A151" s="7">
        <v>128</v>
      </c>
      <c r="B151" s="9">
        <v>4.7</v>
      </c>
      <c r="C151" s="20" t="s">
        <v>42</v>
      </c>
    </row>
    <row r="152" spans="1:3" s="1" customFormat="1">
      <c r="A152" s="7">
        <v>129</v>
      </c>
      <c r="B152" s="9">
        <v>8.1999999999999993</v>
      </c>
      <c r="C152" s="20"/>
    </row>
    <row r="153" spans="1:3" s="1" customFormat="1">
      <c r="A153" s="7">
        <v>130</v>
      </c>
      <c r="B153" s="9">
        <v>11.4</v>
      </c>
      <c r="C153" s="20" t="s">
        <v>42</v>
      </c>
    </row>
    <row r="154" spans="1:3" s="1" customFormat="1">
      <c r="A154" s="7">
        <v>131</v>
      </c>
      <c r="B154" s="9">
        <v>4.5999999999999996</v>
      </c>
      <c r="C154" s="20"/>
    </row>
    <row r="155" spans="1:3" s="1" customFormat="1">
      <c r="A155" s="7">
        <v>132</v>
      </c>
      <c r="B155" s="9">
        <v>5.2</v>
      </c>
      <c r="C155" s="20" t="s">
        <v>42</v>
      </c>
    </row>
    <row r="156" spans="1:3" s="1" customFormat="1">
      <c r="A156" s="7">
        <v>133</v>
      </c>
      <c r="B156" s="9">
        <v>12.3</v>
      </c>
      <c r="C156" s="20"/>
    </row>
    <row r="157" spans="1:3" s="1" customFormat="1">
      <c r="A157" s="7">
        <v>134</v>
      </c>
      <c r="B157" s="9">
        <v>4.0999999999999996</v>
      </c>
      <c r="C157" s="20" t="s">
        <v>42</v>
      </c>
    </row>
    <row r="158" spans="1:3" s="1" customFormat="1">
      <c r="A158" s="7">
        <v>135</v>
      </c>
      <c r="B158" s="9">
        <v>13.2</v>
      </c>
      <c r="C158" s="20"/>
    </row>
    <row r="159" spans="1:3" s="1" customFormat="1">
      <c r="A159" s="7">
        <v>136</v>
      </c>
      <c r="B159" s="9">
        <v>11.6</v>
      </c>
      <c r="C159" s="20" t="s">
        <v>42</v>
      </c>
    </row>
    <row r="160" spans="1:3" s="1" customFormat="1">
      <c r="A160" s="7">
        <v>137</v>
      </c>
      <c r="B160" s="9">
        <v>5.2</v>
      </c>
      <c r="C160" s="20"/>
    </row>
    <row r="161" spans="1:3" s="1" customFormat="1">
      <c r="A161" s="7">
        <v>138</v>
      </c>
      <c r="B161" s="9">
        <v>10.199999999999999</v>
      </c>
      <c r="C161" s="20" t="s">
        <v>42</v>
      </c>
    </row>
    <row r="162" spans="1:3" s="1" customFormat="1">
      <c r="A162" s="7">
        <v>139</v>
      </c>
      <c r="B162" s="9">
        <v>4.0999999999999996</v>
      </c>
      <c r="C162" s="20"/>
    </row>
    <row r="163" spans="1:3" s="1" customFormat="1">
      <c r="A163" s="7">
        <v>140</v>
      </c>
      <c r="B163" s="9">
        <v>6.6</v>
      </c>
      <c r="C163" s="20" t="s">
        <v>42</v>
      </c>
    </row>
    <row r="164" spans="1:3" s="1" customFormat="1">
      <c r="A164" s="7">
        <v>141</v>
      </c>
      <c r="B164" s="9">
        <v>4.5999999999999996</v>
      </c>
      <c r="C164" s="20"/>
    </row>
    <row r="165" spans="1:3" s="1" customFormat="1">
      <c r="A165" s="7">
        <v>142</v>
      </c>
      <c r="B165" s="9">
        <v>6.6</v>
      </c>
      <c r="C165" s="20" t="s">
        <v>42</v>
      </c>
    </row>
    <row r="166" spans="1:3" s="1" customFormat="1">
      <c r="A166" s="7">
        <v>143</v>
      </c>
      <c r="B166" s="9">
        <v>11.5</v>
      </c>
      <c r="C166" s="20"/>
    </row>
    <row r="167" spans="1:3" s="1" customFormat="1">
      <c r="A167" s="7">
        <v>144</v>
      </c>
      <c r="B167" s="9">
        <v>8.1999999999999993</v>
      </c>
      <c r="C167" s="20" t="s">
        <v>42</v>
      </c>
    </row>
    <row r="168" spans="1:3" s="1" customFormat="1">
      <c r="A168" s="7">
        <v>145</v>
      </c>
      <c r="B168" s="9">
        <v>8.1999999999999993</v>
      </c>
      <c r="C168" s="20"/>
    </row>
    <row r="169" spans="1:3" s="1" customFormat="1">
      <c r="A169" s="7">
        <v>146</v>
      </c>
      <c r="B169" s="9">
        <v>4.5</v>
      </c>
      <c r="C169" s="20" t="s">
        <v>42</v>
      </c>
    </row>
    <row r="170" spans="1:3" s="1" customFormat="1">
      <c r="A170" s="7">
        <v>147</v>
      </c>
      <c r="B170" s="9">
        <v>4.7</v>
      </c>
      <c r="C170" s="20"/>
    </row>
    <row r="171" spans="1:3" s="1" customFormat="1">
      <c r="A171" s="7">
        <v>148</v>
      </c>
      <c r="B171" s="9">
        <v>9.4</v>
      </c>
      <c r="C171" s="20" t="s">
        <v>42</v>
      </c>
    </row>
    <row r="172" spans="1:3" s="1" customFormat="1">
      <c r="A172" s="7">
        <v>149</v>
      </c>
      <c r="B172" s="9">
        <v>7.4</v>
      </c>
      <c r="C172" s="20"/>
    </row>
    <row r="173" spans="1:3" s="1" customFormat="1">
      <c r="A173" s="7">
        <v>150</v>
      </c>
      <c r="B173" s="9">
        <v>9.5</v>
      </c>
      <c r="C173" s="20" t="s">
        <v>42</v>
      </c>
    </row>
    <row r="174" spans="1:3" s="1" customFormat="1">
      <c r="A174" s="7">
        <v>151</v>
      </c>
      <c r="B174" s="9">
        <v>11.2</v>
      </c>
      <c r="C174" s="20"/>
    </row>
    <row r="175" spans="1:3" s="1" customFormat="1">
      <c r="A175" s="7">
        <v>152</v>
      </c>
      <c r="B175" s="9">
        <v>10.1</v>
      </c>
      <c r="C175" s="20" t="s">
        <v>42</v>
      </c>
    </row>
    <row r="176" spans="1:3" s="1" customFormat="1">
      <c r="A176" s="7">
        <v>153</v>
      </c>
      <c r="B176" s="9">
        <v>8.1999999999999993</v>
      </c>
      <c r="C176" s="20"/>
    </row>
    <row r="177" spans="1:3" s="1" customFormat="1">
      <c r="A177" s="7">
        <v>154</v>
      </c>
      <c r="B177" s="9">
        <v>11.7</v>
      </c>
      <c r="C177" s="20" t="s">
        <v>42</v>
      </c>
    </row>
    <row r="178" spans="1:3" s="1" customFormat="1">
      <c r="A178" s="7">
        <v>155</v>
      </c>
      <c r="B178" s="9">
        <v>12.3</v>
      </c>
      <c r="C178" s="20"/>
    </row>
    <row r="179" spans="1:3" s="1" customFormat="1">
      <c r="A179" s="7">
        <v>156</v>
      </c>
      <c r="B179" s="9">
        <v>10.3</v>
      </c>
      <c r="C179" s="20" t="s">
        <v>42</v>
      </c>
    </row>
    <row r="180" spans="1:3" s="1" customFormat="1">
      <c r="A180" s="7">
        <v>157</v>
      </c>
      <c r="B180" s="9">
        <v>9.5</v>
      </c>
      <c r="C180" s="20"/>
    </row>
    <row r="181" spans="1:3" s="1" customFormat="1">
      <c r="A181" s="7">
        <v>158</v>
      </c>
      <c r="B181" s="9">
        <v>4.0999999999999996</v>
      </c>
      <c r="C181" s="20" t="s">
        <v>42</v>
      </c>
    </row>
    <row r="182" spans="1:3" s="1" customFormat="1">
      <c r="A182" s="7">
        <v>159</v>
      </c>
      <c r="B182" s="9">
        <v>8.3000000000000007</v>
      </c>
      <c r="C182" s="20"/>
    </row>
    <row r="183" spans="1:3" s="1" customFormat="1">
      <c r="A183" s="7">
        <v>160</v>
      </c>
      <c r="B183" s="9">
        <v>4.5999999999999996</v>
      </c>
      <c r="C183" s="20" t="s">
        <v>42</v>
      </c>
    </row>
    <row r="184" spans="1:3" s="1" customFormat="1">
      <c r="A184" s="7">
        <v>161</v>
      </c>
      <c r="B184" s="9">
        <v>6.5</v>
      </c>
      <c r="C184" s="20"/>
    </row>
    <row r="185" spans="1:3" s="1" customFormat="1">
      <c r="A185" s="7">
        <v>162</v>
      </c>
      <c r="B185" s="9">
        <v>8.1</v>
      </c>
      <c r="C185" s="20" t="s">
        <v>42</v>
      </c>
    </row>
    <row r="186" spans="1:3" s="1" customFormat="1">
      <c r="A186" s="7">
        <v>163</v>
      </c>
      <c r="B186" s="9">
        <v>4.5999999999999996</v>
      </c>
      <c r="C186" s="20"/>
    </row>
    <row r="187" spans="1:3" s="1" customFormat="1">
      <c r="A187" s="7">
        <v>164</v>
      </c>
      <c r="B187" s="9">
        <v>4.5999999999999996</v>
      </c>
      <c r="C187" s="20" t="s">
        <v>42</v>
      </c>
    </row>
    <row r="188" spans="1:3" s="1" customFormat="1">
      <c r="A188" s="7">
        <v>165</v>
      </c>
      <c r="B188" s="9">
        <v>11.3</v>
      </c>
      <c r="C188" s="20"/>
    </row>
    <row r="189" spans="1:3" s="1" customFormat="1">
      <c r="A189" s="7">
        <v>166</v>
      </c>
      <c r="B189" s="9">
        <v>11.7</v>
      </c>
      <c r="C189" s="20" t="s">
        <v>42</v>
      </c>
    </row>
    <row r="190" spans="1:3" s="1" customFormat="1">
      <c r="A190" s="7">
        <v>167</v>
      </c>
      <c r="B190" s="9">
        <v>4.4000000000000004</v>
      </c>
      <c r="C190" s="20"/>
    </row>
    <row r="191" spans="1:3" s="1" customFormat="1">
      <c r="A191" s="7">
        <v>168</v>
      </c>
      <c r="B191" s="9">
        <v>10.1</v>
      </c>
      <c r="C191" s="20" t="s">
        <v>42</v>
      </c>
    </row>
    <row r="192" spans="1:3" s="1" customFormat="1">
      <c r="A192" s="7">
        <v>169</v>
      </c>
      <c r="B192" s="9">
        <v>9.4</v>
      </c>
      <c r="C192" s="20"/>
    </row>
    <row r="193" spans="1:3" s="1" customFormat="1">
      <c r="A193" s="7">
        <v>170</v>
      </c>
      <c r="B193" s="9">
        <v>13.3</v>
      </c>
      <c r="C193" s="20" t="s">
        <v>42</v>
      </c>
    </row>
    <row r="194" spans="1:3" s="1" customFormat="1">
      <c r="A194" s="7">
        <v>171</v>
      </c>
      <c r="B194" s="9">
        <v>11.1</v>
      </c>
      <c r="C194" s="20"/>
    </row>
    <row r="195" spans="1:3" s="1" customFormat="1">
      <c r="A195" s="7">
        <v>172</v>
      </c>
      <c r="B195" s="9">
        <v>8.1999999999999993</v>
      </c>
      <c r="C195" s="20" t="s">
        <v>42</v>
      </c>
    </row>
    <row r="196" spans="1:3" s="1" customFormat="1">
      <c r="A196" s="7">
        <v>173</v>
      </c>
      <c r="B196" s="9">
        <v>10.1</v>
      </c>
      <c r="C196" s="20"/>
    </row>
    <row r="197" spans="1:3" s="1" customFormat="1">
      <c r="A197" s="7">
        <v>174</v>
      </c>
      <c r="B197" s="9">
        <v>6.5</v>
      </c>
      <c r="C197" s="20" t="s">
        <v>42</v>
      </c>
    </row>
    <row r="198" spans="1:3" s="1" customFormat="1">
      <c r="A198" s="7">
        <v>175</v>
      </c>
      <c r="B198" s="9">
        <v>13.2</v>
      </c>
      <c r="C198" s="20"/>
    </row>
    <row r="199" spans="1:3" s="1" customFormat="1">
      <c r="A199" s="7">
        <v>176</v>
      </c>
      <c r="B199" s="9">
        <v>13.1</v>
      </c>
      <c r="C199" s="20" t="s">
        <v>42</v>
      </c>
    </row>
    <row r="200" spans="1:3" s="1" customFormat="1">
      <c r="A200" s="7">
        <v>177</v>
      </c>
      <c r="B200" s="9">
        <v>4.5999999999999996</v>
      </c>
      <c r="C200" s="20"/>
    </row>
    <row r="201" spans="1:3" s="1" customFormat="1">
      <c r="A201" s="7">
        <v>178</v>
      </c>
      <c r="B201" s="9">
        <v>4.0999999999999996</v>
      </c>
      <c r="C201" s="20" t="s">
        <v>42</v>
      </c>
    </row>
    <row r="202" spans="1:3" s="1" customFormat="1">
      <c r="A202" s="7">
        <v>179</v>
      </c>
      <c r="B202" s="9">
        <v>4.3</v>
      </c>
      <c r="C202" s="20"/>
    </row>
    <row r="203" spans="1:3" s="1" customFormat="1">
      <c r="A203" s="7">
        <v>180</v>
      </c>
      <c r="B203" s="9">
        <v>7.2</v>
      </c>
      <c r="C203" s="20" t="s">
        <v>42</v>
      </c>
    </row>
    <row r="204" spans="1:3" s="1" customFormat="1">
      <c r="A204" s="7">
        <v>181</v>
      </c>
      <c r="B204" s="9">
        <v>8.1</v>
      </c>
      <c r="C204" s="20"/>
    </row>
    <row r="205" spans="1:3" s="1" customFormat="1">
      <c r="A205" s="7">
        <v>182</v>
      </c>
      <c r="B205" s="9">
        <v>10.1</v>
      </c>
      <c r="C205" s="20" t="s">
        <v>42</v>
      </c>
    </row>
    <row r="206" spans="1:3" s="1" customFormat="1">
      <c r="A206" s="7">
        <v>183</v>
      </c>
      <c r="B206" s="9">
        <v>4.2</v>
      </c>
      <c r="C206" s="20"/>
    </row>
    <row r="207" spans="1:3" s="1" customFormat="1">
      <c r="A207" s="7">
        <v>184</v>
      </c>
      <c r="B207" s="9">
        <v>10.3</v>
      </c>
      <c r="C207" s="20" t="s">
        <v>42</v>
      </c>
    </row>
    <row r="208" spans="1:3" s="1" customFormat="1">
      <c r="A208" s="7">
        <v>185</v>
      </c>
      <c r="B208" s="9">
        <v>10.3</v>
      </c>
      <c r="C208" s="20"/>
    </row>
    <row r="209" spans="1:3" s="1" customFormat="1">
      <c r="A209" s="7">
        <v>186</v>
      </c>
      <c r="B209" s="9">
        <v>11.5</v>
      </c>
      <c r="C209" s="20" t="s">
        <v>42</v>
      </c>
    </row>
    <row r="210" spans="1:3" s="1" customFormat="1">
      <c r="A210" s="7">
        <v>187</v>
      </c>
      <c r="B210" s="9">
        <v>8.1999999999999993</v>
      </c>
      <c r="C210" s="20"/>
    </row>
    <row r="211" spans="1:3" s="1" customFormat="1">
      <c r="A211" s="7">
        <v>188</v>
      </c>
      <c r="B211" s="9">
        <v>8.3000000000000007</v>
      </c>
      <c r="C211" s="20" t="s">
        <v>42</v>
      </c>
    </row>
    <row r="212" spans="1:3" s="1" customFormat="1">
      <c r="A212" s="7">
        <v>189</v>
      </c>
      <c r="B212" s="9">
        <v>11.3</v>
      </c>
      <c r="C212" s="20"/>
    </row>
    <row r="213" spans="1:3" s="1" customFormat="1">
      <c r="A213" s="7">
        <v>190</v>
      </c>
      <c r="B213" s="9">
        <v>8.3000000000000007</v>
      </c>
      <c r="C213" s="20" t="s">
        <v>42</v>
      </c>
    </row>
    <row r="214" spans="1:3" s="1" customFormat="1">
      <c r="A214" s="7">
        <v>191</v>
      </c>
      <c r="B214" s="9">
        <v>4.5999999999999996</v>
      </c>
      <c r="C214" s="20"/>
    </row>
    <row r="215" spans="1:3" s="1" customFormat="1">
      <c r="A215" s="7">
        <v>192</v>
      </c>
      <c r="B215" s="9">
        <v>9.4</v>
      </c>
      <c r="C215" s="20" t="s">
        <v>42</v>
      </c>
    </row>
    <row r="216" spans="1:3" s="1" customFormat="1">
      <c r="A216" s="7">
        <v>193</v>
      </c>
      <c r="B216" s="9">
        <v>8.1</v>
      </c>
      <c r="C216" s="20"/>
    </row>
    <row r="217" spans="1:3" s="1" customFormat="1">
      <c r="A217" s="7">
        <v>194</v>
      </c>
      <c r="B217" s="9">
        <v>9.1999999999999993</v>
      </c>
      <c r="C217" s="20" t="s">
        <v>42</v>
      </c>
    </row>
    <row r="218" spans="1:3" s="1" customFormat="1">
      <c r="A218" s="7">
        <v>195</v>
      </c>
      <c r="B218" s="9">
        <v>4.5999999999999996</v>
      </c>
      <c r="C218" s="20"/>
    </row>
    <row r="219" spans="1:3" s="1" customFormat="1">
      <c r="A219" s="7">
        <v>196</v>
      </c>
      <c r="B219" s="9">
        <v>4.2</v>
      </c>
      <c r="C219" s="20" t="s">
        <v>42</v>
      </c>
    </row>
    <row r="220" spans="1:3" s="1" customFormat="1">
      <c r="A220" s="7">
        <v>197</v>
      </c>
      <c r="B220" s="9">
        <v>12.3</v>
      </c>
      <c r="C220" s="20"/>
    </row>
    <row r="221" spans="1:3" s="1" customFormat="1">
      <c r="A221" s="7">
        <v>198</v>
      </c>
      <c r="B221" s="9">
        <v>4.0999999999999996</v>
      </c>
      <c r="C221" s="20" t="s">
        <v>42</v>
      </c>
    </row>
    <row r="222" spans="1:3" s="1" customFormat="1">
      <c r="A222" s="7">
        <v>199</v>
      </c>
      <c r="B222" s="9">
        <v>8.3000000000000007</v>
      </c>
      <c r="C222" s="20"/>
    </row>
    <row r="223" spans="1:3" s="1" customFormat="1">
      <c r="A223" s="15">
        <v>200</v>
      </c>
      <c r="B223" s="16">
        <v>5.2</v>
      </c>
      <c r="C223" s="21" t="s">
        <v>42</v>
      </c>
    </row>
  </sheetData>
  <autoFilter ref="A23:F223" xr:uid="{00000000-0009-0000-0000-000004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23"/>
  <sheetViews>
    <sheetView zoomScale="145" zoomScaleNormal="145" workbookViewId="0">
      <selection activeCell="C14" sqref="C14"/>
    </sheetView>
  </sheetViews>
  <sheetFormatPr defaultColWidth="11" defaultRowHeight="15"/>
  <cols>
    <col min="1" max="2" width="10.83203125" style="1"/>
    <col min="3" max="3" width="32.83203125" style="2" customWidth="1"/>
    <col min="4" max="4" width="15.5" style="1" customWidth="1"/>
    <col min="5" max="6" width="10.8320312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22</v>
      </c>
      <c r="E4" s="10">
        <f>COUNTIFS(B24:B223,"4.1",C24:C223,"X")+COUNTIFS(B24:B223,"13.1",C24:C223,"X")</f>
        <v>11</v>
      </c>
      <c r="F4" s="11">
        <f>(D4-E4)/D4</f>
        <v>0.5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9</v>
      </c>
      <c r="E5" s="10">
        <f>COUNTIFS(B24:B223,"4.7",C24:C223,"X")+COUNTIFS(B24:B223,"5.5",C24:C223,"X")</f>
        <v>7</v>
      </c>
      <c r="F5" s="11">
        <f>(D5-E5)/D5</f>
        <v>0.22222222222222221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14</v>
      </c>
      <c r="E6" s="10">
        <f>COUNTIFS(B24:B223,"4.6",C24:C223,"X")</f>
        <v>6</v>
      </c>
      <c r="F6" s="11">
        <f t="shared" ref="F6:F19" si="0">(D6-E6)/D6</f>
        <v>0.5714285714285714</v>
      </c>
    </row>
    <row r="7" spans="1:6" ht="30">
      <c r="A7" s="7">
        <v>4</v>
      </c>
      <c r="B7" s="4" t="s">
        <v>14</v>
      </c>
      <c r="C7" s="8" t="s">
        <v>15</v>
      </c>
      <c r="D7" s="9">
        <f>COUNTIF(B24:B223,"8.2")+COUNTIF(B24:B223,"9.6")</f>
        <v>5</v>
      </c>
      <c r="E7" s="10">
        <f>COUNTIFS(B24:B223,"8.2",C24:C223,"X")+COUNTIFS(B24:B223,"9.6",C24:C223,"X")</f>
        <v>3</v>
      </c>
      <c r="F7" s="11">
        <f t="shared" si="0"/>
        <v>0.4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21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11</v>
      </c>
      <c r="F8" s="11">
        <f t="shared" si="0"/>
        <v>0.47619047619047616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19</v>
      </c>
      <c r="E9" s="10">
        <f>COUNTIFS(B24:B223,"4.2",C24:C223,"X")+COUNTIFS(B24:B223,"4.3",C24:C223,"X")+COUNTIFS(B24:B223,"4.4",C24:C223,"X")+COUNTIFS(B24:B223,"4.5",C24:C223,"X")</f>
        <v>6</v>
      </c>
      <c r="F9" s="11">
        <f t="shared" si="0"/>
        <v>0.68421052631578949</v>
      </c>
    </row>
    <row r="10" spans="1:6" ht="30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10</v>
      </c>
      <c r="E10" s="10">
        <f>COUNTIFS(B24:B223,"5.1",C24:C223,"X")+COUNTIFS(B24:B223,"5.2",C24:C223,"X")+COUNTIFS(B24:B223,"5.3",C24:C223,"X")+COUNTIFS(B24:B223,"5.4",C24:C223,"X")+COUNTIFS(B24:B223,"5.6",C24:C223,"X")</f>
        <v>3</v>
      </c>
      <c r="F10" s="11">
        <f t="shared" si="0"/>
        <v>0.7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15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6</v>
      </c>
      <c r="F11" s="11">
        <f t="shared" si="0"/>
        <v>0.6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10</v>
      </c>
      <c r="E12" s="10">
        <f>COUNTIFS(B24:B223,"7.1",C24:C223,"X")+COUNTIFS(B24:B223,"7.2",C24:C223,"X")+COUNTIFS(B24:B223,"7.3",C24:C223,"X")+COUNTIFS(B24:B223,"7.4",C24:C223,"X")</f>
        <v>5</v>
      </c>
      <c r="F12" s="11">
        <f t="shared" si="0"/>
        <v>0.5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16</v>
      </c>
      <c r="E13" s="10">
        <f>COUNTIFS(B24:B223,"8.1",C24:C223,"X")+COUNTIFS(B24:B223,"8.3",C24:C223,"X")</f>
        <v>9</v>
      </c>
      <c r="F13" s="11">
        <f t="shared" si="0"/>
        <v>0.4375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22</v>
      </c>
      <c r="E14" s="10">
        <f>COUNTIFS(B24:B223,"9.1",C24:C223,"X")+COUNTIFS(B24:B223,"9.2",C24:C223,"X")+COUNTIFS(B24:B223,"9.3",C24:C223,"X")+COUNTIFS(B24:B223,"9.4",C24:C223,"X")+COUNTIFS(B24:B223,"9.5",C24:C223,"X")</f>
        <v>14</v>
      </c>
      <c r="F14" s="11">
        <f t="shared" si="0"/>
        <v>0.36363636363636365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11</v>
      </c>
      <c r="E15" s="10">
        <f>COUNTIFS(B24:B223,"13.2",C24:C223,"X")+COUNTIFS(B24:B223,"13.3",C24:C223,"X")+COUNTIFS(B24:B223,"13.4",C24:C223,"X")</f>
        <v>8</v>
      </c>
      <c r="F15" s="11">
        <f t="shared" si="0"/>
        <v>0.27272727272727271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12</v>
      </c>
      <c r="E16" s="10">
        <f>COUNTIFS(B24:B223,"10.1",C24:C223,"X")+COUNTIFS(B24:B223,"10.2",C24:C223,"X")+COUNTIFS(B24:B223,"10.3",C24:C223,"X")</f>
        <v>6</v>
      </c>
      <c r="F16" s="11">
        <f t="shared" si="0"/>
        <v>0.5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11</v>
      </c>
      <c r="E17" s="10">
        <f>COUNTIFS(B24:B223,"12.1",C24:C223,"X")+COUNTIFS(B24:B223,"12.2",C24:C223,"X")+COUNTIFS(B24:B223,"12.3",C24:C223,"X")</f>
        <v>4</v>
      </c>
      <c r="F17" s="11">
        <f t="shared" si="0"/>
        <v>0.63636363636363635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3</v>
      </c>
      <c r="E18" s="10">
        <f>COUNTIF(C24:C223,"X")-SUM(E4:E17)</f>
        <v>1</v>
      </c>
      <c r="F18" s="11">
        <f t="shared" si="0"/>
        <v>0.66666666666666663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3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8.3000000000000007</v>
      </c>
      <c r="C24" s="20"/>
    </row>
    <row r="25" spans="1:6" s="1" customFormat="1">
      <c r="A25" s="7">
        <v>2</v>
      </c>
      <c r="B25" s="9">
        <v>8.3000000000000007</v>
      </c>
      <c r="C25" s="20" t="s">
        <v>42</v>
      </c>
    </row>
    <row r="26" spans="1:6" s="1" customFormat="1">
      <c r="A26" s="7">
        <v>3</v>
      </c>
      <c r="B26" s="9">
        <v>11.5</v>
      </c>
      <c r="C26" s="20"/>
    </row>
    <row r="27" spans="1:6" s="1" customFormat="1">
      <c r="A27" s="7">
        <v>4</v>
      </c>
      <c r="B27" s="9">
        <v>4.0999999999999996</v>
      </c>
      <c r="C27" s="20" t="s">
        <v>42</v>
      </c>
    </row>
    <row r="28" spans="1:6" s="1" customFormat="1">
      <c r="A28" s="7">
        <v>5</v>
      </c>
      <c r="B28" s="9">
        <v>10.1</v>
      </c>
      <c r="C28" s="20"/>
    </row>
    <row r="29" spans="1:6" s="1" customFormat="1">
      <c r="A29" s="7">
        <v>6</v>
      </c>
      <c r="B29" s="9">
        <v>9.3000000000000007</v>
      </c>
      <c r="C29" s="20" t="s">
        <v>42</v>
      </c>
    </row>
    <row r="30" spans="1:6" s="1" customFormat="1">
      <c r="A30" s="7">
        <v>7</v>
      </c>
      <c r="B30" s="9">
        <v>4.0999999999999996</v>
      </c>
      <c r="C30" s="20"/>
    </row>
    <row r="31" spans="1:6" s="1" customFormat="1">
      <c r="A31" s="7">
        <v>8</v>
      </c>
      <c r="B31" s="9">
        <v>9.3000000000000007</v>
      </c>
      <c r="C31" s="20" t="s">
        <v>42</v>
      </c>
    </row>
    <row r="32" spans="1:6" s="1" customFormat="1">
      <c r="A32" s="7">
        <v>9</v>
      </c>
      <c r="B32" s="9">
        <v>6.5</v>
      </c>
      <c r="C32" s="20"/>
    </row>
    <row r="33" spans="1:3" s="1" customFormat="1">
      <c r="A33" s="7">
        <v>10</v>
      </c>
      <c r="B33" s="9">
        <v>4.3</v>
      </c>
      <c r="C33" s="20" t="s">
        <v>42</v>
      </c>
    </row>
    <row r="34" spans="1:3" s="1" customFormat="1">
      <c r="A34" s="7">
        <v>11</v>
      </c>
      <c r="B34" s="9">
        <v>6.4</v>
      </c>
      <c r="C34" s="20"/>
    </row>
    <row r="35" spans="1:3" s="1" customFormat="1">
      <c r="A35" s="7">
        <v>12</v>
      </c>
      <c r="B35" s="9">
        <v>4.7</v>
      </c>
      <c r="C35" s="20" t="s">
        <v>42</v>
      </c>
    </row>
    <row r="36" spans="1:3" s="1" customFormat="1">
      <c r="A36" s="7">
        <v>13</v>
      </c>
      <c r="B36" s="9">
        <v>4.5999999999999996</v>
      </c>
      <c r="C36" s="20"/>
    </row>
    <row r="37" spans="1:3" s="1" customFormat="1">
      <c r="A37" s="7">
        <v>14</v>
      </c>
      <c r="B37" s="9">
        <v>13.3</v>
      </c>
      <c r="C37" s="20" t="s">
        <v>42</v>
      </c>
    </row>
    <row r="38" spans="1:3" s="1" customFormat="1">
      <c r="A38" s="7">
        <v>15</v>
      </c>
      <c r="B38" s="9">
        <v>6.2</v>
      </c>
      <c r="C38" s="20"/>
    </row>
    <row r="39" spans="1:3" s="1" customFormat="1">
      <c r="A39" s="7">
        <v>16</v>
      </c>
      <c r="B39" s="9">
        <v>4.0999999999999996</v>
      </c>
      <c r="C39" s="20" t="s">
        <v>42</v>
      </c>
    </row>
    <row r="40" spans="1:3" s="1" customFormat="1">
      <c r="A40" s="7">
        <v>17</v>
      </c>
      <c r="B40" s="9">
        <v>4.0999999999999996</v>
      </c>
      <c r="C40" s="20"/>
    </row>
    <row r="41" spans="1:3" s="1" customFormat="1">
      <c r="A41" s="7">
        <v>18</v>
      </c>
      <c r="B41" s="9">
        <v>8.3000000000000007</v>
      </c>
      <c r="C41" s="20" t="s">
        <v>42</v>
      </c>
    </row>
    <row r="42" spans="1:3" s="1" customFormat="1">
      <c r="A42" s="7">
        <v>19</v>
      </c>
      <c r="B42" s="9">
        <v>11.4</v>
      </c>
      <c r="C42" s="20"/>
    </row>
    <row r="43" spans="1:3" s="1" customFormat="1">
      <c r="A43" s="7">
        <v>20</v>
      </c>
      <c r="B43" s="9">
        <v>4.7</v>
      </c>
      <c r="C43" s="20" t="s">
        <v>42</v>
      </c>
    </row>
    <row r="44" spans="1:3" s="1" customFormat="1">
      <c r="A44" s="7">
        <v>21</v>
      </c>
      <c r="B44" s="9">
        <v>4.3</v>
      </c>
      <c r="C44" s="20"/>
    </row>
    <row r="45" spans="1:3" s="1" customFormat="1">
      <c r="A45" s="7">
        <v>22</v>
      </c>
      <c r="B45" s="9">
        <v>13.3</v>
      </c>
      <c r="C45" s="20" t="s">
        <v>42</v>
      </c>
    </row>
    <row r="46" spans="1:3" s="1" customFormat="1">
      <c r="A46" s="7">
        <v>23</v>
      </c>
      <c r="B46" s="9">
        <v>11.4</v>
      </c>
      <c r="C46" s="20"/>
    </row>
    <row r="47" spans="1:3" s="1" customFormat="1">
      <c r="A47" s="7">
        <v>24</v>
      </c>
      <c r="B47" s="9">
        <v>4.3</v>
      </c>
      <c r="C47" s="20" t="s">
        <v>42</v>
      </c>
    </row>
    <row r="48" spans="1:3" s="1" customFormat="1">
      <c r="A48" s="7">
        <v>25</v>
      </c>
      <c r="B48" s="9">
        <v>4.5999999999999996</v>
      </c>
      <c r="C48" s="20"/>
    </row>
    <row r="49" spans="1:3" s="1" customFormat="1">
      <c r="A49" s="7">
        <v>26</v>
      </c>
      <c r="B49" s="9">
        <v>8.1999999999999993</v>
      </c>
      <c r="C49" s="20" t="s">
        <v>42</v>
      </c>
    </row>
    <row r="50" spans="1:3" s="1" customFormat="1">
      <c r="A50" s="7">
        <v>27</v>
      </c>
      <c r="B50" s="9">
        <v>4.2</v>
      </c>
      <c r="C50" s="20"/>
    </row>
    <row r="51" spans="1:3" s="1" customFormat="1">
      <c r="A51" s="7">
        <v>28</v>
      </c>
      <c r="B51" s="9">
        <v>4.7</v>
      </c>
      <c r="C51" s="20" t="s">
        <v>42</v>
      </c>
    </row>
    <row r="52" spans="1:3" s="1" customFormat="1">
      <c r="A52" s="7">
        <v>29</v>
      </c>
      <c r="B52" s="9">
        <v>4.5999999999999996</v>
      </c>
      <c r="C52" s="20"/>
    </row>
    <row r="53" spans="1:3" s="1" customFormat="1">
      <c r="A53" s="7">
        <v>30</v>
      </c>
      <c r="B53" s="9">
        <v>10.1</v>
      </c>
      <c r="C53" s="20" t="s">
        <v>42</v>
      </c>
    </row>
    <row r="54" spans="1:3" s="1" customFormat="1">
      <c r="A54" s="7">
        <v>31</v>
      </c>
      <c r="B54" s="9">
        <v>5.3</v>
      </c>
      <c r="C54" s="20"/>
    </row>
    <row r="55" spans="1:3" s="1" customFormat="1">
      <c r="A55" s="7">
        <v>32</v>
      </c>
      <c r="B55" s="9">
        <v>12.1</v>
      </c>
      <c r="C55" s="20" t="s">
        <v>42</v>
      </c>
    </row>
    <row r="56" spans="1:3" s="1" customFormat="1">
      <c r="A56" s="7">
        <v>33</v>
      </c>
      <c r="B56" s="9">
        <v>4.5999999999999996</v>
      </c>
      <c r="C56" s="20"/>
    </row>
    <row r="57" spans="1:3" s="1" customFormat="1">
      <c r="A57" s="7">
        <v>34</v>
      </c>
      <c r="B57" s="9">
        <v>11.4</v>
      </c>
      <c r="C57" s="20" t="s">
        <v>42</v>
      </c>
    </row>
    <row r="58" spans="1:3" s="1" customFormat="1">
      <c r="A58" s="7">
        <v>35</v>
      </c>
      <c r="B58" s="9">
        <v>9.1</v>
      </c>
      <c r="C58" s="20"/>
    </row>
    <row r="59" spans="1:3" s="1" customFormat="1">
      <c r="A59" s="7">
        <v>36</v>
      </c>
      <c r="B59" s="9">
        <v>13.2</v>
      </c>
      <c r="C59" s="20" t="s">
        <v>42</v>
      </c>
    </row>
    <row r="60" spans="1:3" s="1" customFormat="1">
      <c r="A60" s="7">
        <v>37</v>
      </c>
      <c r="B60" s="9">
        <v>6.3</v>
      </c>
      <c r="C60" s="20"/>
    </row>
    <row r="61" spans="1:3" s="1" customFormat="1">
      <c r="A61" s="7">
        <v>38</v>
      </c>
      <c r="B61" s="9">
        <v>4.5999999999999996</v>
      </c>
      <c r="C61" s="20" t="s">
        <v>42</v>
      </c>
    </row>
    <row r="62" spans="1:3" s="1" customFormat="1">
      <c r="A62" s="7">
        <v>39</v>
      </c>
      <c r="B62" s="9">
        <v>9.4</v>
      </c>
      <c r="C62" s="20"/>
    </row>
    <row r="63" spans="1:3" s="1" customFormat="1">
      <c r="A63" s="7">
        <v>40</v>
      </c>
      <c r="B63" s="9">
        <v>11.2</v>
      </c>
      <c r="C63" s="20" t="s">
        <v>42</v>
      </c>
    </row>
    <row r="64" spans="1:3" s="1" customFormat="1">
      <c r="A64" s="7">
        <v>41</v>
      </c>
      <c r="B64" s="9">
        <v>8.3000000000000007</v>
      </c>
      <c r="C64" s="20"/>
    </row>
    <row r="65" spans="1:3" s="1" customFormat="1">
      <c r="A65" s="7">
        <v>42</v>
      </c>
      <c r="B65" s="9">
        <v>11.7</v>
      </c>
      <c r="C65" s="20" t="s">
        <v>42</v>
      </c>
    </row>
    <row r="66" spans="1:3" s="1" customFormat="1">
      <c r="A66" s="7">
        <v>43</v>
      </c>
      <c r="B66" s="9">
        <v>8.3000000000000007</v>
      </c>
      <c r="C66" s="20"/>
    </row>
    <row r="67" spans="1:3" s="1" customFormat="1">
      <c r="A67" s="7">
        <v>44</v>
      </c>
      <c r="B67" s="9">
        <v>4.5</v>
      </c>
      <c r="C67" s="20" t="s">
        <v>42</v>
      </c>
    </row>
    <row r="68" spans="1:3" s="1" customFormat="1">
      <c r="A68" s="7">
        <v>45</v>
      </c>
      <c r="B68" s="9">
        <v>5.6</v>
      </c>
      <c r="C68" s="20"/>
    </row>
    <row r="69" spans="1:3" s="1" customFormat="1">
      <c r="A69" s="7">
        <v>46</v>
      </c>
      <c r="B69" s="9">
        <v>9.1</v>
      </c>
      <c r="C69" s="20" t="s">
        <v>42</v>
      </c>
    </row>
    <row r="70" spans="1:3" s="1" customFormat="1">
      <c r="A70" s="7">
        <v>47</v>
      </c>
      <c r="B70" s="9">
        <v>11.4</v>
      </c>
      <c r="C70" s="20"/>
    </row>
    <row r="71" spans="1:3" s="1" customFormat="1">
      <c r="A71" s="7">
        <v>48</v>
      </c>
      <c r="B71" s="9">
        <v>13.1</v>
      </c>
      <c r="C71" s="20" t="s">
        <v>42</v>
      </c>
    </row>
    <row r="72" spans="1:3" s="1" customFormat="1">
      <c r="A72" s="7">
        <v>49</v>
      </c>
      <c r="B72" s="9">
        <v>5.6</v>
      </c>
      <c r="C72" s="20"/>
    </row>
    <row r="73" spans="1:3" s="1" customFormat="1">
      <c r="A73" s="7">
        <v>50</v>
      </c>
      <c r="B73" s="9">
        <v>4.3</v>
      </c>
      <c r="C73" s="20" t="s">
        <v>42</v>
      </c>
    </row>
    <row r="74" spans="1:3" s="1" customFormat="1">
      <c r="A74" s="7">
        <v>51</v>
      </c>
      <c r="B74" s="9">
        <v>4.3</v>
      </c>
      <c r="C74" s="20"/>
    </row>
    <row r="75" spans="1:3" s="1" customFormat="1">
      <c r="A75" s="7">
        <v>52</v>
      </c>
      <c r="B75" s="9">
        <v>10.199999999999999</v>
      </c>
      <c r="C75" s="20" t="s">
        <v>42</v>
      </c>
    </row>
    <row r="76" spans="1:3" s="1" customFormat="1">
      <c r="A76" s="7">
        <v>53</v>
      </c>
      <c r="B76" s="9">
        <v>12.3</v>
      </c>
      <c r="C76" s="20"/>
    </row>
    <row r="77" spans="1:3" s="1" customFormat="1">
      <c r="A77" s="7">
        <v>54</v>
      </c>
      <c r="B77" s="9">
        <v>8.1</v>
      </c>
      <c r="C77" s="20" t="s">
        <v>42</v>
      </c>
    </row>
    <row r="78" spans="1:3" s="1" customFormat="1">
      <c r="A78" s="7">
        <v>55</v>
      </c>
      <c r="B78" s="9">
        <v>13.1</v>
      </c>
      <c r="C78" s="20"/>
    </row>
    <row r="79" spans="1:3" s="1" customFormat="1">
      <c r="A79" s="7">
        <v>56</v>
      </c>
      <c r="B79" s="9">
        <v>8.1</v>
      </c>
      <c r="C79" s="20" t="s">
        <v>42</v>
      </c>
    </row>
    <row r="80" spans="1:3" s="1" customFormat="1">
      <c r="A80" s="7">
        <v>57</v>
      </c>
      <c r="B80" s="9">
        <v>7.4</v>
      </c>
      <c r="C80" s="20"/>
    </row>
    <row r="81" spans="1:3" s="1" customFormat="1">
      <c r="A81" s="7">
        <v>58</v>
      </c>
      <c r="B81" s="9">
        <v>9.5</v>
      </c>
      <c r="C81" s="20" t="s">
        <v>42</v>
      </c>
    </row>
    <row r="82" spans="1:3" s="1" customFormat="1">
      <c r="A82" s="7">
        <v>59</v>
      </c>
      <c r="B82" s="9">
        <v>4.5</v>
      </c>
      <c r="C82" s="20"/>
    </row>
    <row r="83" spans="1:3" s="1" customFormat="1">
      <c r="A83" s="7">
        <v>60</v>
      </c>
      <c r="B83" s="9">
        <v>8.3000000000000007</v>
      </c>
      <c r="C83" s="20" t="s">
        <v>42</v>
      </c>
    </row>
    <row r="84" spans="1:3" s="1" customFormat="1">
      <c r="A84" s="7">
        <v>61</v>
      </c>
      <c r="B84" s="9">
        <v>4.5</v>
      </c>
      <c r="C84" s="20"/>
    </row>
    <row r="85" spans="1:3" s="1" customFormat="1">
      <c r="A85" s="7">
        <v>62</v>
      </c>
      <c r="B85" s="9">
        <v>9.4</v>
      </c>
      <c r="C85" s="20" t="s">
        <v>42</v>
      </c>
    </row>
    <row r="86" spans="1:3" s="1" customFormat="1">
      <c r="A86" s="7">
        <v>63</v>
      </c>
      <c r="B86" s="9">
        <v>11.5</v>
      </c>
      <c r="C86" s="20"/>
    </row>
    <row r="87" spans="1:3" s="1" customFormat="1">
      <c r="A87" s="7">
        <v>64</v>
      </c>
      <c r="B87" s="9">
        <v>8.1999999999999993</v>
      </c>
      <c r="C87" s="20" t="s">
        <v>42</v>
      </c>
    </row>
    <row r="88" spans="1:3" s="1" customFormat="1">
      <c r="A88" s="7">
        <v>65</v>
      </c>
      <c r="B88" s="9">
        <v>8.1</v>
      </c>
      <c r="C88" s="20"/>
    </row>
    <row r="89" spans="1:3" s="1" customFormat="1">
      <c r="A89" s="7">
        <v>66</v>
      </c>
      <c r="B89" s="9">
        <v>9.4</v>
      </c>
      <c r="C89" s="20" t="s">
        <v>42</v>
      </c>
    </row>
    <row r="90" spans="1:3" s="1" customFormat="1">
      <c r="A90" s="7">
        <v>67</v>
      </c>
      <c r="B90" s="9">
        <v>8.3000000000000007</v>
      </c>
      <c r="C90" s="20"/>
    </row>
    <row r="91" spans="1:3" s="1" customFormat="1">
      <c r="A91" s="7">
        <v>68</v>
      </c>
      <c r="B91" s="9">
        <v>4.5</v>
      </c>
      <c r="C91" s="20" t="s">
        <v>42</v>
      </c>
    </row>
    <row r="92" spans="1:3" s="1" customFormat="1">
      <c r="A92" s="7">
        <v>69</v>
      </c>
      <c r="B92" s="9">
        <v>4.0999999999999996</v>
      </c>
      <c r="C92" s="20"/>
    </row>
    <row r="93" spans="1:3" s="1" customFormat="1">
      <c r="A93" s="7">
        <v>70</v>
      </c>
      <c r="B93" s="9">
        <v>2.4</v>
      </c>
      <c r="C93" s="20" t="s">
        <v>42</v>
      </c>
    </row>
    <row r="94" spans="1:3" s="1" customFormat="1">
      <c r="A94" s="7">
        <v>71</v>
      </c>
      <c r="B94" s="9">
        <v>10.1</v>
      </c>
      <c r="C94" s="20"/>
    </row>
    <row r="95" spans="1:3" s="1" customFormat="1">
      <c r="A95" s="7">
        <v>72</v>
      </c>
      <c r="B95" s="9">
        <v>12.1</v>
      </c>
      <c r="C95" s="20" t="s">
        <v>42</v>
      </c>
    </row>
    <row r="96" spans="1:3" s="1" customFormat="1">
      <c r="A96" s="7">
        <v>73</v>
      </c>
      <c r="B96" s="9">
        <v>4.5</v>
      </c>
      <c r="C96" s="20"/>
    </row>
    <row r="97" spans="1:3" s="1" customFormat="1">
      <c r="A97" s="7">
        <v>74</v>
      </c>
      <c r="B97" s="9">
        <v>4.0999999999999996</v>
      </c>
      <c r="C97" s="20" t="s">
        <v>42</v>
      </c>
    </row>
    <row r="98" spans="1:3" s="1" customFormat="1">
      <c r="A98" s="7">
        <v>75</v>
      </c>
      <c r="B98" s="9">
        <v>4.4000000000000004</v>
      </c>
      <c r="C98" s="20"/>
    </row>
    <row r="99" spans="1:3" s="1" customFormat="1">
      <c r="A99" s="7">
        <v>76</v>
      </c>
      <c r="B99" s="9">
        <v>13.1</v>
      </c>
      <c r="C99" s="20" t="s">
        <v>42</v>
      </c>
    </row>
    <row r="100" spans="1:3" s="1" customFormat="1">
      <c r="A100" s="7">
        <v>77</v>
      </c>
      <c r="B100" s="9">
        <v>9.4</v>
      </c>
      <c r="C100" s="20"/>
    </row>
    <row r="101" spans="1:3" s="1" customFormat="1">
      <c r="A101" s="7">
        <v>78</v>
      </c>
      <c r="B101" s="9">
        <v>10.1</v>
      </c>
      <c r="C101" s="20" t="s">
        <v>42</v>
      </c>
    </row>
    <row r="102" spans="1:3" s="1" customFormat="1">
      <c r="A102" s="7">
        <v>79</v>
      </c>
      <c r="B102" s="9">
        <v>7.2</v>
      </c>
      <c r="C102" s="20"/>
    </row>
    <row r="103" spans="1:3" s="1" customFormat="1">
      <c r="A103" s="7">
        <v>80</v>
      </c>
      <c r="B103" s="9">
        <v>11.7</v>
      </c>
      <c r="C103" s="20" t="s">
        <v>42</v>
      </c>
    </row>
    <row r="104" spans="1:3" s="1" customFormat="1">
      <c r="A104" s="7">
        <v>81</v>
      </c>
      <c r="B104" s="9">
        <v>12.3</v>
      </c>
      <c r="C104" s="20"/>
    </row>
    <row r="105" spans="1:3" s="1" customFormat="1">
      <c r="A105" s="7">
        <v>82</v>
      </c>
      <c r="B105" s="9">
        <v>6.5</v>
      </c>
      <c r="C105" s="20" t="s">
        <v>42</v>
      </c>
    </row>
    <row r="106" spans="1:3" s="1" customFormat="1">
      <c r="A106" s="7">
        <v>83</v>
      </c>
      <c r="B106" s="9">
        <v>6.5</v>
      </c>
      <c r="C106" s="20"/>
    </row>
    <row r="107" spans="1:3" s="1" customFormat="1">
      <c r="A107" s="7">
        <v>84</v>
      </c>
      <c r="B107" s="9">
        <v>12.1</v>
      </c>
      <c r="C107" s="20" t="s">
        <v>42</v>
      </c>
    </row>
    <row r="108" spans="1:3" s="1" customFormat="1">
      <c r="A108" s="7">
        <v>85</v>
      </c>
      <c r="B108" s="9">
        <v>4.5999999999999996</v>
      </c>
      <c r="C108" s="20"/>
    </row>
    <row r="109" spans="1:3" s="1" customFormat="1">
      <c r="A109" s="7">
        <v>86</v>
      </c>
      <c r="B109" s="9">
        <v>6.5</v>
      </c>
      <c r="C109" s="20" t="s">
        <v>42</v>
      </c>
    </row>
    <row r="110" spans="1:3" s="1" customFormat="1">
      <c r="A110" s="7">
        <v>87</v>
      </c>
      <c r="B110" s="9">
        <v>5.2</v>
      </c>
      <c r="C110" s="20"/>
    </row>
    <row r="111" spans="1:3" s="1" customFormat="1">
      <c r="A111" s="7">
        <v>88</v>
      </c>
      <c r="B111" s="9">
        <v>5.2</v>
      </c>
      <c r="C111" s="20" t="s">
        <v>42</v>
      </c>
    </row>
    <row r="112" spans="1:3" s="1" customFormat="1">
      <c r="A112" s="7">
        <v>89</v>
      </c>
      <c r="B112" s="9">
        <v>4.7</v>
      </c>
      <c r="C112" s="20"/>
    </row>
    <row r="113" spans="1:3" s="1" customFormat="1">
      <c r="A113" s="7">
        <v>90</v>
      </c>
      <c r="B113" s="9">
        <v>10.1</v>
      </c>
      <c r="C113" s="20" t="s">
        <v>42</v>
      </c>
    </row>
    <row r="114" spans="1:3" s="1" customFormat="1">
      <c r="A114" s="7">
        <v>91</v>
      </c>
      <c r="B114" s="9">
        <v>4.5999999999999996</v>
      </c>
      <c r="C114" s="20"/>
    </row>
    <row r="115" spans="1:3" s="1" customFormat="1">
      <c r="A115" s="7">
        <v>92</v>
      </c>
      <c r="B115" s="9">
        <v>7.4</v>
      </c>
      <c r="C115" s="20" t="s">
        <v>42</v>
      </c>
    </row>
    <row r="116" spans="1:3" s="1" customFormat="1">
      <c r="A116" s="7">
        <v>93</v>
      </c>
      <c r="B116" s="9">
        <v>13.2</v>
      </c>
      <c r="C116" s="20"/>
    </row>
    <row r="117" spans="1:3" s="1" customFormat="1">
      <c r="A117" s="7">
        <v>94</v>
      </c>
      <c r="B117" s="9">
        <v>4.5999999999999996</v>
      </c>
      <c r="C117" s="20" t="s">
        <v>42</v>
      </c>
    </row>
    <row r="118" spans="1:3" s="1" customFormat="1">
      <c r="A118" s="7">
        <v>95</v>
      </c>
      <c r="B118" s="9">
        <v>4.7</v>
      </c>
      <c r="C118" s="20"/>
    </row>
    <row r="119" spans="1:3" s="1" customFormat="1">
      <c r="A119" s="7">
        <v>96</v>
      </c>
      <c r="B119" s="9">
        <v>8.1</v>
      </c>
      <c r="C119" s="20" t="s">
        <v>42</v>
      </c>
    </row>
    <row r="120" spans="1:3" s="1" customFormat="1">
      <c r="A120" s="7">
        <v>97</v>
      </c>
      <c r="B120" s="9">
        <v>10.3</v>
      </c>
      <c r="C120" s="20"/>
    </row>
    <row r="121" spans="1:3" s="1" customFormat="1">
      <c r="A121" s="7">
        <v>98</v>
      </c>
      <c r="B121" s="9">
        <v>8.1999999999999993</v>
      </c>
      <c r="C121" s="20" t="s">
        <v>42</v>
      </c>
    </row>
    <row r="122" spans="1:3" s="1" customFormat="1">
      <c r="A122" s="7">
        <v>99</v>
      </c>
      <c r="B122" s="9">
        <v>4.4000000000000004</v>
      </c>
      <c r="C122" s="20"/>
    </row>
    <row r="123" spans="1:3" s="1" customFormat="1">
      <c r="A123" s="7">
        <v>100</v>
      </c>
      <c r="B123" s="9">
        <v>4.0999999999999996</v>
      </c>
      <c r="C123" s="20" t="s">
        <v>42</v>
      </c>
    </row>
    <row r="124" spans="1:3" s="1" customFormat="1">
      <c r="A124" s="7">
        <v>101</v>
      </c>
      <c r="B124" s="9">
        <v>6.6</v>
      </c>
      <c r="C124" s="20"/>
    </row>
    <row r="125" spans="1:3" s="1" customFormat="1">
      <c r="A125" s="7">
        <v>102</v>
      </c>
      <c r="B125" s="9">
        <v>4.7</v>
      </c>
      <c r="C125" s="20" t="s">
        <v>42</v>
      </c>
    </row>
    <row r="126" spans="1:3" s="1" customFormat="1">
      <c r="A126" s="7">
        <v>103</v>
      </c>
      <c r="B126" s="9">
        <v>11.3</v>
      </c>
      <c r="C126" s="20"/>
    </row>
    <row r="127" spans="1:3" s="1" customFormat="1">
      <c r="A127" s="7">
        <v>104</v>
      </c>
      <c r="B127" s="9">
        <v>11.5</v>
      </c>
      <c r="C127" s="20" t="s">
        <v>42</v>
      </c>
    </row>
    <row r="128" spans="1:3" s="1" customFormat="1">
      <c r="A128" s="7">
        <v>105</v>
      </c>
      <c r="B128" s="9">
        <v>13.1</v>
      </c>
      <c r="C128" s="20"/>
    </row>
    <row r="129" spans="1:3" s="1" customFormat="1">
      <c r="A129" s="7">
        <v>106</v>
      </c>
      <c r="B129" s="9">
        <v>7.4</v>
      </c>
      <c r="C129" s="20" t="s">
        <v>42</v>
      </c>
    </row>
    <row r="130" spans="1:3" s="1" customFormat="1">
      <c r="A130" s="7">
        <v>107</v>
      </c>
      <c r="B130" s="9">
        <v>4.0999999999999996</v>
      </c>
      <c r="C130" s="20"/>
    </row>
    <row r="131" spans="1:3" s="1" customFormat="1">
      <c r="A131" s="7">
        <v>108</v>
      </c>
      <c r="B131" s="9">
        <v>6.5</v>
      </c>
      <c r="C131" s="20" t="s">
        <v>42</v>
      </c>
    </row>
    <row r="132" spans="1:3" s="1" customFormat="1">
      <c r="A132" s="7">
        <v>109</v>
      </c>
      <c r="B132" s="9">
        <v>4.0999999999999996</v>
      </c>
      <c r="C132" s="20"/>
    </row>
    <row r="133" spans="1:3" s="1" customFormat="1">
      <c r="A133" s="7">
        <v>110</v>
      </c>
      <c r="B133" s="9">
        <v>7.4</v>
      </c>
      <c r="C133" s="20" t="s">
        <v>42</v>
      </c>
    </row>
    <row r="134" spans="1:3" s="1" customFormat="1">
      <c r="A134" s="7">
        <v>111</v>
      </c>
      <c r="B134" s="9">
        <v>11.3</v>
      </c>
      <c r="C134" s="20"/>
    </row>
    <row r="135" spans="1:3" s="1" customFormat="1">
      <c r="A135" s="7">
        <v>112</v>
      </c>
      <c r="B135" s="9">
        <v>7.4</v>
      </c>
      <c r="C135" s="20" t="s">
        <v>42</v>
      </c>
    </row>
    <row r="136" spans="1:3" s="1" customFormat="1">
      <c r="A136" s="7">
        <v>113</v>
      </c>
      <c r="B136" s="9">
        <v>2.2000000000000002</v>
      </c>
      <c r="C136" s="20"/>
    </row>
    <row r="137" spans="1:3" s="1" customFormat="1">
      <c r="A137" s="7">
        <v>114</v>
      </c>
      <c r="B137" s="9">
        <v>5.2</v>
      </c>
      <c r="C137" s="20" t="s">
        <v>42</v>
      </c>
    </row>
    <row r="138" spans="1:3" s="1" customFormat="1">
      <c r="A138" s="7">
        <v>115</v>
      </c>
      <c r="B138" s="9">
        <v>9.4</v>
      </c>
      <c r="C138" s="20"/>
    </row>
    <row r="139" spans="1:3" s="1" customFormat="1">
      <c r="A139" s="7">
        <v>116</v>
      </c>
      <c r="B139" s="9">
        <v>4.7</v>
      </c>
      <c r="C139" s="20" t="s">
        <v>42</v>
      </c>
    </row>
    <row r="140" spans="1:3" s="1" customFormat="1">
      <c r="A140" s="7">
        <v>117</v>
      </c>
      <c r="B140" s="9">
        <v>4.0999999999999996</v>
      </c>
      <c r="C140" s="20"/>
    </row>
    <row r="141" spans="1:3" s="1" customFormat="1">
      <c r="A141" s="7">
        <v>118</v>
      </c>
      <c r="B141" s="9">
        <v>5.0999999999999996</v>
      </c>
      <c r="C141" s="20" t="s">
        <v>42</v>
      </c>
    </row>
    <row r="142" spans="1:3" s="1" customFormat="1">
      <c r="A142" s="7">
        <v>119</v>
      </c>
      <c r="B142" s="9">
        <v>3.3</v>
      </c>
      <c r="C142" s="20"/>
    </row>
    <row r="143" spans="1:3" s="1" customFormat="1">
      <c r="A143" s="7">
        <v>120</v>
      </c>
      <c r="B143" s="9">
        <v>8.3000000000000007</v>
      </c>
      <c r="C143" s="20" t="s">
        <v>42</v>
      </c>
    </row>
    <row r="144" spans="1:3" s="1" customFormat="1">
      <c r="A144" s="7">
        <v>121</v>
      </c>
      <c r="B144" s="9">
        <v>7.4</v>
      </c>
      <c r="C144" s="20"/>
    </row>
    <row r="145" spans="1:3" s="1" customFormat="1">
      <c r="A145" s="7">
        <v>122</v>
      </c>
      <c r="B145" s="9">
        <v>4.5999999999999996</v>
      </c>
      <c r="C145" s="20" t="s">
        <v>42</v>
      </c>
    </row>
    <row r="146" spans="1:3" s="1" customFormat="1">
      <c r="A146" s="7">
        <v>123</v>
      </c>
      <c r="B146" s="9">
        <v>6.5</v>
      </c>
      <c r="C146" s="20"/>
    </row>
    <row r="147" spans="1:3" s="1" customFormat="1">
      <c r="A147" s="7">
        <v>124</v>
      </c>
      <c r="B147" s="9">
        <v>13.1</v>
      </c>
      <c r="C147" s="20" t="s">
        <v>42</v>
      </c>
    </row>
    <row r="148" spans="1:3" s="1" customFormat="1">
      <c r="A148" s="7">
        <v>125</v>
      </c>
      <c r="B148" s="9">
        <v>9.1</v>
      </c>
      <c r="C148" s="20"/>
    </row>
    <row r="149" spans="1:3" s="1" customFormat="1">
      <c r="A149" s="7">
        <v>126</v>
      </c>
      <c r="B149" s="9">
        <v>5.5</v>
      </c>
      <c r="C149" s="20" t="s">
        <v>42</v>
      </c>
    </row>
    <row r="150" spans="1:3" s="1" customFormat="1">
      <c r="A150" s="7">
        <v>127</v>
      </c>
      <c r="B150" s="9">
        <v>6.5</v>
      </c>
      <c r="C150" s="20"/>
    </row>
    <row r="151" spans="1:3" s="1" customFormat="1">
      <c r="A151" s="7">
        <v>128</v>
      </c>
      <c r="B151" s="9">
        <v>11.2</v>
      </c>
      <c r="C151" s="20" t="s">
        <v>42</v>
      </c>
    </row>
    <row r="152" spans="1:3" s="1" customFormat="1">
      <c r="A152" s="7">
        <v>129</v>
      </c>
      <c r="B152" s="9">
        <v>4.0999999999999996</v>
      </c>
      <c r="C152" s="20"/>
    </row>
    <row r="153" spans="1:3" s="1" customFormat="1">
      <c r="A153" s="7">
        <v>130</v>
      </c>
      <c r="B153" s="9">
        <v>13.3</v>
      </c>
      <c r="C153" s="20" t="s">
        <v>42</v>
      </c>
    </row>
    <row r="154" spans="1:3" s="1" customFormat="1">
      <c r="A154" s="7">
        <v>131</v>
      </c>
      <c r="B154" s="9">
        <v>11.5</v>
      </c>
      <c r="C154" s="20"/>
    </row>
    <row r="155" spans="1:3" s="1" customFormat="1">
      <c r="A155" s="7">
        <v>132</v>
      </c>
      <c r="B155" s="9">
        <v>6.5</v>
      </c>
      <c r="C155" s="20" t="s">
        <v>42</v>
      </c>
    </row>
    <row r="156" spans="1:3" s="1" customFormat="1">
      <c r="A156" s="7">
        <v>133</v>
      </c>
      <c r="B156" s="9">
        <v>10.1</v>
      </c>
      <c r="C156" s="20"/>
    </row>
    <row r="157" spans="1:3" s="1" customFormat="1">
      <c r="A157" s="7">
        <v>134</v>
      </c>
      <c r="B157" s="9">
        <v>12.1</v>
      </c>
      <c r="C157" s="20" t="s">
        <v>42</v>
      </c>
    </row>
    <row r="158" spans="1:3" s="1" customFormat="1">
      <c r="A158" s="7">
        <v>135</v>
      </c>
      <c r="B158" s="9">
        <v>4.5999999999999996</v>
      </c>
      <c r="C158" s="20"/>
    </row>
    <row r="159" spans="1:3" s="1" customFormat="1">
      <c r="A159" s="7">
        <v>136</v>
      </c>
      <c r="B159" s="9">
        <v>13.2</v>
      </c>
      <c r="C159" s="20" t="s">
        <v>42</v>
      </c>
    </row>
    <row r="160" spans="1:3" s="1" customFormat="1">
      <c r="A160" s="7">
        <v>137</v>
      </c>
      <c r="B160" s="9">
        <v>12.3</v>
      </c>
      <c r="C160" s="20"/>
    </row>
    <row r="161" spans="1:3" s="1" customFormat="1">
      <c r="A161" s="7">
        <v>138</v>
      </c>
      <c r="B161" s="9">
        <v>4.5999999999999996</v>
      </c>
      <c r="C161" s="20" t="s">
        <v>42</v>
      </c>
    </row>
    <row r="162" spans="1:3" s="1" customFormat="1">
      <c r="A162" s="7">
        <v>139</v>
      </c>
      <c r="B162" s="9">
        <v>8.1999999999999993</v>
      </c>
      <c r="C162" s="20"/>
    </row>
    <row r="163" spans="1:3" s="1" customFormat="1">
      <c r="A163" s="7">
        <v>140</v>
      </c>
      <c r="B163" s="9">
        <v>13.2</v>
      </c>
      <c r="C163" s="20" t="s">
        <v>42</v>
      </c>
    </row>
    <row r="164" spans="1:3" s="1" customFormat="1">
      <c r="A164" s="7">
        <v>141</v>
      </c>
      <c r="B164" s="9">
        <v>9.4</v>
      </c>
      <c r="C164" s="20"/>
    </row>
    <row r="165" spans="1:3" s="1" customFormat="1">
      <c r="A165" s="7">
        <v>142</v>
      </c>
      <c r="B165" s="9">
        <v>10.1</v>
      </c>
      <c r="C165" s="20" t="s">
        <v>42</v>
      </c>
    </row>
    <row r="166" spans="1:3" s="1" customFormat="1">
      <c r="A166" s="7">
        <v>143</v>
      </c>
      <c r="B166" s="9">
        <v>10.1</v>
      </c>
      <c r="C166" s="20"/>
    </row>
    <row r="167" spans="1:3" s="1" customFormat="1">
      <c r="A167" s="7">
        <v>144</v>
      </c>
      <c r="B167" s="9">
        <v>9.4</v>
      </c>
      <c r="C167" s="20" t="s">
        <v>42</v>
      </c>
    </row>
    <row r="168" spans="1:3" s="1" customFormat="1">
      <c r="A168" s="7">
        <v>145</v>
      </c>
      <c r="B168" s="9">
        <v>6.5</v>
      </c>
      <c r="C168" s="20"/>
    </row>
    <row r="169" spans="1:3" s="1" customFormat="1">
      <c r="A169" s="7">
        <v>146</v>
      </c>
      <c r="B169" s="9">
        <v>9.1</v>
      </c>
      <c r="C169" s="20" t="s">
        <v>42</v>
      </c>
    </row>
    <row r="170" spans="1:3" s="1" customFormat="1">
      <c r="A170" s="7">
        <v>147</v>
      </c>
      <c r="B170" s="9">
        <v>8.3000000000000007</v>
      </c>
      <c r="C170" s="20"/>
    </row>
    <row r="171" spans="1:3" s="1" customFormat="1">
      <c r="A171" s="7">
        <v>148</v>
      </c>
      <c r="B171" s="9">
        <v>9.5</v>
      </c>
      <c r="C171" s="20" t="s">
        <v>42</v>
      </c>
    </row>
    <row r="172" spans="1:3" s="1" customFormat="1">
      <c r="A172" s="7">
        <v>149</v>
      </c>
      <c r="B172" s="9">
        <v>7.2</v>
      </c>
      <c r="C172" s="20"/>
    </row>
    <row r="173" spans="1:3" s="1" customFormat="1">
      <c r="A173" s="7">
        <v>150</v>
      </c>
      <c r="B173" s="9">
        <v>9.5</v>
      </c>
      <c r="C173" s="20" t="s">
        <v>42</v>
      </c>
    </row>
    <row r="174" spans="1:3" s="1" customFormat="1">
      <c r="A174" s="7">
        <v>151</v>
      </c>
      <c r="B174" s="9">
        <v>11.7</v>
      </c>
      <c r="C174" s="20"/>
    </row>
    <row r="175" spans="1:3" s="1" customFormat="1">
      <c r="A175" s="7">
        <v>152</v>
      </c>
      <c r="B175" s="9">
        <v>10.1</v>
      </c>
      <c r="C175" s="20" t="s">
        <v>42</v>
      </c>
    </row>
    <row r="176" spans="1:3" s="1" customFormat="1">
      <c r="A176" s="7">
        <v>153</v>
      </c>
      <c r="B176" s="9">
        <v>12.1</v>
      </c>
      <c r="C176" s="20"/>
    </row>
    <row r="177" spans="1:3" s="1" customFormat="1">
      <c r="A177" s="7">
        <v>154</v>
      </c>
      <c r="B177" s="9">
        <v>11.2</v>
      </c>
      <c r="C177" s="20" t="s">
        <v>42</v>
      </c>
    </row>
    <row r="178" spans="1:3" s="1" customFormat="1">
      <c r="A178" s="7">
        <v>155</v>
      </c>
      <c r="B178" s="9">
        <v>13.2</v>
      </c>
      <c r="C178" s="20"/>
    </row>
    <row r="179" spans="1:3" s="1" customFormat="1">
      <c r="A179" s="7">
        <v>156</v>
      </c>
      <c r="B179" s="9">
        <v>11.5</v>
      </c>
      <c r="C179" s="20" t="s">
        <v>42</v>
      </c>
    </row>
    <row r="180" spans="1:3" s="1" customFormat="1">
      <c r="A180" s="7">
        <v>157</v>
      </c>
      <c r="B180" s="9">
        <v>8.1999999999999993</v>
      </c>
      <c r="C180" s="20"/>
    </row>
    <row r="181" spans="1:3" s="1" customFormat="1">
      <c r="A181" s="7">
        <v>158</v>
      </c>
      <c r="B181" s="9">
        <v>4.5999999999999996</v>
      </c>
      <c r="C181" s="20" t="s">
        <v>42</v>
      </c>
    </row>
    <row r="182" spans="1:3" s="1" customFormat="1">
      <c r="A182" s="7">
        <v>159</v>
      </c>
      <c r="B182" s="9">
        <v>4.3</v>
      </c>
      <c r="C182" s="20"/>
    </row>
    <row r="183" spans="1:3" s="1" customFormat="1">
      <c r="A183" s="7">
        <v>160</v>
      </c>
      <c r="B183" s="9">
        <v>8.1</v>
      </c>
      <c r="C183" s="20" t="s">
        <v>42</v>
      </c>
    </row>
    <row r="184" spans="1:3" s="1" customFormat="1">
      <c r="A184" s="7">
        <v>161</v>
      </c>
      <c r="B184" s="9">
        <v>10.3</v>
      </c>
      <c r="C184" s="20"/>
    </row>
    <row r="185" spans="1:3" s="1" customFormat="1">
      <c r="A185" s="7">
        <v>162</v>
      </c>
      <c r="B185" s="9">
        <v>8.1</v>
      </c>
      <c r="C185" s="20" t="s">
        <v>42</v>
      </c>
    </row>
    <row r="186" spans="1:3" s="1" customFormat="1">
      <c r="A186" s="7">
        <v>163</v>
      </c>
      <c r="B186" s="9">
        <v>11.7</v>
      </c>
      <c r="C186" s="20"/>
    </row>
    <row r="187" spans="1:3" s="1" customFormat="1">
      <c r="A187" s="7">
        <v>164</v>
      </c>
      <c r="B187" s="9">
        <v>4.7</v>
      </c>
      <c r="C187" s="20" t="s">
        <v>42</v>
      </c>
    </row>
    <row r="188" spans="1:3" s="1" customFormat="1">
      <c r="A188" s="7">
        <v>165</v>
      </c>
      <c r="B188" s="9">
        <v>5.4</v>
      </c>
      <c r="C188" s="20"/>
    </row>
    <row r="189" spans="1:3" s="1" customFormat="1">
      <c r="A189" s="7">
        <v>166</v>
      </c>
      <c r="B189" s="9">
        <v>6.2</v>
      </c>
      <c r="C189" s="20" t="s">
        <v>42</v>
      </c>
    </row>
    <row r="190" spans="1:3" s="1" customFormat="1">
      <c r="A190" s="7">
        <v>167</v>
      </c>
      <c r="B190" s="9">
        <v>13.1</v>
      </c>
      <c r="C190" s="20"/>
    </row>
    <row r="191" spans="1:3" s="1" customFormat="1">
      <c r="A191" s="7">
        <v>168</v>
      </c>
      <c r="B191" s="9">
        <v>4.2</v>
      </c>
      <c r="C191" s="20" t="s">
        <v>42</v>
      </c>
    </row>
    <row r="192" spans="1:3" s="1" customFormat="1">
      <c r="A192" s="7">
        <v>169</v>
      </c>
      <c r="B192" s="9">
        <v>4.2</v>
      </c>
      <c r="C192" s="20"/>
    </row>
    <row r="193" spans="1:3" s="1" customFormat="1">
      <c r="A193" s="7">
        <v>170</v>
      </c>
      <c r="B193" s="9">
        <v>11.2</v>
      </c>
      <c r="C193" s="20" t="s">
        <v>42</v>
      </c>
    </row>
    <row r="194" spans="1:3" s="1" customFormat="1">
      <c r="A194" s="7">
        <v>171</v>
      </c>
      <c r="B194" s="9">
        <v>9.4</v>
      </c>
      <c r="C194" s="20"/>
    </row>
    <row r="195" spans="1:3" s="1" customFormat="1">
      <c r="A195" s="7">
        <v>172</v>
      </c>
      <c r="B195" s="9">
        <v>13.2</v>
      </c>
      <c r="C195" s="20" t="s">
        <v>42</v>
      </c>
    </row>
    <row r="196" spans="1:3" s="1" customFormat="1">
      <c r="A196" s="7">
        <v>173</v>
      </c>
      <c r="B196" s="9">
        <v>12.1</v>
      </c>
      <c r="C196" s="20"/>
    </row>
    <row r="197" spans="1:3" s="1" customFormat="1">
      <c r="A197" s="7">
        <v>174</v>
      </c>
      <c r="B197" s="9">
        <v>4.0999999999999996</v>
      </c>
      <c r="C197" s="20" t="s">
        <v>42</v>
      </c>
    </row>
    <row r="198" spans="1:3" s="1" customFormat="1">
      <c r="A198" s="7">
        <v>175</v>
      </c>
      <c r="B198" s="9">
        <v>4.5</v>
      </c>
      <c r="C198" s="20"/>
    </row>
    <row r="199" spans="1:3" s="1" customFormat="1">
      <c r="A199" s="7">
        <v>176</v>
      </c>
      <c r="B199" s="9">
        <v>6.3</v>
      </c>
      <c r="C199" s="20" t="s">
        <v>42</v>
      </c>
    </row>
    <row r="200" spans="1:3" s="1" customFormat="1">
      <c r="A200" s="7">
        <v>177</v>
      </c>
      <c r="B200" s="9">
        <v>7.4</v>
      </c>
      <c r="C200" s="20"/>
    </row>
    <row r="201" spans="1:3" s="1" customFormat="1">
      <c r="A201" s="7">
        <v>178</v>
      </c>
      <c r="B201" s="9">
        <v>9.5</v>
      </c>
      <c r="C201" s="20" t="s">
        <v>42</v>
      </c>
    </row>
    <row r="202" spans="1:3" s="1" customFormat="1">
      <c r="A202" s="7">
        <v>179</v>
      </c>
      <c r="B202" s="9">
        <v>4.5</v>
      </c>
      <c r="C202" s="20"/>
    </row>
    <row r="203" spans="1:3" s="1" customFormat="1">
      <c r="A203" s="7">
        <v>180</v>
      </c>
      <c r="B203" s="9">
        <v>4.0999999999999996</v>
      </c>
      <c r="C203" s="20" t="s">
        <v>42</v>
      </c>
    </row>
    <row r="204" spans="1:3" s="1" customFormat="1">
      <c r="A204" s="7">
        <v>181</v>
      </c>
      <c r="B204" s="9">
        <v>9.5</v>
      </c>
      <c r="C204" s="20"/>
    </row>
    <row r="205" spans="1:3" s="1" customFormat="1">
      <c r="A205" s="7">
        <v>182</v>
      </c>
      <c r="B205" s="9">
        <v>9.3000000000000007</v>
      </c>
      <c r="C205" s="20" t="s">
        <v>42</v>
      </c>
    </row>
    <row r="206" spans="1:3" s="1" customFormat="1">
      <c r="A206" s="7">
        <v>183</v>
      </c>
      <c r="B206" s="9">
        <v>4.0999999999999996</v>
      </c>
      <c r="C206" s="20"/>
    </row>
    <row r="207" spans="1:3" s="1" customFormat="1">
      <c r="A207" s="7">
        <v>184</v>
      </c>
      <c r="B207" s="9">
        <v>7.2</v>
      </c>
      <c r="C207" s="20" t="s">
        <v>42</v>
      </c>
    </row>
    <row r="208" spans="1:3" s="1" customFormat="1">
      <c r="A208" s="7">
        <v>185</v>
      </c>
      <c r="B208" s="9">
        <v>4.5</v>
      </c>
      <c r="C208" s="20"/>
    </row>
    <row r="209" spans="1:3" s="1" customFormat="1">
      <c r="A209" s="7">
        <v>186</v>
      </c>
      <c r="B209" s="9">
        <v>4.0999999999999996</v>
      </c>
      <c r="C209" s="20" t="s">
        <v>42</v>
      </c>
    </row>
    <row r="210" spans="1:3" s="1" customFormat="1">
      <c r="A210" s="7">
        <v>187</v>
      </c>
      <c r="B210" s="9">
        <v>5.0999999999999996</v>
      </c>
      <c r="C210" s="20"/>
    </row>
    <row r="211" spans="1:3" s="1" customFormat="1">
      <c r="A211" s="7">
        <v>188</v>
      </c>
      <c r="B211" s="9">
        <v>9.3000000000000007</v>
      </c>
      <c r="C211" s="20" t="s">
        <v>42</v>
      </c>
    </row>
    <row r="212" spans="1:3" s="1" customFormat="1">
      <c r="A212" s="7">
        <v>189</v>
      </c>
      <c r="B212" s="9">
        <v>12.3</v>
      </c>
      <c r="C212" s="20"/>
    </row>
    <row r="213" spans="1:3" s="1" customFormat="1">
      <c r="A213" s="7">
        <v>190</v>
      </c>
      <c r="B213" s="9">
        <v>4.5999999999999996</v>
      </c>
      <c r="C213" s="20" t="s">
        <v>42</v>
      </c>
    </row>
    <row r="214" spans="1:3" s="1" customFormat="1">
      <c r="A214" s="7">
        <v>191</v>
      </c>
      <c r="B214" s="9">
        <v>8.3000000000000007</v>
      </c>
      <c r="C214" s="20"/>
    </row>
    <row r="215" spans="1:3" s="1" customFormat="1">
      <c r="A215" s="7">
        <v>192</v>
      </c>
      <c r="B215" s="9">
        <v>4.0999999999999996</v>
      </c>
      <c r="C215" s="20" t="s">
        <v>42</v>
      </c>
    </row>
    <row r="216" spans="1:3" s="1" customFormat="1">
      <c r="A216" s="7">
        <v>193</v>
      </c>
      <c r="B216" s="9">
        <v>13.3</v>
      </c>
      <c r="C216" s="20"/>
    </row>
    <row r="217" spans="1:3" s="1" customFormat="1">
      <c r="A217" s="7">
        <v>194</v>
      </c>
      <c r="B217" s="9">
        <v>9.1</v>
      </c>
      <c r="C217" s="20" t="s">
        <v>42</v>
      </c>
    </row>
    <row r="218" spans="1:3" s="1" customFormat="1">
      <c r="A218" s="7">
        <v>195</v>
      </c>
      <c r="B218" s="9">
        <v>5.2</v>
      </c>
      <c r="C218" s="20"/>
    </row>
    <row r="219" spans="1:3" s="1" customFormat="1">
      <c r="A219" s="7">
        <v>196</v>
      </c>
      <c r="B219" s="9">
        <v>13.2</v>
      </c>
      <c r="C219" s="20" t="s">
        <v>42</v>
      </c>
    </row>
    <row r="220" spans="1:3" s="1" customFormat="1">
      <c r="A220" s="7">
        <v>197</v>
      </c>
      <c r="B220" s="9">
        <v>12.3</v>
      </c>
      <c r="C220" s="20"/>
    </row>
    <row r="221" spans="1:3" s="1" customFormat="1">
      <c r="A221" s="7">
        <v>198</v>
      </c>
      <c r="B221" s="9">
        <v>11.2</v>
      </c>
      <c r="C221" s="20" t="s">
        <v>42</v>
      </c>
    </row>
    <row r="222" spans="1:3" s="1" customFormat="1">
      <c r="A222" s="7">
        <v>199</v>
      </c>
      <c r="B222" s="9">
        <v>4.5999999999999996</v>
      </c>
      <c r="C222" s="20"/>
    </row>
    <row r="223" spans="1:3" s="1" customFormat="1">
      <c r="A223" s="15">
        <v>200</v>
      </c>
      <c r="B223" s="16">
        <v>11.1</v>
      </c>
      <c r="C223" s="21" t="s">
        <v>42</v>
      </c>
    </row>
  </sheetData>
  <autoFilter ref="A23:F223" xr:uid="{00000000-0009-0000-0000-000005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3"/>
  <sheetViews>
    <sheetView topLeftCell="A4" zoomScale="145" zoomScaleNormal="145" workbookViewId="0">
      <selection activeCell="D15" sqref="D15"/>
    </sheetView>
  </sheetViews>
  <sheetFormatPr defaultColWidth="11" defaultRowHeight="15"/>
  <cols>
    <col min="1" max="2" width="10.83203125" style="1"/>
    <col min="3" max="3" width="32.83203125" style="2" customWidth="1"/>
    <col min="4" max="4" width="15.5" style="1" customWidth="1"/>
    <col min="5" max="6" width="10.8320312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19</v>
      </c>
      <c r="E4" s="10">
        <f>COUNTIFS(B24:B223,"4.1",C24:C223,"X")+COUNTIFS(B24:B223,"13.1",C24:C223,"X")</f>
        <v>9</v>
      </c>
      <c r="F4" s="11">
        <f>(D4-E4)/D4</f>
        <v>0.52631578947368418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7</v>
      </c>
      <c r="E5" s="10">
        <f>COUNTIFS(B24:B223,"4.7",C24:C223,"X")+COUNTIFS(B24:B223,"5.5",C24:C223,"X")</f>
        <v>3</v>
      </c>
      <c r="F5" s="11">
        <f>(D5-E5)/D5</f>
        <v>0.5714285714285714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18</v>
      </c>
      <c r="E6" s="10">
        <f>COUNTIFS(B24:B223,"4.6",C24:C223,"X")</f>
        <v>9</v>
      </c>
      <c r="F6" s="11">
        <f t="shared" ref="F6:F19" si="0">(D6-E6)/D6</f>
        <v>0.5</v>
      </c>
    </row>
    <row r="7" spans="1:6" ht="30">
      <c r="A7" s="7">
        <v>4</v>
      </c>
      <c r="B7" s="4" t="s">
        <v>14</v>
      </c>
      <c r="C7" s="8" t="s">
        <v>15</v>
      </c>
      <c r="D7" s="9">
        <f>COUNTIF(B24:B223,"8.2")+COUNTIF(B24:B223,"9.6")</f>
        <v>14</v>
      </c>
      <c r="E7" s="10">
        <f>COUNTIFS(B24:B223,"8.2",C24:C223,"X")+COUNTIFS(B24:B223,"9.6",C24:C223,"X")</f>
        <v>7</v>
      </c>
      <c r="F7" s="11">
        <f t="shared" si="0"/>
        <v>0.5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23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12</v>
      </c>
      <c r="F8" s="11">
        <f t="shared" si="0"/>
        <v>0.47826086956521741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21</v>
      </c>
      <c r="E9" s="10">
        <f>COUNTIFS(B24:B223,"4.2",C24:C223,"X")+COUNTIFS(B24:B223,"4.3",C24:C223,"X")+COUNTIFS(B24:B223,"4.4",C24:C223,"X")+COUNTIFS(B24:B223,"4.5",C24:C223,"X")</f>
        <v>12</v>
      </c>
      <c r="F9" s="11">
        <f t="shared" si="0"/>
        <v>0.42857142857142855</v>
      </c>
    </row>
    <row r="10" spans="1:6" ht="30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14</v>
      </c>
      <c r="E10" s="10">
        <f>COUNTIFS(B24:B223,"5.1",C24:C223,"X")+COUNTIFS(B24:B223,"5.2",C24:C223,"X")+COUNTIFS(B24:B223,"5.3",C24:C223,"X")+COUNTIFS(B24:B223,"5.4",C24:C223,"X")+COUNTIFS(B24:B223,"5.6",C24:C223,"X")</f>
        <v>6</v>
      </c>
      <c r="F10" s="11">
        <f t="shared" si="0"/>
        <v>0.5714285714285714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11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6</v>
      </c>
      <c r="F11" s="11">
        <f t="shared" si="0"/>
        <v>0.45454545454545453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10</v>
      </c>
      <c r="E12" s="10">
        <f>COUNTIFS(B24:B223,"7.1",C24:C223,"X")+COUNTIFS(B24:B223,"7.2",C24:C223,"X")+COUNTIFS(B24:B223,"7.3",C24:C223,"X")+COUNTIFS(B24:B223,"7.4",C24:C223,"X")</f>
        <v>4</v>
      </c>
      <c r="F12" s="11">
        <f t="shared" si="0"/>
        <v>0.6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7</v>
      </c>
      <c r="E13" s="10">
        <f>COUNTIFS(B24:B223,"8.1",C24:C223,"X")+COUNTIFS(B24:B223,"8.3",C24:C223,"X")</f>
        <v>2</v>
      </c>
      <c r="F13" s="11">
        <f t="shared" si="0"/>
        <v>0.7142857142857143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16</v>
      </c>
      <c r="E14" s="10">
        <f>COUNTIFS(B24:B223,"9.1",C24:C223,"X")+COUNTIFS(B24:B223,"9.2",C24:C223,"X")+COUNTIFS(B24:B223,"9.3",C24:C223,"X")+COUNTIFS(B24:B223,"9.4",C24:C223,"X")+COUNTIFS(B24:B223,"9.5",C24:C223,"X")</f>
        <v>7</v>
      </c>
      <c r="F14" s="11">
        <f t="shared" si="0"/>
        <v>0.5625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7</v>
      </c>
      <c r="E15" s="10">
        <f>COUNTIFS(B24:B223,"13.2",C24:C223,"X")+COUNTIFS(B24:B223,"13.3",C24:C223,"X")+COUNTIFS(B24:B223,"13.4",C24:C223,"X")</f>
        <v>4</v>
      </c>
      <c r="F15" s="11">
        <f t="shared" si="0"/>
        <v>0.42857142857142855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16</v>
      </c>
      <c r="E16" s="10">
        <f>COUNTIFS(B24:B223,"10.1",C24:C223,"X")+COUNTIFS(B24:B223,"10.2",C24:C223,"X")+COUNTIFS(B24:B223,"10.3",C24:C223,"X")</f>
        <v>9</v>
      </c>
      <c r="F16" s="11">
        <f t="shared" si="0"/>
        <v>0.4375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11</v>
      </c>
      <c r="E17" s="10">
        <f>COUNTIFS(B24:B223,"12.1",C24:C223,"X")+COUNTIFS(B24:B223,"12.2",C24:C223,"X")+COUNTIFS(B24:B223,"12.3",C24:C223,"X")</f>
        <v>7</v>
      </c>
      <c r="F17" s="11">
        <f t="shared" si="0"/>
        <v>0.36363636363636365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6</v>
      </c>
      <c r="E18" s="10">
        <f>COUNTIF(C24:C223,"X")-SUM(E4:E17)</f>
        <v>3</v>
      </c>
      <c r="F18" s="11">
        <f t="shared" si="0"/>
        <v>0.5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3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8.1</v>
      </c>
      <c r="C24" s="20"/>
    </row>
    <row r="25" spans="1:6" s="1" customFormat="1">
      <c r="A25" s="7">
        <v>2</v>
      </c>
      <c r="B25" s="9">
        <v>7.4</v>
      </c>
      <c r="C25" s="20" t="s">
        <v>42</v>
      </c>
    </row>
    <row r="26" spans="1:6" s="1" customFormat="1">
      <c r="A26" s="7">
        <v>3</v>
      </c>
      <c r="B26" s="9">
        <v>6.4</v>
      </c>
      <c r="C26" s="20"/>
    </row>
    <row r="27" spans="1:6" s="1" customFormat="1">
      <c r="A27" s="7">
        <v>4</v>
      </c>
      <c r="B27" s="9">
        <v>4.3</v>
      </c>
      <c r="C27" s="20" t="s">
        <v>42</v>
      </c>
    </row>
    <row r="28" spans="1:6" s="1" customFormat="1">
      <c r="A28" s="7">
        <v>5</v>
      </c>
      <c r="B28" s="9">
        <v>4.3</v>
      </c>
      <c r="C28" s="20"/>
    </row>
    <row r="29" spans="1:6" s="1" customFormat="1">
      <c r="A29" s="7">
        <v>6</v>
      </c>
      <c r="B29" s="9">
        <v>4.3</v>
      </c>
      <c r="C29" s="20" t="s">
        <v>42</v>
      </c>
    </row>
    <row r="30" spans="1:6" s="1" customFormat="1">
      <c r="A30" s="7">
        <v>7</v>
      </c>
      <c r="B30" s="9">
        <v>13.2</v>
      </c>
      <c r="C30" s="20"/>
    </row>
    <row r="31" spans="1:6" s="1" customFormat="1">
      <c r="A31" s="7">
        <v>8</v>
      </c>
      <c r="B31" s="9">
        <v>8.3000000000000007</v>
      </c>
      <c r="C31" s="20" t="s">
        <v>42</v>
      </c>
    </row>
    <row r="32" spans="1:6" s="1" customFormat="1">
      <c r="A32" s="7">
        <v>9</v>
      </c>
      <c r="B32" s="9">
        <v>4.7</v>
      </c>
      <c r="C32" s="20"/>
    </row>
    <row r="33" spans="1:3" s="1" customFormat="1">
      <c r="A33" s="7">
        <v>10</v>
      </c>
      <c r="B33" s="9">
        <v>9.1</v>
      </c>
      <c r="C33" s="20" t="s">
        <v>42</v>
      </c>
    </row>
    <row r="34" spans="1:3" s="1" customFormat="1">
      <c r="A34" s="7">
        <v>11</v>
      </c>
      <c r="B34" s="9">
        <v>10.1</v>
      </c>
      <c r="C34" s="20"/>
    </row>
    <row r="35" spans="1:3" s="1" customFormat="1">
      <c r="A35" s="7">
        <v>12</v>
      </c>
      <c r="B35" s="9">
        <v>9.5</v>
      </c>
      <c r="C35" s="20" t="s">
        <v>42</v>
      </c>
    </row>
    <row r="36" spans="1:3" s="1" customFormat="1">
      <c r="A36" s="7">
        <v>13</v>
      </c>
      <c r="B36" s="9">
        <v>12.3</v>
      </c>
      <c r="C36" s="20"/>
    </row>
    <row r="37" spans="1:3" s="1" customFormat="1">
      <c r="A37" s="7">
        <v>14</v>
      </c>
      <c r="B37" s="9">
        <v>4.4000000000000004</v>
      </c>
      <c r="C37" s="20" t="s">
        <v>42</v>
      </c>
    </row>
    <row r="38" spans="1:3" s="1" customFormat="1">
      <c r="A38" s="7">
        <v>15</v>
      </c>
      <c r="B38" s="9">
        <v>4.5999999999999996</v>
      </c>
      <c r="C38" s="20"/>
    </row>
    <row r="39" spans="1:3" s="1" customFormat="1">
      <c r="A39" s="7">
        <v>16</v>
      </c>
      <c r="B39" s="9">
        <v>10.1</v>
      </c>
      <c r="C39" s="20" t="s">
        <v>42</v>
      </c>
    </row>
    <row r="40" spans="1:3" s="1" customFormat="1">
      <c r="A40" s="7">
        <v>17</v>
      </c>
      <c r="B40" s="9">
        <v>9.4</v>
      </c>
      <c r="C40" s="20"/>
    </row>
    <row r="41" spans="1:3" s="1" customFormat="1">
      <c r="A41" s="7">
        <v>18</v>
      </c>
      <c r="B41" s="9">
        <v>9.1</v>
      </c>
      <c r="C41" s="20" t="s">
        <v>42</v>
      </c>
    </row>
    <row r="42" spans="1:3" s="1" customFormat="1">
      <c r="A42" s="7">
        <v>19</v>
      </c>
      <c r="B42" s="9">
        <v>6.4</v>
      </c>
      <c r="C42" s="20"/>
    </row>
    <row r="43" spans="1:3" s="1" customFormat="1">
      <c r="A43" s="7">
        <v>20</v>
      </c>
      <c r="B43" s="9">
        <v>4.3</v>
      </c>
      <c r="C43" s="20" t="s">
        <v>42</v>
      </c>
    </row>
    <row r="44" spans="1:3" s="1" customFormat="1">
      <c r="A44" s="7">
        <v>21</v>
      </c>
      <c r="B44" s="9">
        <v>9.5</v>
      </c>
      <c r="C44" s="20"/>
    </row>
    <row r="45" spans="1:3" s="1" customFormat="1">
      <c r="A45" s="7">
        <v>22</v>
      </c>
      <c r="B45" s="9">
        <v>8.1999999999999993</v>
      </c>
      <c r="C45" s="20" t="s">
        <v>42</v>
      </c>
    </row>
    <row r="46" spans="1:3" s="1" customFormat="1">
      <c r="A46" s="7">
        <v>23</v>
      </c>
      <c r="B46" s="9">
        <v>12.1</v>
      </c>
      <c r="C46" s="20"/>
    </row>
    <row r="47" spans="1:3" s="1" customFormat="1">
      <c r="A47" s="7">
        <v>24</v>
      </c>
      <c r="B47" s="9">
        <v>4.7</v>
      </c>
      <c r="C47" s="20" t="s">
        <v>42</v>
      </c>
    </row>
    <row r="48" spans="1:3" s="1" customFormat="1">
      <c r="A48" s="7">
        <v>25</v>
      </c>
      <c r="B48" s="9">
        <v>11.7</v>
      </c>
      <c r="C48" s="20"/>
    </row>
    <row r="49" spans="1:3" s="1" customFormat="1">
      <c r="A49" s="7">
        <v>26</v>
      </c>
      <c r="B49" s="9">
        <v>5.3</v>
      </c>
      <c r="C49" s="20" t="s">
        <v>42</v>
      </c>
    </row>
    <row r="50" spans="1:3" s="1" customFormat="1">
      <c r="A50" s="7">
        <v>27</v>
      </c>
      <c r="B50" s="9">
        <v>4.0999999999999996</v>
      </c>
      <c r="C50" s="20"/>
    </row>
    <row r="51" spans="1:3" s="1" customFormat="1">
      <c r="A51" s="7">
        <v>28</v>
      </c>
      <c r="B51" s="9">
        <v>4.7</v>
      </c>
      <c r="C51" s="20" t="s">
        <v>42</v>
      </c>
    </row>
    <row r="52" spans="1:3" s="1" customFormat="1">
      <c r="A52" s="7">
        <v>29</v>
      </c>
      <c r="B52" s="9">
        <v>4.0999999999999996</v>
      </c>
      <c r="C52" s="20"/>
    </row>
    <row r="53" spans="1:3" s="1" customFormat="1">
      <c r="A53" s="7">
        <v>30</v>
      </c>
      <c r="B53" s="9">
        <v>4.5999999999999996</v>
      </c>
      <c r="C53" s="20" t="s">
        <v>42</v>
      </c>
    </row>
    <row r="54" spans="1:3" s="1" customFormat="1">
      <c r="A54" s="7">
        <v>31</v>
      </c>
      <c r="B54" s="9">
        <v>4.4000000000000004</v>
      </c>
      <c r="C54" s="20"/>
    </row>
    <row r="55" spans="1:3" s="1" customFormat="1">
      <c r="A55" s="7">
        <v>32</v>
      </c>
      <c r="B55" s="9">
        <v>5.0999999999999996</v>
      </c>
      <c r="C55" s="20" t="s">
        <v>42</v>
      </c>
    </row>
    <row r="56" spans="1:3" s="1" customFormat="1">
      <c r="A56" s="7">
        <v>33</v>
      </c>
      <c r="B56" s="9">
        <v>12.3</v>
      </c>
      <c r="C56" s="20"/>
    </row>
    <row r="57" spans="1:3" s="1" customFormat="1">
      <c r="A57" s="7">
        <v>34</v>
      </c>
      <c r="B57" s="9">
        <v>4.5999999999999996</v>
      </c>
      <c r="C57" s="20" t="s">
        <v>42</v>
      </c>
    </row>
    <row r="58" spans="1:3" s="1" customFormat="1">
      <c r="A58" s="7">
        <v>35</v>
      </c>
      <c r="B58" s="9">
        <v>1.2</v>
      </c>
      <c r="C58" s="20"/>
    </row>
    <row r="59" spans="1:3" s="1" customFormat="1">
      <c r="A59" s="7">
        <v>36</v>
      </c>
      <c r="B59" s="9">
        <v>6.5</v>
      </c>
      <c r="C59" s="20" t="s">
        <v>42</v>
      </c>
    </row>
    <row r="60" spans="1:3" s="1" customFormat="1">
      <c r="A60" s="7">
        <v>37</v>
      </c>
      <c r="B60" s="9">
        <v>1.2</v>
      </c>
      <c r="C60" s="20"/>
    </row>
    <row r="61" spans="1:3" s="1" customFormat="1">
      <c r="A61" s="7">
        <v>38</v>
      </c>
      <c r="B61" s="9">
        <v>10.199999999999999</v>
      </c>
      <c r="C61" s="20" t="s">
        <v>42</v>
      </c>
    </row>
    <row r="62" spans="1:3" s="1" customFormat="1">
      <c r="A62" s="7">
        <v>39</v>
      </c>
      <c r="B62" s="9">
        <v>13.3</v>
      </c>
      <c r="C62" s="20"/>
    </row>
    <row r="63" spans="1:3" s="1" customFormat="1">
      <c r="A63" s="7">
        <v>40</v>
      </c>
      <c r="B63" s="9">
        <v>12.1</v>
      </c>
      <c r="C63" s="20" t="s">
        <v>42</v>
      </c>
    </row>
    <row r="64" spans="1:3" s="1" customFormat="1">
      <c r="A64" s="7">
        <v>41</v>
      </c>
      <c r="B64" s="9">
        <v>13.4</v>
      </c>
      <c r="C64" s="20"/>
    </row>
    <row r="65" spans="1:3" s="1" customFormat="1">
      <c r="A65" s="7">
        <v>42</v>
      </c>
      <c r="B65" s="9">
        <v>9.1</v>
      </c>
      <c r="C65" s="20" t="s">
        <v>42</v>
      </c>
    </row>
    <row r="66" spans="1:3" s="1" customFormat="1">
      <c r="A66" s="7">
        <v>43</v>
      </c>
      <c r="B66" s="9">
        <v>4.0999999999999996</v>
      </c>
      <c r="C66" s="20"/>
    </row>
    <row r="67" spans="1:3" s="1" customFormat="1">
      <c r="A67" s="7">
        <v>44</v>
      </c>
      <c r="B67" s="9">
        <v>6.6</v>
      </c>
      <c r="C67" s="20" t="s">
        <v>42</v>
      </c>
    </row>
    <row r="68" spans="1:3" s="1" customFormat="1">
      <c r="A68" s="7">
        <v>45</v>
      </c>
      <c r="B68" s="9">
        <v>11.2</v>
      </c>
      <c r="C68" s="20"/>
    </row>
    <row r="69" spans="1:3" s="1" customFormat="1">
      <c r="A69" s="7">
        <v>46</v>
      </c>
      <c r="B69" s="9">
        <v>4.7</v>
      </c>
      <c r="C69" s="20" t="s">
        <v>42</v>
      </c>
    </row>
    <row r="70" spans="1:3" s="1" customFormat="1">
      <c r="A70" s="7">
        <v>47</v>
      </c>
      <c r="B70" s="9">
        <v>9.4</v>
      </c>
      <c r="C70" s="20"/>
    </row>
    <row r="71" spans="1:3" s="1" customFormat="1">
      <c r="A71" s="7">
        <v>48</v>
      </c>
      <c r="B71" s="9">
        <v>11.3</v>
      </c>
      <c r="C71" s="20" t="s">
        <v>42</v>
      </c>
    </row>
    <row r="72" spans="1:3" s="1" customFormat="1">
      <c r="A72" s="7">
        <v>49</v>
      </c>
      <c r="B72" s="9">
        <v>7.4</v>
      </c>
      <c r="C72" s="20"/>
    </row>
    <row r="73" spans="1:3" s="1" customFormat="1">
      <c r="A73" s="7">
        <v>50</v>
      </c>
      <c r="B73" s="9">
        <v>13.1</v>
      </c>
      <c r="C73" s="20" t="s">
        <v>42</v>
      </c>
    </row>
    <row r="74" spans="1:3" s="1" customFormat="1">
      <c r="A74" s="7">
        <v>51</v>
      </c>
      <c r="B74" s="9">
        <v>11.3</v>
      </c>
      <c r="C74" s="20"/>
    </row>
    <row r="75" spans="1:3" s="1" customFormat="1">
      <c r="A75" s="7">
        <v>52</v>
      </c>
      <c r="B75" s="9">
        <v>8.1999999999999993</v>
      </c>
      <c r="C75" s="20" t="s">
        <v>42</v>
      </c>
    </row>
    <row r="76" spans="1:3" s="1" customFormat="1">
      <c r="A76" s="7">
        <v>53</v>
      </c>
      <c r="B76" s="9">
        <v>11.3</v>
      </c>
      <c r="C76" s="20"/>
    </row>
    <row r="77" spans="1:3" s="1" customFormat="1">
      <c r="A77" s="7">
        <v>54</v>
      </c>
      <c r="B77" s="9">
        <v>1.2</v>
      </c>
      <c r="C77" s="20" t="s">
        <v>42</v>
      </c>
    </row>
    <row r="78" spans="1:3" s="1" customFormat="1">
      <c r="A78" s="7">
        <v>55</v>
      </c>
      <c r="B78" s="9">
        <v>4.5999999999999996</v>
      </c>
      <c r="C78" s="20"/>
    </row>
    <row r="79" spans="1:3" s="1" customFormat="1">
      <c r="A79" s="7">
        <v>56</v>
      </c>
      <c r="B79" s="9">
        <v>11.2</v>
      </c>
      <c r="C79" s="20" t="s">
        <v>42</v>
      </c>
    </row>
    <row r="80" spans="1:3" s="1" customFormat="1">
      <c r="A80" s="7">
        <v>57</v>
      </c>
      <c r="B80" s="9">
        <v>4.0999999999999996</v>
      </c>
      <c r="C80" s="20"/>
    </row>
    <row r="81" spans="1:3" s="1" customFormat="1">
      <c r="A81" s="7">
        <v>58</v>
      </c>
      <c r="B81" s="9">
        <v>12.3</v>
      </c>
      <c r="C81" s="20" t="s">
        <v>42</v>
      </c>
    </row>
    <row r="82" spans="1:3" s="1" customFormat="1">
      <c r="A82" s="7">
        <v>59</v>
      </c>
      <c r="B82" s="9">
        <v>5.2</v>
      </c>
      <c r="C82" s="20"/>
    </row>
    <row r="83" spans="1:3" s="1" customFormat="1">
      <c r="A83" s="7">
        <v>60</v>
      </c>
      <c r="B83" s="9">
        <v>11.1</v>
      </c>
      <c r="C83" s="20" t="s">
        <v>42</v>
      </c>
    </row>
    <row r="84" spans="1:3" s="1" customFormat="1">
      <c r="A84" s="7">
        <v>61</v>
      </c>
      <c r="B84" s="9">
        <v>8.1999999999999993</v>
      </c>
      <c r="C84" s="20"/>
    </row>
    <row r="85" spans="1:3" s="1" customFormat="1">
      <c r="A85" s="7">
        <v>62</v>
      </c>
      <c r="B85" s="9">
        <v>10.1</v>
      </c>
      <c r="C85" s="20" t="s">
        <v>42</v>
      </c>
    </row>
    <row r="86" spans="1:3" s="1" customFormat="1">
      <c r="A86" s="7">
        <v>63</v>
      </c>
      <c r="B86" s="9">
        <v>8.3000000000000007</v>
      </c>
      <c r="C86" s="20"/>
    </row>
    <row r="87" spans="1:3" s="1" customFormat="1">
      <c r="A87" s="7">
        <v>64</v>
      </c>
      <c r="B87" s="9">
        <v>6.4</v>
      </c>
      <c r="C87" s="20" t="s">
        <v>42</v>
      </c>
    </row>
    <row r="88" spans="1:3" s="1" customFormat="1">
      <c r="A88" s="7">
        <v>65</v>
      </c>
      <c r="B88" s="9">
        <v>13.1</v>
      </c>
      <c r="C88" s="20"/>
    </row>
    <row r="89" spans="1:3" s="1" customFormat="1">
      <c r="A89" s="7">
        <v>66</v>
      </c>
      <c r="B89" s="9">
        <v>4.4000000000000004</v>
      </c>
      <c r="C89" s="20" t="s">
        <v>42</v>
      </c>
    </row>
    <row r="90" spans="1:3" s="1" customFormat="1">
      <c r="A90" s="7">
        <v>67</v>
      </c>
      <c r="B90" s="9">
        <v>10.1</v>
      </c>
      <c r="C90" s="20"/>
    </row>
    <row r="91" spans="1:3" s="1" customFormat="1">
      <c r="A91" s="7">
        <v>68</v>
      </c>
      <c r="B91" s="9">
        <v>4.3</v>
      </c>
      <c r="C91" s="20" t="s">
        <v>42</v>
      </c>
    </row>
    <row r="92" spans="1:3" s="1" customFormat="1">
      <c r="A92" s="7">
        <v>69</v>
      </c>
      <c r="B92" s="9">
        <v>4.0999999999999996</v>
      </c>
      <c r="C92" s="20"/>
    </row>
    <row r="93" spans="1:3" s="1" customFormat="1">
      <c r="A93" s="7">
        <v>70</v>
      </c>
      <c r="B93" s="9">
        <v>7.4</v>
      </c>
      <c r="C93" s="20" t="s">
        <v>42</v>
      </c>
    </row>
    <row r="94" spans="1:3" s="1" customFormat="1">
      <c r="A94" s="7">
        <v>71</v>
      </c>
      <c r="B94" s="9">
        <v>9.6</v>
      </c>
      <c r="C94" s="20"/>
    </row>
    <row r="95" spans="1:3" s="1" customFormat="1">
      <c r="A95" s="7">
        <v>72</v>
      </c>
      <c r="B95" s="9">
        <v>9.1</v>
      </c>
      <c r="C95" s="20" t="s">
        <v>42</v>
      </c>
    </row>
    <row r="96" spans="1:3" s="1" customFormat="1">
      <c r="A96" s="7">
        <v>73</v>
      </c>
      <c r="B96" s="9">
        <v>5.2</v>
      </c>
      <c r="C96" s="20"/>
    </row>
    <row r="97" spans="1:3" s="1" customFormat="1">
      <c r="A97" s="7">
        <v>74</v>
      </c>
      <c r="B97" s="9">
        <v>2.2999999999999998</v>
      </c>
      <c r="C97" s="20" t="s">
        <v>42</v>
      </c>
    </row>
    <row r="98" spans="1:3" s="1" customFormat="1">
      <c r="A98" s="7">
        <v>75</v>
      </c>
      <c r="B98" s="9">
        <v>4.5</v>
      </c>
      <c r="C98" s="20"/>
    </row>
    <row r="99" spans="1:3" s="1" customFormat="1">
      <c r="A99" s="7">
        <v>76</v>
      </c>
      <c r="B99" s="9">
        <v>10.1</v>
      </c>
      <c r="C99" s="20" t="s">
        <v>42</v>
      </c>
    </row>
    <row r="100" spans="1:3" s="1" customFormat="1">
      <c r="A100" s="7">
        <v>77</v>
      </c>
      <c r="B100" s="9">
        <v>11.4</v>
      </c>
      <c r="C100" s="20"/>
    </row>
    <row r="101" spans="1:3" s="1" customFormat="1">
      <c r="A101" s="7">
        <v>78</v>
      </c>
      <c r="B101" s="9">
        <v>7.3</v>
      </c>
      <c r="C101" s="20" t="s">
        <v>42</v>
      </c>
    </row>
    <row r="102" spans="1:3" s="1" customFormat="1">
      <c r="A102" s="7">
        <v>79</v>
      </c>
      <c r="B102" s="9">
        <v>4.5999999999999996</v>
      </c>
      <c r="C102" s="20"/>
    </row>
    <row r="103" spans="1:3" s="1" customFormat="1">
      <c r="A103" s="7">
        <v>80</v>
      </c>
      <c r="B103" s="9">
        <v>4.5999999999999996</v>
      </c>
      <c r="C103" s="20" t="s">
        <v>42</v>
      </c>
    </row>
    <row r="104" spans="1:3" s="1" customFormat="1">
      <c r="A104" s="7">
        <v>81</v>
      </c>
      <c r="B104" s="9">
        <v>4.4000000000000004</v>
      </c>
      <c r="C104" s="20"/>
    </row>
    <row r="105" spans="1:3" s="1" customFormat="1">
      <c r="A105" s="7">
        <v>82</v>
      </c>
      <c r="B105" s="9">
        <v>4.3</v>
      </c>
      <c r="C105" s="20" t="s">
        <v>42</v>
      </c>
    </row>
    <row r="106" spans="1:3" s="1" customFormat="1">
      <c r="A106" s="7">
        <v>83</v>
      </c>
      <c r="B106" s="9">
        <v>5.4</v>
      </c>
      <c r="C106" s="20"/>
    </row>
    <row r="107" spans="1:3" s="1" customFormat="1">
      <c r="A107" s="7">
        <v>84</v>
      </c>
      <c r="B107" s="9">
        <v>11.7</v>
      </c>
      <c r="C107" s="20" t="s">
        <v>42</v>
      </c>
    </row>
    <row r="108" spans="1:3" s="1" customFormat="1">
      <c r="A108" s="7">
        <v>85</v>
      </c>
      <c r="B108" s="9">
        <v>11.5</v>
      </c>
      <c r="C108" s="20"/>
    </row>
    <row r="109" spans="1:3" s="1" customFormat="1">
      <c r="A109" s="7">
        <v>86</v>
      </c>
      <c r="B109" s="9">
        <v>12.1</v>
      </c>
      <c r="C109" s="20" t="s">
        <v>42</v>
      </c>
    </row>
    <row r="110" spans="1:3" s="1" customFormat="1">
      <c r="A110" s="7">
        <v>87</v>
      </c>
      <c r="B110" s="9">
        <v>9.3000000000000007</v>
      </c>
      <c r="C110" s="20"/>
    </row>
    <row r="111" spans="1:3" s="1" customFormat="1">
      <c r="A111" s="7">
        <v>88</v>
      </c>
      <c r="B111" s="9">
        <v>13.3</v>
      </c>
      <c r="C111" s="20" t="s">
        <v>42</v>
      </c>
    </row>
    <row r="112" spans="1:3" s="1" customFormat="1">
      <c r="A112" s="7">
        <v>89</v>
      </c>
      <c r="B112" s="9">
        <v>8.3000000000000007</v>
      </c>
      <c r="C112" s="20"/>
    </row>
    <row r="113" spans="1:3" s="1" customFormat="1">
      <c r="A113" s="7">
        <v>90</v>
      </c>
      <c r="B113" s="9">
        <v>11.2</v>
      </c>
      <c r="C113" s="20" t="s">
        <v>42</v>
      </c>
    </row>
    <row r="114" spans="1:3" s="1" customFormat="1">
      <c r="A114" s="7">
        <v>91</v>
      </c>
      <c r="B114" s="9">
        <v>7.4</v>
      </c>
      <c r="C114" s="20"/>
    </row>
    <row r="115" spans="1:3" s="1" customFormat="1">
      <c r="A115" s="7">
        <v>92</v>
      </c>
      <c r="B115" s="9">
        <v>8.1999999999999993</v>
      </c>
      <c r="C115" s="20" t="s">
        <v>42</v>
      </c>
    </row>
    <row r="116" spans="1:3" s="1" customFormat="1">
      <c r="A116" s="7">
        <v>93</v>
      </c>
      <c r="B116" s="9">
        <v>5.2</v>
      </c>
      <c r="C116" s="20"/>
    </row>
    <row r="117" spans="1:3" s="1" customFormat="1">
      <c r="A117" s="7">
        <v>94</v>
      </c>
      <c r="B117" s="9">
        <v>5.6</v>
      </c>
      <c r="C117" s="20" t="s">
        <v>42</v>
      </c>
    </row>
    <row r="118" spans="1:3" s="1" customFormat="1">
      <c r="A118" s="7">
        <v>95</v>
      </c>
      <c r="B118" s="9">
        <v>4.0999999999999996</v>
      </c>
      <c r="C118" s="20"/>
    </row>
    <row r="119" spans="1:3" s="1" customFormat="1">
      <c r="A119" s="7">
        <v>96</v>
      </c>
      <c r="B119" s="9">
        <v>12.3</v>
      </c>
      <c r="C119" s="20" t="s">
        <v>42</v>
      </c>
    </row>
    <row r="120" spans="1:3" s="1" customFormat="1">
      <c r="A120" s="7">
        <v>97</v>
      </c>
      <c r="B120" s="9">
        <v>9.4</v>
      </c>
      <c r="C120" s="20"/>
    </row>
    <row r="121" spans="1:3" s="1" customFormat="1">
      <c r="A121" s="7">
        <v>98</v>
      </c>
      <c r="B121" s="9">
        <v>5.2</v>
      </c>
      <c r="C121" s="20" t="s">
        <v>42</v>
      </c>
    </row>
    <row r="122" spans="1:3" s="1" customFormat="1">
      <c r="A122" s="7">
        <v>99</v>
      </c>
      <c r="B122" s="9">
        <v>5.2</v>
      </c>
      <c r="C122" s="20"/>
    </row>
    <row r="123" spans="1:3" s="1" customFormat="1">
      <c r="A123" s="7">
        <v>100</v>
      </c>
      <c r="B123" s="9">
        <v>4.5999999999999996</v>
      </c>
      <c r="C123" s="20" t="s">
        <v>42</v>
      </c>
    </row>
    <row r="124" spans="1:3" s="1" customFormat="1">
      <c r="A124" s="7">
        <v>101</v>
      </c>
      <c r="B124" s="9">
        <v>4.4000000000000004</v>
      </c>
      <c r="C124" s="20"/>
    </row>
    <row r="125" spans="1:3" s="1" customFormat="1">
      <c r="A125" s="7">
        <v>102</v>
      </c>
      <c r="B125" s="9">
        <v>6.3</v>
      </c>
      <c r="C125" s="20" t="s">
        <v>42</v>
      </c>
    </row>
    <row r="126" spans="1:3" s="1" customFormat="1">
      <c r="A126" s="7">
        <v>103</v>
      </c>
      <c r="B126" s="9">
        <v>7.4</v>
      </c>
      <c r="C126" s="20"/>
    </row>
    <row r="127" spans="1:3" s="1" customFormat="1">
      <c r="A127" s="7">
        <v>104</v>
      </c>
      <c r="B127" s="9">
        <v>10.199999999999999</v>
      </c>
      <c r="C127" s="20" t="s">
        <v>42</v>
      </c>
    </row>
    <row r="128" spans="1:3" s="1" customFormat="1">
      <c r="A128" s="7">
        <v>105</v>
      </c>
      <c r="B128" s="9">
        <v>4.0999999999999996</v>
      </c>
      <c r="C128" s="20"/>
    </row>
    <row r="129" spans="1:3" s="1" customFormat="1">
      <c r="A129" s="7">
        <v>106</v>
      </c>
      <c r="B129" s="9">
        <v>4.0999999999999996</v>
      </c>
      <c r="C129" s="20" t="s">
        <v>42</v>
      </c>
    </row>
    <row r="130" spans="1:3" s="1" customFormat="1">
      <c r="A130" s="7">
        <v>107</v>
      </c>
      <c r="B130" s="9">
        <v>4.2</v>
      </c>
      <c r="C130" s="20"/>
    </row>
    <row r="131" spans="1:3" s="1" customFormat="1">
      <c r="A131" s="7">
        <v>108</v>
      </c>
      <c r="B131" s="9">
        <v>4.5999999999999996</v>
      </c>
      <c r="C131" s="20" t="s">
        <v>42</v>
      </c>
    </row>
    <row r="132" spans="1:3" s="1" customFormat="1">
      <c r="A132" s="7">
        <v>109</v>
      </c>
      <c r="B132" s="9">
        <v>4.2</v>
      </c>
      <c r="C132" s="20"/>
    </row>
    <row r="133" spans="1:3" s="1" customFormat="1">
      <c r="A133" s="7">
        <v>110</v>
      </c>
      <c r="B133" s="9">
        <v>4.0999999999999996</v>
      </c>
      <c r="C133" s="20" t="s">
        <v>42</v>
      </c>
    </row>
    <row r="134" spans="1:3" s="1" customFormat="1">
      <c r="A134" s="7">
        <v>111</v>
      </c>
      <c r="B134" s="9">
        <v>5.4</v>
      </c>
      <c r="C134" s="20"/>
    </row>
    <row r="135" spans="1:3" s="1" customFormat="1">
      <c r="A135" s="7">
        <v>112</v>
      </c>
      <c r="B135" s="9">
        <v>12.3</v>
      </c>
      <c r="C135" s="20" t="s">
        <v>42</v>
      </c>
    </row>
    <row r="136" spans="1:3" s="1" customFormat="1">
      <c r="A136" s="7">
        <v>113</v>
      </c>
      <c r="B136" s="9">
        <v>8.1999999999999993</v>
      </c>
      <c r="C136" s="20"/>
    </row>
    <row r="137" spans="1:3" s="1" customFormat="1">
      <c r="A137" s="7">
        <v>114</v>
      </c>
      <c r="B137" s="9">
        <v>8.3000000000000007</v>
      </c>
      <c r="C137" s="20" t="s">
        <v>42</v>
      </c>
    </row>
    <row r="138" spans="1:3" s="1" customFormat="1">
      <c r="A138" s="7">
        <v>115</v>
      </c>
      <c r="B138" s="9">
        <v>4.3</v>
      </c>
      <c r="C138" s="20"/>
    </row>
    <row r="139" spans="1:3" s="1" customFormat="1">
      <c r="A139" s="7">
        <v>116</v>
      </c>
      <c r="B139" s="9">
        <v>4.0999999999999996</v>
      </c>
      <c r="C139" s="20" t="s">
        <v>42</v>
      </c>
    </row>
    <row r="140" spans="1:3" s="1" customFormat="1">
      <c r="A140" s="7">
        <v>117</v>
      </c>
      <c r="B140" s="9">
        <v>9.5</v>
      </c>
      <c r="C140" s="20"/>
    </row>
    <row r="141" spans="1:3" s="1" customFormat="1">
      <c r="A141" s="7">
        <v>118</v>
      </c>
      <c r="B141" s="9">
        <v>4.5999999999999996</v>
      </c>
      <c r="C141" s="20" t="s">
        <v>42</v>
      </c>
    </row>
    <row r="142" spans="1:3" s="1" customFormat="1">
      <c r="A142" s="7">
        <v>119</v>
      </c>
      <c r="B142" s="9">
        <v>10.1</v>
      </c>
      <c r="C142" s="20"/>
    </row>
    <row r="143" spans="1:3" s="1" customFormat="1">
      <c r="A143" s="7">
        <v>120</v>
      </c>
      <c r="B143" s="9">
        <v>8.1999999999999993</v>
      </c>
      <c r="C143" s="20" t="s">
        <v>42</v>
      </c>
    </row>
    <row r="144" spans="1:3" s="1" customFormat="1">
      <c r="A144" s="7">
        <v>121</v>
      </c>
      <c r="B144" s="9">
        <v>7.4</v>
      </c>
      <c r="C144" s="20"/>
    </row>
    <row r="145" spans="1:3" s="1" customFormat="1">
      <c r="A145" s="7">
        <v>122</v>
      </c>
      <c r="B145" s="9">
        <v>8.1999999999999993</v>
      </c>
      <c r="C145" s="20" t="s">
        <v>42</v>
      </c>
    </row>
    <row r="146" spans="1:3" s="1" customFormat="1">
      <c r="A146" s="7">
        <v>123</v>
      </c>
      <c r="B146" s="9">
        <v>5.0999999999999996</v>
      </c>
      <c r="C146" s="20"/>
    </row>
    <row r="147" spans="1:3" s="1" customFormat="1">
      <c r="A147" s="7">
        <v>124</v>
      </c>
      <c r="B147" s="9">
        <v>10.1</v>
      </c>
      <c r="C147" s="20" t="s">
        <v>42</v>
      </c>
    </row>
    <row r="148" spans="1:3" s="1" customFormat="1">
      <c r="A148" s="7">
        <v>125</v>
      </c>
      <c r="B148" s="9">
        <v>11.7</v>
      </c>
      <c r="C148" s="20"/>
    </row>
    <row r="149" spans="1:3" s="1" customFormat="1">
      <c r="A149" s="7">
        <v>126</v>
      </c>
      <c r="B149" s="9">
        <v>4.5999999999999996</v>
      </c>
      <c r="C149" s="20" t="s">
        <v>42</v>
      </c>
    </row>
    <row r="150" spans="1:3" s="1" customFormat="1">
      <c r="A150" s="7">
        <v>127</v>
      </c>
      <c r="B150" s="9">
        <v>8.1999999999999993</v>
      </c>
      <c r="C150" s="20"/>
    </row>
    <row r="151" spans="1:3" s="1" customFormat="1">
      <c r="A151" s="7">
        <v>128</v>
      </c>
      <c r="B151" s="9">
        <v>4.2</v>
      </c>
      <c r="C151" s="20" t="s">
        <v>42</v>
      </c>
    </row>
    <row r="152" spans="1:3" s="1" customFormat="1">
      <c r="A152" s="7">
        <v>129</v>
      </c>
      <c r="B152" s="9">
        <v>6.5</v>
      </c>
      <c r="C152" s="20"/>
    </row>
    <row r="153" spans="1:3" s="1" customFormat="1">
      <c r="A153" s="7">
        <v>130</v>
      </c>
      <c r="B153" s="9">
        <v>10.199999999999999</v>
      </c>
      <c r="C153" s="20" t="s">
        <v>42</v>
      </c>
    </row>
    <row r="154" spans="1:3" s="1" customFormat="1">
      <c r="A154" s="7">
        <v>131</v>
      </c>
      <c r="B154" s="9">
        <v>9.6</v>
      </c>
      <c r="C154" s="20"/>
    </row>
    <row r="155" spans="1:3" s="1" customFormat="1">
      <c r="A155" s="7">
        <v>132</v>
      </c>
      <c r="B155" s="9">
        <v>4.2</v>
      </c>
      <c r="C155" s="20" t="s">
        <v>42</v>
      </c>
    </row>
    <row r="156" spans="1:3" s="1" customFormat="1">
      <c r="A156" s="7">
        <v>133</v>
      </c>
      <c r="B156" s="9">
        <v>4.7</v>
      </c>
      <c r="C156" s="20"/>
    </row>
    <row r="157" spans="1:3" s="1" customFormat="1">
      <c r="A157" s="7">
        <v>134</v>
      </c>
      <c r="B157" s="9">
        <v>11.3</v>
      </c>
      <c r="C157" s="20" t="s">
        <v>42</v>
      </c>
    </row>
    <row r="158" spans="1:3" s="1" customFormat="1">
      <c r="A158" s="7">
        <v>135</v>
      </c>
      <c r="B158" s="9">
        <v>11.6</v>
      </c>
      <c r="C158" s="20"/>
    </row>
    <row r="159" spans="1:3" s="1" customFormat="1">
      <c r="A159" s="7">
        <v>136</v>
      </c>
      <c r="B159" s="9">
        <v>11.3</v>
      </c>
      <c r="C159" s="20" t="s">
        <v>42</v>
      </c>
    </row>
    <row r="160" spans="1:3" s="1" customFormat="1">
      <c r="A160" s="7">
        <v>137</v>
      </c>
      <c r="B160" s="9">
        <v>9.4</v>
      </c>
      <c r="C160" s="20"/>
    </row>
    <row r="161" spans="1:3" s="1" customFormat="1">
      <c r="A161" s="7">
        <v>138</v>
      </c>
      <c r="B161" s="9">
        <v>6.3</v>
      </c>
      <c r="C161" s="20" t="s">
        <v>42</v>
      </c>
    </row>
    <row r="162" spans="1:3" s="1" customFormat="1">
      <c r="A162" s="7">
        <v>139</v>
      </c>
      <c r="B162" s="9">
        <v>11.4</v>
      </c>
      <c r="C162" s="20"/>
    </row>
    <row r="163" spans="1:3" s="1" customFormat="1">
      <c r="A163" s="7">
        <v>140</v>
      </c>
      <c r="B163" s="9">
        <v>11.5</v>
      </c>
      <c r="C163" s="20" t="s">
        <v>42</v>
      </c>
    </row>
    <row r="164" spans="1:3" s="1" customFormat="1">
      <c r="A164" s="7">
        <v>141</v>
      </c>
      <c r="B164" s="9">
        <v>4.5999999999999996</v>
      </c>
      <c r="C164" s="20"/>
    </row>
    <row r="165" spans="1:3" s="1" customFormat="1">
      <c r="A165" s="7">
        <v>142</v>
      </c>
      <c r="B165" s="9">
        <v>10.1</v>
      </c>
      <c r="C165" s="20" t="s">
        <v>42</v>
      </c>
    </row>
    <row r="166" spans="1:3" s="1" customFormat="1">
      <c r="A166" s="7">
        <v>143</v>
      </c>
      <c r="B166" s="9">
        <v>5.3</v>
      </c>
      <c r="C166" s="20"/>
    </row>
    <row r="167" spans="1:3" s="1" customFormat="1">
      <c r="A167" s="7">
        <v>144</v>
      </c>
      <c r="B167" s="9">
        <v>13.2</v>
      </c>
      <c r="C167" s="20" t="s">
        <v>42</v>
      </c>
    </row>
    <row r="168" spans="1:3" s="1" customFormat="1">
      <c r="A168" s="7">
        <v>145</v>
      </c>
      <c r="B168" s="9">
        <v>6.3</v>
      </c>
      <c r="C168" s="20"/>
    </row>
    <row r="169" spans="1:3" s="1" customFormat="1">
      <c r="A169" s="7">
        <v>146</v>
      </c>
      <c r="B169" s="9">
        <v>8.1999999999999993</v>
      </c>
      <c r="C169" s="20" t="s">
        <v>42</v>
      </c>
    </row>
    <row r="170" spans="1:3" s="1" customFormat="1">
      <c r="A170" s="7">
        <v>147</v>
      </c>
      <c r="B170" s="9">
        <v>6.5</v>
      </c>
      <c r="C170" s="20"/>
    </row>
    <row r="171" spans="1:3" s="1" customFormat="1">
      <c r="A171" s="7">
        <v>148</v>
      </c>
      <c r="B171" s="9">
        <v>11.5</v>
      </c>
      <c r="C171" s="20" t="s">
        <v>42</v>
      </c>
    </row>
    <row r="172" spans="1:3" s="1" customFormat="1">
      <c r="A172" s="7">
        <v>149</v>
      </c>
      <c r="B172" s="9">
        <v>4.5999999999999996</v>
      </c>
      <c r="C172" s="20"/>
    </row>
    <row r="173" spans="1:3" s="1" customFormat="1">
      <c r="A173" s="7">
        <v>150</v>
      </c>
      <c r="B173" s="9">
        <v>4.0999999999999996</v>
      </c>
      <c r="C173" s="20" t="s">
        <v>42</v>
      </c>
    </row>
    <row r="174" spans="1:3" s="1" customFormat="1">
      <c r="A174" s="7">
        <v>151</v>
      </c>
      <c r="B174" s="9">
        <v>9.5</v>
      </c>
      <c r="C174" s="20"/>
    </row>
    <row r="175" spans="1:3" s="1" customFormat="1">
      <c r="A175" s="7">
        <v>152</v>
      </c>
      <c r="B175" s="9">
        <v>4.2</v>
      </c>
      <c r="C175" s="20" t="s">
        <v>42</v>
      </c>
    </row>
    <row r="176" spans="1:3" s="1" customFormat="1">
      <c r="A176" s="7">
        <v>153</v>
      </c>
      <c r="B176" s="9">
        <v>4.5999999999999996</v>
      </c>
      <c r="C176" s="20"/>
    </row>
    <row r="177" spans="1:3" s="1" customFormat="1">
      <c r="A177" s="7">
        <v>154</v>
      </c>
      <c r="B177" s="9">
        <v>2.2999999999999998</v>
      </c>
      <c r="C177" s="20" t="s">
        <v>42</v>
      </c>
    </row>
    <row r="178" spans="1:3" s="1" customFormat="1">
      <c r="A178" s="7">
        <v>155</v>
      </c>
      <c r="B178" s="9">
        <v>10.199999999999999</v>
      </c>
      <c r="C178" s="20"/>
    </row>
    <row r="179" spans="1:3" s="1" customFormat="1">
      <c r="A179" s="7">
        <v>156</v>
      </c>
      <c r="B179" s="9">
        <v>11.4</v>
      </c>
      <c r="C179" s="20" t="s">
        <v>42</v>
      </c>
    </row>
    <row r="180" spans="1:3" s="1" customFormat="1">
      <c r="A180" s="7">
        <v>157</v>
      </c>
      <c r="B180" s="9">
        <v>8.1999999999999993</v>
      </c>
      <c r="C180" s="20"/>
    </row>
    <row r="181" spans="1:3" s="1" customFormat="1">
      <c r="A181" s="7">
        <v>158</v>
      </c>
      <c r="B181" s="9">
        <v>4.5999999999999996</v>
      </c>
      <c r="C181" s="20" t="s">
        <v>42</v>
      </c>
    </row>
    <row r="182" spans="1:3" s="1" customFormat="1">
      <c r="A182" s="7">
        <v>159</v>
      </c>
      <c r="B182" s="9">
        <v>4.5999999999999996</v>
      </c>
      <c r="C182" s="20"/>
    </row>
    <row r="183" spans="1:3" s="1" customFormat="1">
      <c r="A183" s="7">
        <v>160</v>
      </c>
      <c r="B183" s="9">
        <v>4.0999999999999996</v>
      </c>
      <c r="C183" s="20" t="s">
        <v>42</v>
      </c>
    </row>
    <row r="184" spans="1:3" s="1" customFormat="1">
      <c r="A184" s="7">
        <v>161</v>
      </c>
      <c r="B184" s="9">
        <v>4.2</v>
      </c>
      <c r="C184" s="20"/>
    </row>
    <row r="185" spans="1:3" s="1" customFormat="1">
      <c r="A185" s="7">
        <v>162</v>
      </c>
      <c r="B185" s="9">
        <v>4.0999999999999996</v>
      </c>
      <c r="C185" s="20" t="s">
        <v>42</v>
      </c>
    </row>
    <row r="186" spans="1:3" s="1" customFormat="1">
      <c r="A186" s="7">
        <v>163</v>
      </c>
      <c r="B186" s="9">
        <v>8.3000000000000007</v>
      </c>
      <c r="C186" s="20"/>
    </row>
    <row r="187" spans="1:3" s="1" customFormat="1">
      <c r="A187" s="7">
        <v>164</v>
      </c>
      <c r="B187" s="9">
        <v>12.1</v>
      </c>
      <c r="C187" s="20" t="s">
        <v>42</v>
      </c>
    </row>
    <row r="188" spans="1:3" s="1" customFormat="1">
      <c r="A188" s="7">
        <v>165</v>
      </c>
      <c r="B188" s="9">
        <v>8.1999999999999993</v>
      </c>
      <c r="C188" s="20"/>
    </row>
    <row r="189" spans="1:3" s="1" customFormat="1">
      <c r="A189" s="7">
        <v>166</v>
      </c>
      <c r="B189" s="9">
        <v>12.1</v>
      </c>
      <c r="C189" s="20" t="s">
        <v>42</v>
      </c>
    </row>
    <row r="190" spans="1:3" s="1" customFormat="1">
      <c r="A190" s="7">
        <v>167</v>
      </c>
      <c r="B190" s="9">
        <v>10.1</v>
      </c>
      <c r="C190" s="20"/>
    </row>
    <row r="191" spans="1:3" s="1" customFormat="1">
      <c r="A191" s="7">
        <v>168</v>
      </c>
      <c r="B191" s="9">
        <v>11.3</v>
      </c>
      <c r="C191" s="20" t="s">
        <v>42</v>
      </c>
    </row>
    <row r="192" spans="1:3" s="1" customFormat="1">
      <c r="A192" s="7">
        <v>169</v>
      </c>
      <c r="B192" s="9">
        <v>8.3000000000000007</v>
      </c>
      <c r="C192" s="20"/>
    </row>
    <row r="193" spans="1:3" s="1" customFormat="1">
      <c r="A193" s="7">
        <v>170</v>
      </c>
      <c r="B193" s="9">
        <v>9.1</v>
      </c>
      <c r="C193" s="20" t="s">
        <v>42</v>
      </c>
    </row>
    <row r="194" spans="1:3" s="1" customFormat="1">
      <c r="A194" s="7">
        <v>171</v>
      </c>
      <c r="B194" s="9">
        <v>4.0999999999999996</v>
      </c>
      <c r="C194" s="20"/>
    </row>
    <row r="195" spans="1:3" s="1" customFormat="1">
      <c r="A195" s="7">
        <v>172</v>
      </c>
      <c r="B195" s="9">
        <v>6.6</v>
      </c>
      <c r="C195" s="20" t="s">
        <v>42</v>
      </c>
    </row>
    <row r="196" spans="1:3" s="1" customFormat="1">
      <c r="A196" s="7">
        <v>173</v>
      </c>
      <c r="B196" s="9">
        <v>7.4</v>
      </c>
      <c r="C196" s="20"/>
    </row>
    <row r="197" spans="1:3" s="1" customFormat="1">
      <c r="A197" s="7">
        <v>174</v>
      </c>
      <c r="B197" s="9">
        <v>10.1</v>
      </c>
      <c r="C197" s="20" t="s">
        <v>42</v>
      </c>
    </row>
    <row r="198" spans="1:3" s="1" customFormat="1">
      <c r="A198" s="7">
        <v>175</v>
      </c>
      <c r="B198" s="9">
        <v>4.0999999999999996</v>
      </c>
      <c r="C198" s="20"/>
    </row>
    <row r="199" spans="1:3" s="1" customFormat="1">
      <c r="A199" s="7">
        <v>176</v>
      </c>
      <c r="B199" s="9">
        <v>5.3</v>
      </c>
      <c r="C199" s="20" t="s">
        <v>42</v>
      </c>
    </row>
    <row r="200" spans="1:3" s="1" customFormat="1">
      <c r="A200" s="7">
        <v>177</v>
      </c>
      <c r="B200" s="9">
        <v>2.2000000000000002</v>
      </c>
      <c r="C200" s="20"/>
    </row>
    <row r="201" spans="1:3" s="1" customFormat="1">
      <c r="A201" s="7">
        <v>178</v>
      </c>
      <c r="B201" s="9">
        <v>13.3</v>
      </c>
      <c r="C201" s="20" t="s">
        <v>42</v>
      </c>
    </row>
    <row r="202" spans="1:3" s="1" customFormat="1">
      <c r="A202" s="7">
        <v>179</v>
      </c>
      <c r="B202" s="9">
        <v>12.1</v>
      </c>
      <c r="C202" s="20"/>
    </row>
    <row r="203" spans="1:3" s="1" customFormat="1">
      <c r="A203" s="7">
        <v>180</v>
      </c>
      <c r="B203" s="9">
        <v>4.0999999999999996</v>
      </c>
      <c r="C203" s="20" t="s">
        <v>42</v>
      </c>
    </row>
    <row r="204" spans="1:3" s="1" customFormat="1">
      <c r="A204" s="7">
        <v>181</v>
      </c>
      <c r="B204" s="9">
        <v>10.1</v>
      </c>
      <c r="C204" s="20"/>
    </row>
    <row r="205" spans="1:3" s="1" customFormat="1">
      <c r="A205" s="7">
        <v>182</v>
      </c>
      <c r="B205" s="9">
        <v>4.5999999999999996</v>
      </c>
      <c r="C205" s="20" t="s">
        <v>42</v>
      </c>
    </row>
    <row r="206" spans="1:3" s="1" customFormat="1">
      <c r="A206" s="7">
        <v>183</v>
      </c>
      <c r="B206" s="9">
        <v>7.4</v>
      </c>
      <c r="C206" s="20"/>
    </row>
    <row r="207" spans="1:3" s="1" customFormat="1">
      <c r="A207" s="7">
        <v>184</v>
      </c>
      <c r="B207" s="9">
        <v>13.3</v>
      </c>
      <c r="C207" s="20" t="s">
        <v>42</v>
      </c>
    </row>
    <row r="208" spans="1:3" s="1" customFormat="1">
      <c r="A208" s="7">
        <v>185</v>
      </c>
      <c r="B208" s="9">
        <v>5.5</v>
      </c>
      <c r="C208" s="20"/>
    </row>
    <row r="209" spans="1:3" s="1" customFormat="1">
      <c r="A209" s="7">
        <v>186</v>
      </c>
      <c r="B209" s="9">
        <v>4.3</v>
      </c>
      <c r="C209" s="20" t="s">
        <v>42</v>
      </c>
    </row>
    <row r="210" spans="1:3" s="1" customFormat="1">
      <c r="A210" s="7">
        <v>187</v>
      </c>
      <c r="B210" s="9">
        <v>4.5999999999999996</v>
      </c>
      <c r="C210" s="20"/>
    </row>
    <row r="211" spans="1:3" s="1" customFormat="1">
      <c r="A211" s="7">
        <v>188</v>
      </c>
      <c r="B211" s="9">
        <v>5.3</v>
      </c>
      <c r="C211" s="20" t="s">
        <v>42</v>
      </c>
    </row>
    <row r="212" spans="1:3" s="1" customFormat="1">
      <c r="A212" s="7">
        <v>189</v>
      </c>
      <c r="B212" s="9">
        <v>4.7</v>
      </c>
      <c r="C212" s="20"/>
    </row>
    <row r="213" spans="1:3" s="1" customFormat="1">
      <c r="A213" s="7">
        <v>190</v>
      </c>
      <c r="B213" s="9">
        <v>7.1</v>
      </c>
      <c r="C213" s="20" t="s">
        <v>42</v>
      </c>
    </row>
    <row r="214" spans="1:3" s="1" customFormat="1">
      <c r="A214" s="7">
        <v>191</v>
      </c>
      <c r="B214" s="9">
        <v>11.5</v>
      </c>
      <c r="C214" s="20"/>
    </row>
    <row r="215" spans="1:3" s="1" customFormat="1">
      <c r="A215" s="7">
        <v>192</v>
      </c>
      <c r="B215" s="9">
        <v>4.0999999999999996</v>
      </c>
      <c r="C215" s="20" t="s">
        <v>42</v>
      </c>
    </row>
    <row r="216" spans="1:3" s="1" customFormat="1">
      <c r="A216" s="7">
        <v>193</v>
      </c>
      <c r="B216" s="9">
        <v>11.2</v>
      </c>
      <c r="C216" s="20"/>
    </row>
    <row r="217" spans="1:3" s="1" customFormat="1">
      <c r="A217" s="7">
        <v>194</v>
      </c>
      <c r="B217" s="9">
        <v>11.2</v>
      </c>
      <c r="C217" s="20" t="s">
        <v>42</v>
      </c>
    </row>
    <row r="218" spans="1:3" s="1" customFormat="1">
      <c r="A218" s="7">
        <v>195</v>
      </c>
      <c r="B218" s="9">
        <v>10.199999999999999</v>
      </c>
      <c r="C218" s="20"/>
    </row>
    <row r="219" spans="1:3" s="1" customFormat="1">
      <c r="A219" s="7">
        <v>196</v>
      </c>
      <c r="B219" s="9">
        <v>9.4</v>
      </c>
      <c r="C219" s="20" t="s">
        <v>42</v>
      </c>
    </row>
    <row r="220" spans="1:3" s="1" customFormat="1">
      <c r="A220" s="7">
        <v>197</v>
      </c>
      <c r="B220" s="9">
        <v>9.3000000000000007</v>
      </c>
      <c r="C220" s="20"/>
    </row>
    <row r="221" spans="1:3" s="1" customFormat="1">
      <c r="A221" s="7">
        <v>198</v>
      </c>
      <c r="B221" s="9">
        <v>4.3</v>
      </c>
      <c r="C221" s="20" t="s">
        <v>42</v>
      </c>
    </row>
    <row r="222" spans="1:3" s="1" customFormat="1">
      <c r="A222" s="7">
        <v>199</v>
      </c>
      <c r="B222" s="9">
        <v>4.5999999999999996</v>
      </c>
      <c r="C222" s="20"/>
    </row>
    <row r="223" spans="1:3" s="1" customFormat="1">
      <c r="A223" s="15">
        <v>200</v>
      </c>
      <c r="B223" s="16">
        <v>8.1999999999999993</v>
      </c>
      <c r="C223" s="21" t="s">
        <v>42</v>
      </c>
    </row>
  </sheetData>
  <autoFilter ref="A23:F223" xr:uid="{00000000-0009-0000-0000-000006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23"/>
  <sheetViews>
    <sheetView topLeftCell="A199" zoomScale="145" zoomScaleNormal="145" workbookViewId="0">
      <selection activeCell="C25" sqref="C25"/>
    </sheetView>
  </sheetViews>
  <sheetFormatPr defaultColWidth="11" defaultRowHeight="15"/>
  <cols>
    <col min="1" max="2" width="10.83203125" style="1"/>
    <col min="3" max="3" width="32.83203125" style="2" customWidth="1"/>
    <col min="4" max="4" width="15.5" style="1" customWidth="1"/>
    <col min="5" max="6" width="10.83203125" style="1"/>
  </cols>
  <sheetData>
    <row r="2" spans="1:6" ht="36" customHeight="1">
      <c r="A2" s="26" t="s">
        <v>2</v>
      </c>
      <c r="B2" s="27"/>
      <c r="C2" s="27"/>
      <c r="D2" s="27"/>
      <c r="E2" s="27"/>
      <c r="F2" s="28"/>
    </row>
    <row r="3" spans="1:6">
      <c r="A3" s="3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6" t="s">
        <v>8</v>
      </c>
    </row>
    <row r="4" spans="1:6">
      <c r="A4" s="7">
        <v>1</v>
      </c>
      <c r="B4" s="4" t="s">
        <v>9</v>
      </c>
      <c r="C4" s="8" t="s">
        <v>10</v>
      </c>
      <c r="D4" s="9">
        <f>COUNTIF(B24:B223,"4.1")+COUNTIF(B24:B223,"13.1")</f>
        <v>16</v>
      </c>
      <c r="E4" s="10">
        <f>COUNTIFS(B24:B223,"4.1",C24:C223,"X")+COUNTIFS(B24:B223,"13.1",C24:C223,"X")</f>
        <v>6</v>
      </c>
      <c r="F4" s="11">
        <f>(D4-E4)/D4</f>
        <v>0.625</v>
      </c>
    </row>
    <row r="5" spans="1:6">
      <c r="A5" s="7">
        <v>2</v>
      </c>
      <c r="B5" s="4" t="s">
        <v>11</v>
      </c>
      <c r="C5" s="8" t="s">
        <v>12</v>
      </c>
      <c r="D5" s="9">
        <f>COUNTIF(B24:B223,"4.7")+COUNTIF(B24:B223,"5.5")</f>
        <v>13</v>
      </c>
      <c r="E5" s="10">
        <f>COUNTIFS(B24:B223,"4.7",C24:C223,"X")+COUNTIFS(B24:B223,"5.5",C24:C223,"X")</f>
        <v>5</v>
      </c>
      <c r="F5" s="11">
        <f>(D5-E5)/D5</f>
        <v>0.61538461538461542</v>
      </c>
    </row>
    <row r="6" spans="1:6">
      <c r="A6" s="7">
        <v>3</v>
      </c>
      <c r="B6" s="4" t="s">
        <v>13</v>
      </c>
      <c r="C6" s="12">
        <v>4.5999999999999996</v>
      </c>
      <c r="D6" s="9">
        <f>COUNTIF(B24:B223,"4.6")</f>
        <v>27</v>
      </c>
      <c r="E6" s="10">
        <f>COUNTIFS(B24:B223,"4.6",C24:C223,"X")</f>
        <v>13</v>
      </c>
      <c r="F6" s="11">
        <f t="shared" ref="F6:F19" si="0">(D6-E6)/D6</f>
        <v>0.51851851851851849</v>
      </c>
    </row>
    <row r="7" spans="1:6" ht="30">
      <c r="A7" s="7">
        <v>4</v>
      </c>
      <c r="B7" s="4" t="s">
        <v>14</v>
      </c>
      <c r="C7" s="8" t="s">
        <v>15</v>
      </c>
      <c r="D7" s="9">
        <f>COUNTIF(B24:B223,"8.2")+COUNTIF(B24:B223,"9.6")</f>
        <v>16</v>
      </c>
      <c r="E7" s="10">
        <f>COUNTIFS(B24:B223,"8.2",C24:C223,"X")+COUNTIFS(B24:B223,"9.6",C24:C223,"X")</f>
        <v>6</v>
      </c>
      <c r="F7" s="11">
        <f t="shared" si="0"/>
        <v>0.625</v>
      </c>
    </row>
    <row r="8" spans="1:6">
      <c r="A8" s="7">
        <v>5</v>
      </c>
      <c r="B8" s="4" t="s">
        <v>16</v>
      </c>
      <c r="C8" s="8" t="s">
        <v>17</v>
      </c>
      <c r="D8" s="9">
        <f>COUNTIF(B24:B223,"11.1")+COUNTIF(B24:B223,"11.2")+COUNTIF(B24:B223,"11.3")+COUNTIF(B24:B223,"11.4")+COUNTIF(B24:B223,"11.5")+COUNTIF(B24:B223,"11.6")+COUNTIF(B24:B223,"11.7")</f>
        <v>19</v>
      </c>
      <c r="E8" s="10">
        <f>COUNTIFS(B24:B223,"11.1",C24:C223,"X")+COUNTIFS(B24:B223,"11.2",C24:C223,"X")+COUNTIFS(B24:B223,"11.3",C24:C223,"X")+COUNTIFS(B24:B223,"11.4",C24:C223,"X")+COUNTIFS(B24:B223,"11.5",C24:C223,"X")+COUNTIFS(B24:B223,"11.6",C24:C223,"X")+COUNTIFS(B24:B223,"11.7",C24:C223,"X")</f>
        <v>9</v>
      </c>
      <c r="F8" s="11">
        <f t="shared" si="0"/>
        <v>0.52631578947368418</v>
      </c>
    </row>
    <row r="9" spans="1:6">
      <c r="A9" s="7">
        <v>6</v>
      </c>
      <c r="B9" s="4" t="s">
        <v>18</v>
      </c>
      <c r="C9" s="8" t="s">
        <v>19</v>
      </c>
      <c r="D9" s="9">
        <f>COUNTIF(B24:B223,"4.2")+COUNTIF(B24:B223,"4.3")+COUNTIF(B24:B223,"4.4")+COUNTIF(B24:B223,"4.5")</f>
        <v>12</v>
      </c>
      <c r="E9" s="10">
        <f>COUNTIFS(B24:B223,"4.2",C24:C223,"X")+COUNTIFS(B24:B223,"4.3",C24:C223,"X")+COUNTIFS(B24:B223,"4.4",C24:C223,"X")+COUNTIFS(B24:B223,"4.5",C24:C223,"X")</f>
        <v>7</v>
      </c>
      <c r="F9" s="11">
        <f t="shared" si="0"/>
        <v>0.41666666666666669</v>
      </c>
    </row>
    <row r="10" spans="1:6" ht="30">
      <c r="A10" s="7">
        <v>7</v>
      </c>
      <c r="B10" s="4" t="s">
        <v>20</v>
      </c>
      <c r="C10" s="8" t="s">
        <v>21</v>
      </c>
      <c r="D10" s="9">
        <f>COUNTIF(B24:B223,"5.1")+COUNTIF(B24:B223,"5.2")+COUNTIF(B24:B223,"5.3")+COUNTIF(B24:B223,"5.4")+COUNTIF(B24:B223,"5.6")</f>
        <v>8</v>
      </c>
      <c r="E10" s="10">
        <f>COUNTIFS(B24:B223,"5.1",C24:C223,"X")+COUNTIFS(B24:B223,"5.2",C24:C223,"X")+COUNTIFS(B24:B223,"5.3",C24:C223,"X")+COUNTIFS(B24:B223,"5.4",C24:C223,"X")+COUNTIFS(B24:B223,"5.6",C24:C223,"X")</f>
        <v>5</v>
      </c>
      <c r="F10" s="11">
        <f t="shared" si="0"/>
        <v>0.375</v>
      </c>
    </row>
    <row r="11" spans="1:6">
      <c r="A11" s="7">
        <v>8</v>
      </c>
      <c r="B11" s="4" t="s">
        <v>22</v>
      </c>
      <c r="C11" s="8" t="s">
        <v>23</v>
      </c>
      <c r="D11" s="9">
        <f>COUNTIF(B24:B223,"6.1")+COUNTIF(B24:B223,"6.2")+COUNTIF(B24:B223,"6.3")+COUNTIF(B24:B223,"6.4")+COUNTIF(B24:B223,"6.5")+COUNTIF(B24:B223,"6.6")</f>
        <v>9</v>
      </c>
      <c r="E11" s="10">
        <f>COUNTIFS(B24:B223,"6.1",C24:C223,"X")+COUNTIFS(B24:B223,"6.2",C24:C223,"X")+COUNTIFS(B24:B223,"6.3",C24:C223,"X")+COUNTIFS(B24:B223,"6.4",C24:C223,"X")+COUNTIFS(B24:B223,"6.5",C24:C223,"X")+COUNTIFS(B24:B223,"6.6",C24:C223,"X")</f>
        <v>3</v>
      </c>
      <c r="F11" s="11">
        <f t="shared" si="0"/>
        <v>0.66666666666666663</v>
      </c>
    </row>
    <row r="12" spans="1:6">
      <c r="A12" s="7">
        <v>9</v>
      </c>
      <c r="B12" s="4" t="s">
        <v>24</v>
      </c>
      <c r="C12" s="8" t="s">
        <v>25</v>
      </c>
      <c r="D12" s="9">
        <f>COUNTIF(B24:B223,"7.1")+COUNTIF(B24:B223,"7.2")+COUNTIF(B24:B223,"7.3")+COUNTIF(B24:B223,"7.4")</f>
        <v>9</v>
      </c>
      <c r="E12" s="10">
        <f>COUNTIFS(B24:B223,"7.1",C24:C223,"X")+COUNTIFS(B24:B223,"7.2",C24:C223,"X")+COUNTIFS(B24:B223,"7.3",C24:C223,"X")+COUNTIFS(B24:B223,"7.4",C24:C223,"X")</f>
        <v>3</v>
      </c>
      <c r="F12" s="11">
        <f t="shared" si="0"/>
        <v>0.66666666666666663</v>
      </c>
    </row>
    <row r="13" spans="1:6">
      <c r="A13" s="7">
        <v>10</v>
      </c>
      <c r="B13" s="4" t="s">
        <v>26</v>
      </c>
      <c r="C13" s="8" t="s">
        <v>27</v>
      </c>
      <c r="D13" s="9">
        <f>COUNTIF(B24:B223,"8.1")+COUNTIF(B24:B223,"8.3")</f>
        <v>9</v>
      </c>
      <c r="E13" s="10">
        <f>COUNTIFS(B24:B223,"8.1",C24:C223,"X")+COUNTIFS(B24:B223,"8.3",C24:C223,"X")</f>
        <v>2</v>
      </c>
      <c r="F13" s="11">
        <f t="shared" si="0"/>
        <v>0.77777777777777779</v>
      </c>
    </row>
    <row r="14" spans="1:6">
      <c r="A14" s="7">
        <v>11</v>
      </c>
      <c r="B14" s="4" t="s">
        <v>28</v>
      </c>
      <c r="C14" s="8" t="s">
        <v>29</v>
      </c>
      <c r="D14" s="9">
        <f>COUNTIF(B24:B223,"9.1")+COUNTIF(B24:B223,"9.2")+COUNTIF(B24:B223,"9.3")+COUNTIF(B24:B223,"9.4")+COUNTIF(B24:B223,"9.5")</f>
        <v>15</v>
      </c>
      <c r="E14" s="10">
        <f>COUNTIFS(B24:B223,"9.1",C24:C223,"X")+COUNTIFS(B24:B223,"9.2",C24:C223,"X")+COUNTIFS(B24:B223,"9.3",C24:C223,"X")+COUNTIFS(B24:B223,"9.4",C24:C223,"X")+COUNTIFS(B24:B223,"9.5",C24:C223,"X")</f>
        <v>11</v>
      </c>
      <c r="F14" s="11">
        <f t="shared" si="0"/>
        <v>0.26666666666666666</v>
      </c>
    </row>
    <row r="15" spans="1:6">
      <c r="A15" s="13">
        <v>12</v>
      </c>
      <c r="B15" s="4" t="s">
        <v>30</v>
      </c>
      <c r="C15" s="8" t="s">
        <v>31</v>
      </c>
      <c r="D15" s="14">
        <f>COUNTIF(B24:B223,"13.2")+COUNTIF(B24:B223,"13.3")+COUNTIF(B24:B223,"13.4")</f>
        <v>14</v>
      </c>
      <c r="E15" s="10">
        <f>COUNTIFS(B24:B223,"13.2",C24:C223,"X")+COUNTIFS(B24:B223,"13.3",C24:C223,"X")+COUNTIFS(B24:B223,"13.4",C24:C223,"X")</f>
        <v>12</v>
      </c>
      <c r="F15" s="11">
        <f t="shared" si="0"/>
        <v>0.14285714285714285</v>
      </c>
    </row>
    <row r="16" spans="1:6">
      <c r="A16" s="13">
        <v>13</v>
      </c>
      <c r="B16" s="4" t="s">
        <v>32</v>
      </c>
      <c r="C16" s="8" t="s">
        <v>33</v>
      </c>
      <c r="D16" s="14">
        <f>COUNTIF(B24:B223,"10.1")+COUNTIF(B24:B223,"10.2")+COUNTIF(B24:B223,"10.3")</f>
        <v>20</v>
      </c>
      <c r="E16" s="10">
        <f>COUNTIFS(B24:B223,"10.1",C24:C223,"X")+COUNTIFS(B24:B223,"10.2",C24:C223,"X")+COUNTIFS(B24:B223,"10.3",C24:C223,"X")</f>
        <v>11</v>
      </c>
      <c r="F16" s="11">
        <f t="shared" si="0"/>
        <v>0.45</v>
      </c>
    </row>
    <row r="17" spans="1:6">
      <c r="A17" s="13">
        <v>14</v>
      </c>
      <c r="B17" s="4" t="s">
        <v>34</v>
      </c>
      <c r="C17" s="8" t="s">
        <v>35</v>
      </c>
      <c r="D17" s="14">
        <f>COUNTIF(B24:B223,"12.1")+COUNTIF(B24:B223,"12.2")+COUNTIF(B24:B223,"12.3")</f>
        <v>12</v>
      </c>
      <c r="E17" s="10">
        <f>COUNTIFS(B24:B223,"12.1",C24:C223,"X")+COUNTIFS(B24:B223,"12.2",C24:C223,"X")+COUNTIFS(B24:B223,"12.3",C24:C223,"X")</f>
        <v>7</v>
      </c>
      <c r="F17" s="11">
        <f t="shared" si="0"/>
        <v>0.41666666666666669</v>
      </c>
    </row>
    <row r="18" spans="1:6">
      <c r="A18" s="13">
        <v>15</v>
      </c>
      <c r="B18" s="4" t="s">
        <v>36</v>
      </c>
      <c r="C18" s="8" t="s">
        <v>37</v>
      </c>
      <c r="D18" s="14">
        <f>200-SUM(D4:D17)</f>
        <v>1</v>
      </c>
      <c r="E18" s="10">
        <f>COUNTIF(C24:C223,"X")-SUM(E4:E17)</f>
        <v>0</v>
      </c>
      <c r="F18" s="11">
        <f t="shared" si="0"/>
        <v>1</v>
      </c>
    </row>
    <row r="19" spans="1:6">
      <c r="A19" s="15"/>
      <c r="B19" s="16"/>
      <c r="C19" s="17"/>
      <c r="D19" s="16">
        <f>SUM(D4:D18)</f>
        <v>200</v>
      </c>
      <c r="E19" s="18">
        <f>SUM(E4:E18)</f>
        <v>100</v>
      </c>
      <c r="F19" s="19">
        <f t="shared" si="0"/>
        <v>0.5</v>
      </c>
    </row>
    <row r="22" spans="1:6" s="1" customFormat="1" ht="43" customHeight="1">
      <c r="A22" s="26" t="s">
        <v>38</v>
      </c>
      <c r="B22" s="27"/>
      <c r="C22" s="28"/>
    </row>
    <row r="23" spans="1:6" s="1" customFormat="1">
      <c r="A23" s="3" t="s">
        <v>39</v>
      </c>
      <c r="B23" s="4" t="s">
        <v>40</v>
      </c>
      <c r="C23" s="6" t="s">
        <v>41</v>
      </c>
    </row>
    <row r="24" spans="1:6" s="1" customFormat="1">
      <c r="A24" s="7">
        <v>1</v>
      </c>
      <c r="B24" s="9">
        <v>4.0999999999999996</v>
      </c>
      <c r="C24" s="20"/>
    </row>
    <row r="25" spans="1:6" s="1" customFormat="1">
      <c r="A25" s="7">
        <v>2</v>
      </c>
      <c r="B25" s="9">
        <v>13.3</v>
      </c>
      <c r="C25" s="20" t="s">
        <v>42</v>
      </c>
    </row>
    <row r="26" spans="1:6" s="1" customFormat="1">
      <c r="A26" s="7">
        <v>3</v>
      </c>
      <c r="B26" s="9">
        <v>6.6</v>
      </c>
      <c r="C26" s="20"/>
    </row>
    <row r="27" spans="1:6" s="1" customFormat="1">
      <c r="A27" s="7">
        <v>4</v>
      </c>
      <c r="B27" s="9">
        <v>4.2</v>
      </c>
      <c r="C27" s="20" t="s">
        <v>42</v>
      </c>
    </row>
    <row r="28" spans="1:6" s="1" customFormat="1">
      <c r="A28" s="7">
        <v>5</v>
      </c>
      <c r="B28" s="9">
        <v>4.7</v>
      </c>
      <c r="C28" s="20"/>
    </row>
    <row r="29" spans="1:6" s="1" customFormat="1">
      <c r="A29" s="7">
        <v>6</v>
      </c>
      <c r="B29" s="9">
        <v>5.2</v>
      </c>
      <c r="C29" s="20" t="s">
        <v>42</v>
      </c>
    </row>
    <row r="30" spans="1:6" s="1" customFormat="1">
      <c r="A30" s="7">
        <v>7</v>
      </c>
      <c r="B30" s="9">
        <v>4.2</v>
      </c>
      <c r="C30" s="20"/>
    </row>
    <row r="31" spans="1:6" s="1" customFormat="1">
      <c r="A31" s="7">
        <v>8</v>
      </c>
      <c r="B31" s="9">
        <v>12.3</v>
      </c>
      <c r="C31" s="20" t="s">
        <v>42</v>
      </c>
    </row>
    <row r="32" spans="1:6" s="1" customFormat="1">
      <c r="A32" s="7">
        <v>9</v>
      </c>
      <c r="B32" s="9">
        <v>11.2</v>
      </c>
      <c r="C32" s="20"/>
    </row>
    <row r="33" spans="1:3" s="1" customFormat="1">
      <c r="A33" s="7">
        <v>10</v>
      </c>
      <c r="B33" s="9">
        <v>4.4000000000000004</v>
      </c>
      <c r="C33" s="20" t="s">
        <v>42</v>
      </c>
    </row>
    <row r="34" spans="1:3" s="1" customFormat="1">
      <c r="A34" s="7">
        <v>11</v>
      </c>
      <c r="B34" s="9">
        <v>4.0999999999999996</v>
      </c>
      <c r="C34" s="20"/>
    </row>
    <row r="35" spans="1:3" s="1" customFormat="1">
      <c r="A35" s="7">
        <v>12</v>
      </c>
      <c r="B35" s="9">
        <v>4.5999999999999996</v>
      </c>
      <c r="C35" s="20" t="s">
        <v>42</v>
      </c>
    </row>
    <row r="36" spans="1:3" s="1" customFormat="1">
      <c r="A36" s="7">
        <v>13</v>
      </c>
      <c r="B36" s="9">
        <v>4.0999999999999996</v>
      </c>
      <c r="C36" s="20"/>
    </row>
    <row r="37" spans="1:3" s="1" customFormat="1">
      <c r="A37" s="7">
        <v>14</v>
      </c>
      <c r="B37" s="9">
        <v>5.4</v>
      </c>
      <c r="C37" s="20" t="s">
        <v>42</v>
      </c>
    </row>
    <row r="38" spans="1:3" s="1" customFormat="1">
      <c r="A38" s="7">
        <v>15</v>
      </c>
      <c r="B38" s="9">
        <v>9.3000000000000007</v>
      </c>
      <c r="C38" s="20"/>
    </row>
    <row r="39" spans="1:3" s="1" customFormat="1">
      <c r="A39" s="7">
        <v>16</v>
      </c>
      <c r="B39" s="9">
        <v>7.4</v>
      </c>
      <c r="C39" s="20" t="s">
        <v>42</v>
      </c>
    </row>
    <row r="40" spans="1:3" s="1" customFormat="1">
      <c r="A40" s="7">
        <v>17</v>
      </c>
      <c r="B40" s="9">
        <v>4.0999999999999996</v>
      </c>
      <c r="C40" s="20"/>
    </row>
    <row r="41" spans="1:3" s="1" customFormat="1">
      <c r="A41" s="7">
        <v>18</v>
      </c>
      <c r="B41" s="9">
        <v>9.5</v>
      </c>
      <c r="C41" s="20" t="s">
        <v>42</v>
      </c>
    </row>
    <row r="42" spans="1:3" s="1" customFormat="1">
      <c r="A42" s="7">
        <v>19</v>
      </c>
      <c r="B42" s="9">
        <v>4.7</v>
      </c>
      <c r="C42" s="20"/>
    </row>
    <row r="43" spans="1:3" s="1" customFormat="1">
      <c r="A43" s="7">
        <v>20</v>
      </c>
      <c r="B43" s="9">
        <v>4.0999999999999996</v>
      </c>
      <c r="C43" s="20" t="s">
        <v>42</v>
      </c>
    </row>
    <row r="44" spans="1:3" s="1" customFormat="1">
      <c r="A44" s="7">
        <v>21</v>
      </c>
      <c r="B44" s="9">
        <v>10.1</v>
      </c>
      <c r="C44" s="20"/>
    </row>
    <row r="45" spans="1:3" s="1" customFormat="1">
      <c r="A45" s="7">
        <v>22</v>
      </c>
      <c r="B45" s="9">
        <v>13.2</v>
      </c>
      <c r="C45" s="20" t="s">
        <v>42</v>
      </c>
    </row>
    <row r="46" spans="1:3" s="1" customFormat="1">
      <c r="A46" s="7">
        <v>23</v>
      </c>
      <c r="B46" s="9">
        <v>4.0999999999999996</v>
      </c>
      <c r="C46" s="20"/>
    </row>
    <row r="47" spans="1:3" s="1" customFormat="1">
      <c r="A47" s="7">
        <v>24</v>
      </c>
      <c r="B47" s="9">
        <v>5.2</v>
      </c>
      <c r="C47" s="20" t="s">
        <v>42</v>
      </c>
    </row>
    <row r="48" spans="1:3" s="1" customFormat="1">
      <c r="A48" s="7">
        <v>25</v>
      </c>
      <c r="B48" s="9">
        <v>8.3000000000000007</v>
      </c>
      <c r="C48" s="20"/>
    </row>
    <row r="49" spans="1:3" s="1" customFormat="1">
      <c r="A49" s="7">
        <v>26</v>
      </c>
      <c r="B49" s="9">
        <v>12.3</v>
      </c>
      <c r="C49" s="20" t="s">
        <v>42</v>
      </c>
    </row>
    <row r="50" spans="1:3" s="1" customFormat="1">
      <c r="A50" s="7">
        <v>27</v>
      </c>
      <c r="B50" s="9">
        <v>4.7</v>
      </c>
      <c r="C50" s="20"/>
    </row>
    <row r="51" spans="1:3" s="1" customFormat="1">
      <c r="A51" s="7">
        <v>28</v>
      </c>
      <c r="B51" s="9">
        <v>4.5999999999999996</v>
      </c>
      <c r="C51" s="20" t="s">
        <v>42</v>
      </c>
    </row>
    <row r="52" spans="1:3" s="1" customFormat="1">
      <c r="A52" s="7">
        <v>29</v>
      </c>
      <c r="B52" s="9">
        <v>11.2</v>
      </c>
      <c r="C52" s="20"/>
    </row>
    <row r="53" spans="1:3" s="1" customFormat="1">
      <c r="A53" s="7">
        <v>30</v>
      </c>
      <c r="B53" s="9">
        <v>4.5999999999999996</v>
      </c>
      <c r="C53" s="20" t="s">
        <v>42</v>
      </c>
    </row>
    <row r="54" spans="1:3" s="1" customFormat="1">
      <c r="A54" s="7">
        <v>31</v>
      </c>
      <c r="B54" s="9">
        <v>4.7</v>
      </c>
      <c r="C54" s="20"/>
    </row>
    <row r="55" spans="1:3" s="1" customFormat="1">
      <c r="A55" s="7">
        <v>32</v>
      </c>
      <c r="B55" s="9">
        <v>9.1</v>
      </c>
      <c r="C55" s="20" t="s">
        <v>42</v>
      </c>
    </row>
    <row r="56" spans="1:3" s="1" customFormat="1">
      <c r="A56" s="7">
        <v>33</v>
      </c>
      <c r="B56" s="9">
        <v>5.3</v>
      </c>
      <c r="C56" s="20"/>
    </row>
    <row r="57" spans="1:3" s="1" customFormat="1">
      <c r="A57" s="7">
        <v>34</v>
      </c>
      <c r="B57" s="9">
        <v>9.1</v>
      </c>
      <c r="C57" s="20" t="s">
        <v>42</v>
      </c>
    </row>
    <row r="58" spans="1:3" s="1" customFormat="1">
      <c r="A58" s="7">
        <v>35</v>
      </c>
      <c r="B58" s="9">
        <v>4.7</v>
      </c>
      <c r="C58" s="20"/>
    </row>
    <row r="59" spans="1:3" s="1" customFormat="1">
      <c r="A59" s="7">
        <v>36</v>
      </c>
      <c r="B59" s="9">
        <v>9.1</v>
      </c>
      <c r="C59" s="20" t="s">
        <v>42</v>
      </c>
    </row>
    <row r="60" spans="1:3" s="1" customFormat="1">
      <c r="A60" s="7">
        <v>37</v>
      </c>
      <c r="B60" s="9">
        <v>13.1</v>
      </c>
      <c r="C60" s="20"/>
    </row>
    <row r="61" spans="1:3" s="1" customFormat="1">
      <c r="A61" s="7">
        <v>38</v>
      </c>
      <c r="B61" s="9">
        <v>8.1999999999999993</v>
      </c>
      <c r="C61" s="20" t="s">
        <v>42</v>
      </c>
    </row>
    <row r="62" spans="1:3" s="1" customFormat="1">
      <c r="A62" s="7">
        <v>39</v>
      </c>
      <c r="B62" s="9">
        <v>7.4</v>
      </c>
      <c r="C62" s="20"/>
    </row>
    <row r="63" spans="1:3" s="1" customFormat="1">
      <c r="A63" s="7">
        <v>40</v>
      </c>
      <c r="B63" s="9">
        <v>11.7</v>
      </c>
      <c r="C63" s="20" t="s">
        <v>42</v>
      </c>
    </row>
    <row r="64" spans="1:3" s="1" customFormat="1">
      <c r="A64" s="7">
        <v>41</v>
      </c>
      <c r="B64" s="9">
        <v>4.5</v>
      </c>
      <c r="C64" s="20"/>
    </row>
    <row r="65" spans="1:3" s="1" customFormat="1">
      <c r="A65" s="7">
        <v>42</v>
      </c>
      <c r="B65" s="9">
        <v>11.7</v>
      </c>
      <c r="C65" s="20" t="s">
        <v>42</v>
      </c>
    </row>
    <row r="66" spans="1:3" s="1" customFormat="1">
      <c r="A66" s="7">
        <v>43</v>
      </c>
      <c r="B66" s="9">
        <v>10.1</v>
      </c>
      <c r="C66" s="20"/>
    </row>
    <row r="67" spans="1:3" s="1" customFormat="1">
      <c r="A67" s="7">
        <v>44</v>
      </c>
      <c r="B67" s="9">
        <v>10.1</v>
      </c>
      <c r="C67" s="20" t="s">
        <v>42</v>
      </c>
    </row>
    <row r="68" spans="1:3" s="1" customFormat="1">
      <c r="A68" s="7">
        <v>45</v>
      </c>
      <c r="B68" s="9">
        <v>11.5</v>
      </c>
      <c r="C68" s="20"/>
    </row>
    <row r="69" spans="1:3" s="1" customFormat="1">
      <c r="A69" s="7">
        <v>46</v>
      </c>
      <c r="B69" s="9">
        <v>4.5999999999999996</v>
      </c>
      <c r="C69" s="20" t="s">
        <v>42</v>
      </c>
    </row>
    <row r="70" spans="1:3" s="1" customFormat="1">
      <c r="A70" s="7">
        <v>47</v>
      </c>
      <c r="B70" s="9">
        <v>9.1</v>
      </c>
      <c r="C70" s="20"/>
    </row>
    <row r="71" spans="1:3" s="1" customFormat="1">
      <c r="A71" s="7">
        <v>48</v>
      </c>
      <c r="B71" s="9">
        <v>8.1999999999999993</v>
      </c>
      <c r="C71" s="20" t="s">
        <v>42</v>
      </c>
    </row>
    <row r="72" spans="1:3" s="1" customFormat="1">
      <c r="A72" s="7">
        <v>49</v>
      </c>
      <c r="B72" s="9">
        <v>8.1</v>
      </c>
      <c r="C72" s="20"/>
    </row>
    <row r="73" spans="1:3" s="1" customFormat="1">
      <c r="A73" s="7">
        <v>50</v>
      </c>
      <c r="B73" s="9">
        <v>13.2</v>
      </c>
      <c r="C73" s="20" t="s">
        <v>42</v>
      </c>
    </row>
    <row r="74" spans="1:3" s="1" customFormat="1">
      <c r="A74" s="7">
        <v>51</v>
      </c>
      <c r="B74" s="9">
        <v>4.5999999999999996</v>
      </c>
      <c r="C74" s="20"/>
    </row>
    <row r="75" spans="1:3" s="1" customFormat="1">
      <c r="A75" s="7">
        <v>52</v>
      </c>
      <c r="B75" s="9">
        <v>8.1999999999999993</v>
      </c>
      <c r="C75" s="20" t="s">
        <v>42</v>
      </c>
    </row>
    <row r="76" spans="1:3" s="1" customFormat="1">
      <c r="A76" s="7">
        <v>53</v>
      </c>
      <c r="B76" s="9">
        <v>12.1</v>
      </c>
      <c r="C76" s="20"/>
    </row>
    <row r="77" spans="1:3" s="1" customFormat="1">
      <c r="A77" s="7">
        <v>54</v>
      </c>
      <c r="B77" s="9">
        <v>8.1999999999999993</v>
      </c>
      <c r="C77" s="20" t="s">
        <v>42</v>
      </c>
    </row>
    <row r="78" spans="1:3" s="1" customFormat="1">
      <c r="A78" s="7">
        <v>55</v>
      </c>
      <c r="B78" s="9">
        <v>8.1999999999999993</v>
      </c>
      <c r="C78" s="20"/>
    </row>
    <row r="79" spans="1:3" s="1" customFormat="1">
      <c r="A79" s="7">
        <v>56</v>
      </c>
      <c r="B79" s="9">
        <v>10.199999999999999</v>
      </c>
      <c r="C79" s="20" t="s">
        <v>42</v>
      </c>
    </row>
    <row r="80" spans="1:3" s="1" customFormat="1">
      <c r="A80" s="7">
        <v>57</v>
      </c>
      <c r="B80" s="9">
        <v>13.1</v>
      </c>
      <c r="C80" s="20"/>
    </row>
    <row r="81" spans="1:3" s="1" customFormat="1">
      <c r="A81" s="7">
        <v>58</v>
      </c>
      <c r="B81" s="9">
        <v>5.4</v>
      </c>
      <c r="C81" s="20" t="s">
        <v>42</v>
      </c>
    </row>
    <row r="82" spans="1:3" s="1" customFormat="1">
      <c r="A82" s="7">
        <v>59</v>
      </c>
      <c r="B82" s="9">
        <v>13.3</v>
      </c>
      <c r="C82" s="20"/>
    </row>
    <row r="83" spans="1:3" s="1" customFormat="1">
      <c r="A83" s="7">
        <v>60</v>
      </c>
      <c r="B83" s="9">
        <v>4.5999999999999996</v>
      </c>
      <c r="C83" s="20" t="s">
        <v>42</v>
      </c>
    </row>
    <row r="84" spans="1:3" s="1" customFormat="1">
      <c r="A84" s="7">
        <v>61</v>
      </c>
      <c r="B84" s="9">
        <v>7.3</v>
      </c>
      <c r="C84" s="20"/>
    </row>
    <row r="85" spans="1:3" s="1" customFormat="1">
      <c r="A85" s="7">
        <v>62</v>
      </c>
      <c r="B85" s="9">
        <v>5.4</v>
      </c>
      <c r="C85" s="20" t="s">
        <v>42</v>
      </c>
    </row>
    <row r="86" spans="1:3" s="1" customFormat="1">
      <c r="A86" s="7">
        <v>63</v>
      </c>
      <c r="B86" s="9">
        <v>6.6</v>
      </c>
      <c r="C86" s="20"/>
    </row>
    <row r="87" spans="1:3" s="1" customFormat="1">
      <c r="A87" s="7">
        <v>64</v>
      </c>
      <c r="B87" s="9">
        <v>9.3000000000000007</v>
      </c>
      <c r="C87" s="20" t="s">
        <v>42</v>
      </c>
    </row>
    <row r="88" spans="1:3" s="1" customFormat="1">
      <c r="A88" s="7">
        <v>65</v>
      </c>
      <c r="B88" s="9">
        <v>4.5999999999999996</v>
      </c>
      <c r="C88" s="20"/>
    </row>
    <row r="89" spans="1:3" s="1" customFormat="1">
      <c r="A89" s="7">
        <v>66</v>
      </c>
      <c r="B89" s="9">
        <v>11.7</v>
      </c>
      <c r="C89" s="20" t="s">
        <v>42</v>
      </c>
    </row>
    <row r="90" spans="1:3" s="1" customFormat="1">
      <c r="A90" s="7">
        <v>67</v>
      </c>
      <c r="B90" s="9">
        <v>10.1</v>
      </c>
      <c r="C90" s="20"/>
    </row>
    <row r="91" spans="1:3" s="1" customFormat="1">
      <c r="A91" s="7">
        <v>68</v>
      </c>
      <c r="B91" s="9">
        <v>13.1</v>
      </c>
      <c r="C91" s="20" t="s">
        <v>42</v>
      </c>
    </row>
    <row r="92" spans="1:3" s="1" customFormat="1">
      <c r="A92" s="7">
        <v>69</v>
      </c>
      <c r="B92" s="9">
        <v>10.1</v>
      </c>
      <c r="C92" s="20"/>
    </row>
    <row r="93" spans="1:3" s="1" customFormat="1">
      <c r="A93" s="7">
        <v>70</v>
      </c>
      <c r="B93" s="9">
        <v>4.7</v>
      </c>
      <c r="C93" s="20" t="s">
        <v>42</v>
      </c>
    </row>
    <row r="94" spans="1:3" s="1" customFormat="1">
      <c r="A94" s="7">
        <v>71</v>
      </c>
      <c r="B94" s="9">
        <v>6.5</v>
      </c>
      <c r="C94" s="20"/>
    </row>
    <row r="95" spans="1:3" s="1" customFormat="1">
      <c r="A95" s="7">
        <v>72</v>
      </c>
      <c r="B95" s="9">
        <v>13.3</v>
      </c>
      <c r="C95" s="20" t="s">
        <v>42</v>
      </c>
    </row>
    <row r="96" spans="1:3" s="1" customFormat="1">
      <c r="A96" s="7">
        <v>73</v>
      </c>
      <c r="B96" s="9">
        <v>4.0999999999999996</v>
      </c>
      <c r="C96" s="20"/>
    </row>
    <row r="97" spans="1:3" s="1" customFormat="1">
      <c r="A97" s="7">
        <v>74</v>
      </c>
      <c r="B97" s="9">
        <v>8.1999999999999993</v>
      </c>
      <c r="C97" s="20" t="s">
        <v>42</v>
      </c>
    </row>
    <row r="98" spans="1:3" s="1" customFormat="1">
      <c r="A98" s="7">
        <v>75</v>
      </c>
      <c r="B98" s="9">
        <v>7.4</v>
      </c>
      <c r="C98" s="20"/>
    </row>
    <row r="99" spans="1:3" s="1" customFormat="1">
      <c r="A99" s="7">
        <v>76</v>
      </c>
      <c r="B99" s="9">
        <v>4.7</v>
      </c>
      <c r="C99" s="20" t="s">
        <v>42</v>
      </c>
    </row>
    <row r="100" spans="1:3" s="1" customFormat="1">
      <c r="A100" s="7">
        <v>77</v>
      </c>
      <c r="B100" s="9">
        <v>8.1999999999999993</v>
      </c>
      <c r="C100" s="20"/>
    </row>
    <row r="101" spans="1:3" s="1" customFormat="1">
      <c r="A101" s="7">
        <v>78</v>
      </c>
      <c r="B101" s="9">
        <v>8.3000000000000007</v>
      </c>
      <c r="C101" s="20" t="s">
        <v>42</v>
      </c>
    </row>
    <row r="102" spans="1:3" s="1" customFormat="1">
      <c r="A102" s="7">
        <v>79</v>
      </c>
      <c r="B102" s="9">
        <v>8.1999999999999993</v>
      </c>
      <c r="C102" s="20"/>
    </row>
    <row r="103" spans="1:3" s="1" customFormat="1">
      <c r="A103" s="7">
        <v>80</v>
      </c>
      <c r="B103" s="9">
        <v>5.5</v>
      </c>
      <c r="C103" s="20" t="s">
        <v>42</v>
      </c>
    </row>
    <row r="104" spans="1:3" s="1" customFormat="1">
      <c r="A104" s="7">
        <v>81</v>
      </c>
      <c r="B104" s="9">
        <v>11.1</v>
      </c>
      <c r="C104" s="20"/>
    </row>
    <row r="105" spans="1:3" s="1" customFormat="1">
      <c r="A105" s="7">
        <v>82</v>
      </c>
      <c r="B105" s="9">
        <v>9.5</v>
      </c>
      <c r="C105" s="20" t="s">
        <v>42</v>
      </c>
    </row>
    <row r="106" spans="1:3" s="1" customFormat="1">
      <c r="A106" s="7">
        <v>83</v>
      </c>
      <c r="B106" s="9">
        <v>12.1</v>
      </c>
      <c r="C106" s="20"/>
    </row>
    <row r="107" spans="1:3" s="1" customFormat="1">
      <c r="A107" s="7">
        <v>84</v>
      </c>
      <c r="B107" s="9">
        <v>6.5</v>
      </c>
      <c r="C107" s="20" t="s">
        <v>42</v>
      </c>
    </row>
    <row r="108" spans="1:3" s="1" customFormat="1">
      <c r="A108" s="7">
        <v>85</v>
      </c>
      <c r="B108" s="9">
        <v>8.1999999999999993</v>
      </c>
      <c r="C108" s="20"/>
    </row>
    <row r="109" spans="1:3" s="1" customFormat="1">
      <c r="A109" s="7">
        <v>86</v>
      </c>
      <c r="B109" s="9">
        <v>10.1</v>
      </c>
      <c r="C109" s="20" t="s">
        <v>42</v>
      </c>
    </row>
    <row r="110" spans="1:3" s="1" customFormat="1">
      <c r="A110" s="7">
        <v>87</v>
      </c>
      <c r="B110" s="9">
        <v>4.5999999999999996</v>
      </c>
      <c r="C110" s="20"/>
    </row>
    <row r="111" spans="1:3" s="1" customFormat="1">
      <c r="A111" s="7">
        <v>88</v>
      </c>
      <c r="B111" s="9">
        <v>12.2</v>
      </c>
      <c r="C111" s="20" t="s">
        <v>42</v>
      </c>
    </row>
    <row r="112" spans="1:3" s="1" customFormat="1">
      <c r="A112" s="7">
        <v>89</v>
      </c>
      <c r="B112" s="9">
        <v>4.5999999999999996</v>
      </c>
      <c r="C112" s="20"/>
    </row>
    <row r="113" spans="1:3" s="1" customFormat="1">
      <c r="A113" s="7">
        <v>90</v>
      </c>
      <c r="B113" s="9">
        <v>12.2</v>
      </c>
      <c r="C113" s="20" t="s">
        <v>42</v>
      </c>
    </row>
    <row r="114" spans="1:3" s="1" customFormat="1">
      <c r="A114" s="7">
        <v>91</v>
      </c>
      <c r="B114" s="9">
        <v>4.5999999999999996</v>
      </c>
      <c r="C114" s="20"/>
    </row>
    <row r="115" spans="1:3" s="1" customFormat="1">
      <c r="A115" s="7">
        <v>92</v>
      </c>
      <c r="B115" s="9">
        <v>13.1</v>
      </c>
      <c r="C115" s="20" t="s">
        <v>42</v>
      </c>
    </row>
    <row r="116" spans="1:3" s="1" customFormat="1">
      <c r="A116" s="7">
        <v>93</v>
      </c>
      <c r="B116" s="9">
        <v>10.1</v>
      </c>
      <c r="C116" s="20"/>
    </row>
    <row r="117" spans="1:3" s="1" customFormat="1">
      <c r="A117" s="7">
        <v>94</v>
      </c>
      <c r="B117" s="9">
        <v>4.5999999999999996</v>
      </c>
      <c r="C117" s="20" t="s">
        <v>42</v>
      </c>
    </row>
    <row r="118" spans="1:3" s="1" customFormat="1">
      <c r="A118" s="7">
        <v>95</v>
      </c>
      <c r="B118" s="9">
        <v>4.5999999999999996</v>
      </c>
      <c r="C118" s="20"/>
    </row>
    <row r="119" spans="1:3" s="1" customFormat="1">
      <c r="A119" s="7">
        <v>96</v>
      </c>
      <c r="B119" s="9">
        <v>13.3</v>
      </c>
      <c r="C119" s="20" t="s">
        <v>42</v>
      </c>
    </row>
    <row r="120" spans="1:3" s="1" customFormat="1">
      <c r="A120" s="7">
        <v>97</v>
      </c>
      <c r="B120" s="9">
        <v>1.2</v>
      </c>
      <c r="C120" s="20"/>
    </row>
    <row r="121" spans="1:3" s="1" customFormat="1">
      <c r="A121" s="7">
        <v>98</v>
      </c>
      <c r="B121" s="9">
        <v>4.2</v>
      </c>
      <c r="C121" s="20" t="s">
        <v>42</v>
      </c>
    </row>
    <row r="122" spans="1:3" s="1" customFormat="1">
      <c r="A122" s="7">
        <v>99</v>
      </c>
      <c r="B122" s="9">
        <v>4.0999999999999996</v>
      </c>
      <c r="C122" s="20"/>
    </row>
    <row r="123" spans="1:3" s="1" customFormat="1">
      <c r="A123" s="7">
        <v>100</v>
      </c>
      <c r="B123" s="9">
        <v>4.5999999999999996</v>
      </c>
      <c r="C123" s="20" t="s">
        <v>42</v>
      </c>
    </row>
    <row r="124" spans="1:3" s="1" customFormat="1">
      <c r="A124" s="7">
        <v>101</v>
      </c>
      <c r="B124" s="9">
        <v>8.3000000000000007</v>
      </c>
      <c r="C124" s="20"/>
    </row>
    <row r="125" spans="1:3" s="1" customFormat="1">
      <c r="A125" s="7">
        <v>102</v>
      </c>
      <c r="B125" s="9">
        <v>11.6</v>
      </c>
      <c r="C125" s="20" t="s">
        <v>42</v>
      </c>
    </row>
    <row r="126" spans="1:3" s="1" customFormat="1">
      <c r="A126" s="7">
        <v>103</v>
      </c>
      <c r="B126" s="9">
        <v>11.7</v>
      </c>
      <c r="C126" s="20"/>
    </row>
    <row r="127" spans="1:3" s="1" customFormat="1">
      <c r="A127" s="7">
        <v>104</v>
      </c>
      <c r="B127" s="9">
        <v>13.3</v>
      </c>
      <c r="C127" s="20" t="s">
        <v>42</v>
      </c>
    </row>
    <row r="128" spans="1:3" s="1" customFormat="1">
      <c r="A128" s="7">
        <v>105</v>
      </c>
      <c r="B128" s="9">
        <v>4.2</v>
      </c>
      <c r="C128" s="20"/>
    </row>
    <row r="129" spans="1:3" s="1" customFormat="1">
      <c r="A129" s="7">
        <v>106</v>
      </c>
      <c r="B129" s="9">
        <v>10.199999999999999</v>
      </c>
      <c r="C129" s="20" t="s">
        <v>42</v>
      </c>
    </row>
    <row r="130" spans="1:3" s="1" customFormat="1">
      <c r="A130" s="7">
        <v>107</v>
      </c>
      <c r="B130" s="9">
        <v>4.2</v>
      </c>
      <c r="C130" s="20"/>
    </row>
    <row r="131" spans="1:3" s="1" customFormat="1">
      <c r="A131" s="7">
        <v>108</v>
      </c>
      <c r="B131" s="9">
        <v>10.199999999999999</v>
      </c>
      <c r="C131" s="20" t="s">
        <v>42</v>
      </c>
    </row>
    <row r="132" spans="1:3" s="1" customFormat="1">
      <c r="A132" s="7">
        <v>109</v>
      </c>
      <c r="B132" s="9">
        <v>12.3</v>
      </c>
      <c r="C132" s="20"/>
    </row>
    <row r="133" spans="1:3" s="1" customFormat="1">
      <c r="A133" s="7">
        <v>110</v>
      </c>
      <c r="B133" s="9">
        <v>12.1</v>
      </c>
      <c r="C133" s="20" t="s">
        <v>42</v>
      </c>
    </row>
    <row r="134" spans="1:3" s="1" customFormat="1">
      <c r="A134" s="7">
        <v>111</v>
      </c>
      <c r="B134" s="9">
        <v>8.3000000000000007</v>
      </c>
      <c r="C134" s="20"/>
    </row>
    <row r="135" spans="1:3" s="1" customFormat="1">
      <c r="A135" s="7">
        <v>112</v>
      </c>
      <c r="B135" s="9">
        <v>9.5</v>
      </c>
      <c r="C135" s="20" t="s">
        <v>42</v>
      </c>
    </row>
    <row r="136" spans="1:3" s="1" customFormat="1">
      <c r="A136" s="7">
        <v>113</v>
      </c>
      <c r="B136" s="9">
        <v>4.7</v>
      </c>
      <c r="C136" s="20"/>
    </row>
    <row r="137" spans="1:3" s="1" customFormat="1">
      <c r="A137" s="7">
        <v>114</v>
      </c>
      <c r="B137" s="9">
        <v>4.0999999999999996</v>
      </c>
      <c r="C137" s="20" t="s">
        <v>42</v>
      </c>
    </row>
    <row r="138" spans="1:3" s="1" customFormat="1">
      <c r="A138" s="7">
        <v>115</v>
      </c>
      <c r="B138" s="9">
        <v>8.1999999999999993</v>
      </c>
      <c r="C138" s="20"/>
    </row>
    <row r="139" spans="1:3" s="1" customFormat="1">
      <c r="A139" s="7">
        <v>116</v>
      </c>
      <c r="B139" s="9">
        <v>9.4</v>
      </c>
      <c r="C139" s="20" t="s">
        <v>42</v>
      </c>
    </row>
    <row r="140" spans="1:3" s="1" customFormat="1">
      <c r="A140" s="7">
        <v>117</v>
      </c>
      <c r="B140" s="9">
        <v>4.5999999999999996</v>
      </c>
      <c r="C140" s="20"/>
    </row>
    <row r="141" spans="1:3" s="1" customFormat="1">
      <c r="A141" s="7">
        <v>118</v>
      </c>
      <c r="B141" s="9">
        <v>4.7</v>
      </c>
      <c r="C141" s="20" t="s">
        <v>42</v>
      </c>
    </row>
    <row r="142" spans="1:3" s="1" customFormat="1">
      <c r="A142" s="7">
        <v>119</v>
      </c>
      <c r="B142" s="9">
        <v>8.1999999999999993</v>
      </c>
      <c r="C142" s="20"/>
    </row>
    <row r="143" spans="1:3" s="1" customFormat="1">
      <c r="A143" s="7">
        <v>120</v>
      </c>
      <c r="B143" s="9">
        <v>4.5999999999999996</v>
      </c>
      <c r="C143" s="20" t="s">
        <v>42</v>
      </c>
    </row>
    <row r="144" spans="1:3" s="1" customFormat="1">
      <c r="A144" s="7">
        <v>121</v>
      </c>
      <c r="B144" s="9">
        <v>7.2</v>
      </c>
      <c r="C144" s="20"/>
    </row>
    <row r="145" spans="1:3" s="1" customFormat="1">
      <c r="A145" s="7">
        <v>122</v>
      </c>
      <c r="B145" s="9">
        <v>10.1</v>
      </c>
      <c r="C145" s="20" t="s">
        <v>42</v>
      </c>
    </row>
    <row r="146" spans="1:3" s="1" customFormat="1">
      <c r="A146" s="7">
        <v>123</v>
      </c>
      <c r="B146" s="9">
        <v>6.6</v>
      </c>
      <c r="C146" s="20"/>
    </row>
    <row r="147" spans="1:3" s="1" customFormat="1">
      <c r="A147" s="7">
        <v>124</v>
      </c>
      <c r="B147" s="9">
        <v>11.3</v>
      </c>
      <c r="C147" s="20" t="s">
        <v>42</v>
      </c>
    </row>
    <row r="148" spans="1:3" s="1" customFormat="1">
      <c r="A148" s="7">
        <v>125</v>
      </c>
      <c r="B148" s="9">
        <v>4.7</v>
      </c>
      <c r="C148" s="20"/>
    </row>
    <row r="149" spans="1:3" s="1" customFormat="1">
      <c r="A149" s="7">
        <v>126</v>
      </c>
      <c r="B149" s="9">
        <v>4.0999999999999996</v>
      </c>
      <c r="C149" s="20" t="s">
        <v>42</v>
      </c>
    </row>
    <row r="150" spans="1:3" s="1" customFormat="1">
      <c r="A150" s="7">
        <v>127</v>
      </c>
      <c r="B150" s="9">
        <v>4.0999999999999996</v>
      </c>
      <c r="C150" s="20"/>
    </row>
    <row r="151" spans="1:3" s="1" customFormat="1">
      <c r="A151" s="7">
        <v>128</v>
      </c>
      <c r="B151" s="9">
        <v>6.6</v>
      </c>
      <c r="C151" s="20" t="s">
        <v>42</v>
      </c>
    </row>
    <row r="152" spans="1:3" s="1" customFormat="1">
      <c r="A152" s="7">
        <v>129</v>
      </c>
      <c r="B152" s="9">
        <v>9.5</v>
      </c>
      <c r="C152" s="20"/>
    </row>
    <row r="153" spans="1:3" s="1" customFormat="1">
      <c r="A153" s="7">
        <v>130</v>
      </c>
      <c r="B153" s="9">
        <v>4.2</v>
      </c>
      <c r="C153" s="20" t="s">
        <v>42</v>
      </c>
    </row>
    <row r="154" spans="1:3" s="1" customFormat="1">
      <c r="A154" s="7">
        <v>131</v>
      </c>
      <c r="B154" s="9">
        <v>10.3</v>
      </c>
      <c r="C154" s="20"/>
    </row>
    <row r="155" spans="1:3" s="1" customFormat="1">
      <c r="A155" s="7">
        <v>132</v>
      </c>
      <c r="B155" s="9">
        <v>10.199999999999999</v>
      </c>
      <c r="C155" s="20" t="s">
        <v>42</v>
      </c>
    </row>
    <row r="156" spans="1:3" s="1" customFormat="1">
      <c r="A156" s="7">
        <v>133</v>
      </c>
      <c r="B156" s="9">
        <v>4.5999999999999996</v>
      </c>
      <c r="C156" s="20"/>
    </row>
    <row r="157" spans="1:3" s="1" customFormat="1">
      <c r="A157" s="7">
        <v>134</v>
      </c>
      <c r="B157" s="9">
        <v>13.2</v>
      </c>
      <c r="C157" s="20" t="s">
        <v>42</v>
      </c>
    </row>
    <row r="158" spans="1:3" s="1" customFormat="1">
      <c r="A158" s="7">
        <v>135</v>
      </c>
      <c r="B158" s="9">
        <v>5.3</v>
      </c>
      <c r="C158" s="20"/>
    </row>
    <row r="159" spans="1:3" s="1" customFormat="1">
      <c r="A159" s="7">
        <v>136</v>
      </c>
      <c r="B159" s="9">
        <v>9.1</v>
      </c>
      <c r="C159" s="20" t="s">
        <v>42</v>
      </c>
    </row>
    <row r="160" spans="1:3" s="1" customFormat="1">
      <c r="A160" s="7">
        <v>137</v>
      </c>
      <c r="B160" s="9">
        <v>4.7</v>
      </c>
      <c r="C160" s="20"/>
    </row>
    <row r="161" spans="1:3" s="1" customFormat="1">
      <c r="A161" s="7">
        <v>138</v>
      </c>
      <c r="B161" s="9">
        <v>4.5999999999999996</v>
      </c>
      <c r="C161" s="20" t="s">
        <v>42</v>
      </c>
    </row>
    <row r="162" spans="1:3" s="1" customFormat="1">
      <c r="A162" s="7">
        <v>139</v>
      </c>
      <c r="B162" s="9">
        <v>4.2</v>
      </c>
      <c r="C162" s="20"/>
    </row>
    <row r="163" spans="1:3" s="1" customFormat="1">
      <c r="A163" s="7">
        <v>140</v>
      </c>
      <c r="B163" s="9">
        <v>6.6</v>
      </c>
      <c r="C163" s="20" t="s">
        <v>42</v>
      </c>
    </row>
    <row r="164" spans="1:3" s="1" customFormat="1">
      <c r="A164" s="7">
        <v>141</v>
      </c>
      <c r="B164" s="9">
        <v>10.1</v>
      </c>
      <c r="C164" s="20"/>
    </row>
    <row r="165" spans="1:3" s="1" customFormat="1">
      <c r="A165" s="7">
        <v>142</v>
      </c>
      <c r="B165" s="9">
        <v>12.1</v>
      </c>
      <c r="C165" s="20" t="s">
        <v>42</v>
      </c>
    </row>
    <row r="166" spans="1:3" s="1" customFormat="1">
      <c r="A166" s="7">
        <v>143</v>
      </c>
      <c r="B166" s="9">
        <v>11.2</v>
      </c>
      <c r="C166" s="20"/>
    </row>
    <row r="167" spans="1:3" s="1" customFormat="1">
      <c r="A167" s="7">
        <v>144</v>
      </c>
      <c r="B167" s="9">
        <v>13.3</v>
      </c>
      <c r="C167" s="20" t="s">
        <v>42</v>
      </c>
    </row>
    <row r="168" spans="1:3" s="1" customFormat="1">
      <c r="A168" s="7">
        <v>145</v>
      </c>
      <c r="B168" s="9">
        <v>4.5999999999999996</v>
      </c>
      <c r="C168" s="20"/>
    </row>
    <row r="169" spans="1:3" s="1" customFormat="1">
      <c r="A169" s="7">
        <v>146</v>
      </c>
      <c r="B169" s="9">
        <v>13.4</v>
      </c>
      <c r="C169" s="20" t="s">
        <v>42</v>
      </c>
    </row>
    <row r="170" spans="1:3" s="1" customFormat="1">
      <c r="A170" s="7">
        <v>147</v>
      </c>
      <c r="B170" s="9">
        <v>11.7</v>
      </c>
      <c r="C170" s="20"/>
    </row>
    <row r="171" spans="1:3" s="1" customFormat="1">
      <c r="A171" s="7">
        <v>148</v>
      </c>
      <c r="B171" s="9">
        <v>4.2</v>
      </c>
      <c r="C171" s="20" t="s">
        <v>42</v>
      </c>
    </row>
    <row r="172" spans="1:3" s="1" customFormat="1">
      <c r="A172" s="7">
        <v>149</v>
      </c>
      <c r="B172" s="9">
        <v>4.5999999999999996</v>
      </c>
      <c r="C172" s="20"/>
    </row>
    <row r="173" spans="1:3" s="1" customFormat="1">
      <c r="A173" s="7">
        <v>150</v>
      </c>
      <c r="B173" s="9">
        <v>4.5999999999999996</v>
      </c>
      <c r="C173" s="20" t="s">
        <v>42</v>
      </c>
    </row>
    <row r="174" spans="1:3" s="1" customFormat="1">
      <c r="A174" s="7">
        <v>151</v>
      </c>
      <c r="B174" s="9">
        <v>11.5</v>
      </c>
      <c r="C174" s="20"/>
    </row>
    <row r="175" spans="1:3" s="1" customFormat="1">
      <c r="A175" s="7">
        <v>152</v>
      </c>
      <c r="B175" s="9">
        <v>7.4</v>
      </c>
      <c r="C175" s="20" t="s">
        <v>42</v>
      </c>
    </row>
    <row r="176" spans="1:3" s="1" customFormat="1">
      <c r="A176" s="7">
        <v>153</v>
      </c>
      <c r="B176" s="9">
        <v>7.4</v>
      </c>
      <c r="C176" s="20"/>
    </row>
    <row r="177" spans="1:3" s="1" customFormat="1">
      <c r="A177" s="7">
        <v>154</v>
      </c>
      <c r="B177" s="9">
        <v>4.5999999999999996</v>
      </c>
      <c r="C177" s="20" t="s">
        <v>42</v>
      </c>
    </row>
    <row r="178" spans="1:3" s="1" customFormat="1">
      <c r="A178" s="7">
        <v>155</v>
      </c>
      <c r="B178" s="9">
        <v>7.4</v>
      </c>
      <c r="C178" s="20"/>
    </row>
    <row r="179" spans="1:3" s="1" customFormat="1">
      <c r="A179" s="7">
        <v>156</v>
      </c>
      <c r="B179" s="9">
        <v>9.4</v>
      </c>
      <c r="C179" s="20" t="s">
        <v>42</v>
      </c>
    </row>
    <row r="180" spans="1:3" s="1" customFormat="1">
      <c r="A180" s="7">
        <v>157</v>
      </c>
      <c r="B180" s="9">
        <v>9.1</v>
      </c>
      <c r="C180" s="20"/>
    </row>
    <row r="181" spans="1:3" s="1" customFormat="1">
      <c r="A181" s="7">
        <v>158</v>
      </c>
      <c r="B181" s="9">
        <v>12.1</v>
      </c>
      <c r="C181" s="20" t="s">
        <v>42</v>
      </c>
    </row>
    <row r="182" spans="1:3" s="1" customFormat="1">
      <c r="A182" s="7">
        <v>159</v>
      </c>
      <c r="B182" s="9">
        <v>6.5</v>
      </c>
      <c r="C182" s="20"/>
    </row>
    <row r="183" spans="1:3" s="1" customFormat="1">
      <c r="A183" s="7">
        <v>160</v>
      </c>
      <c r="B183" s="9">
        <v>11.7</v>
      </c>
      <c r="C183" s="20" t="s">
        <v>42</v>
      </c>
    </row>
    <row r="184" spans="1:3" s="1" customFormat="1">
      <c r="A184" s="7">
        <v>161</v>
      </c>
      <c r="B184" s="9">
        <v>8.1999999999999993</v>
      </c>
      <c r="C184" s="20"/>
    </row>
    <row r="185" spans="1:3" s="1" customFormat="1">
      <c r="A185" s="7">
        <v>162</v>
      </c>
      <c r="B185" s="9">
        <v>11.2</v>
      </c>
      <c r="C185" s="20" t="s">
        <v>42</v>
      </c>
    </row>
    <row r="186" spans="1:3" s="1" customFormat="1">
      <c r="A186" s="7">
        <v>163</v>
      </c>
      <c r="B186" s="9">
        <v>12.3</v>
      </c>
      <c r="C186" s="20"/>
    </row>
    <row r="187" spans="1:3" s="1" customFormat="1">
      <c r="A187" s="7">
        <v>164</v>
      </c>
      <c r="B187" s="9">
        <v>10.1</v>
      </c>
      <c r="C187" s="20" t="s">
        <v>42</v>
      </c>
    </row>
    <row r="188" spans="1:3" s="1" customFormat="1">
      <c r="A188" s="7">
        <v>165</v>
      </c>
      <c r="B188" s="9">
        <v>8.3000000000000007</v>
      </c>
      <c r="C188" s="20"/>
    </row>
    <row r="189" spans="1:3" s="1" customFormat="1">
      <c r="A189" s="7">
        <v>166</v>
      </c>
      <c r="B189" s="9">
        <v>13.3</v>
      </c>
      <c r="C189" s="20" t="s">
        <v>42</v>
      </c>
    </row>
    <row r="190" spans="1:3" s="1" customFormat="1">
      <c r="A190" s="7">
        <v>167</v>
      </c>
      <c r="B190" s="9">
        <v>4.5999999999999996</v>
      </c>
      <c r="C190" s="20"/>
    </row>
    <row r="191" spans="1:3" s="1" customFormat="1">
      <c r="A191" s="7">
        <v>168</v>
      </c>
      <c r="B191" s="9">
        <v>4.4000000000000004</v>
      </c>
      <c r="C191" s="20" t="s">
        <v>42</v>
      </c>
    </row>
    <row r="192" spans="1:3" s="1" customFormat="1">
      <c r="A192" s="7">
        <v>169</v>
      </c>
      <c r="B192" s="9">
        <v>4.5999999999999996</v>
      </c>
      <c r="C192" s="20"/>
    </row>
    <row r="193" spans="1:3" s="1" customFormat="1">
      <c r="A193" s="7">
        <v>170</v>
      </c>
      <c r="B193" s="9">
        <v>11.2</v>
      </c>
      <c r="C193" s="20" t="s">
        <v>42</v>
      </c>
    </row>
    <row r="194" spans="1:3" s="1" customFormat="1">
      <c r="A194" s="7">
        <v>171</v>
      </c>
      <c r="B194" s="9">
        <v>12.1</v>
      </c>
      <c r="C194" s="20"/>
    </row>
    <row r="195" spans="1:3" s="1" customFormat="1">
      <c r="A195" s="7">
        <v>172</v>
      </c>
      <c r="B195" s="9">
        <v>7.4</v>
      </c>
      <c r="C195" s="20" t="s">
        <v>42</v>
      </c>
    </row>
    <row r="196" spans="1:3" s="1" customFormat="1">
      <c r="A196" s="7">
        <v>173</v>
      </c>
      <c r="B196" s="9">
        <v>5.3</v>
      </c>
      <c r="C196" s="20"/>
    </row>
    <row r="197" spans="1:3" s="1" customFormat="1">
      <c r="A197" s="7">
        <v>174</v>
      </c>
      <c r="B197" s="9">
        <v>13.3</v>
      </c>
      <c r="C197" s="20" t="s">
        <v>42</v>
      </c>
    </row>
    <row r="198" spans="1:3" s="1" customFormat="1">
      <c r="A198" s="7">
        <v>175</v>
      </c>
      <c r="B198" s="9">
        <v>4.5999999999999996</v>
      </c>
      <c r="C198" s="20"/>
    </row>
    <row r="199" spans="1:3" s="1" customFormat="1">
      <c r="A199" s="7">
        <v>176</v>
      </c>
      <c r="B199" s="9">
        <v>4.5999999999999996</v>
      </c>
      <c r="C199" s="20" t="s">
        <v>42</v>
      </c>
    </row>
    <row r="200" spans="1:3" s="1" customFormat="1">
      <c r="A200" s="7">
        <v>177</v>
      </c>
      <c r="B200" s="9">
        <v>8.1999999999999993</v>
      </c>
      <c r="C200" s="20"/>
    </row>
    <row r="201" spans="1:3" s="1" customFormat="1">
      <c r="A201" s="7">
        <v>178</v>
      </c>
      <c r="B201" s="9">
        <v>10.1</v>
      </c>
      <c r="C201" s="20" t="s">
        <v>42</v>
      </c>
    </row>
    <row r="202" spans="1:3" s="1" customFormat="1">
      <c r="A202" s="7">
        <v>179</v>
      </c>
      <c r="B202" s="9">
        <v>8.1999999999999993</v>
      </c>
      <c r="C202" s="20"/>
    </row>
    <row r="203" spans="1:3" s="1" customFormat="1">
      <c r="A203" s="7">
        <v>180</v>
      </c>
      <c r="B203" s="9">
        <v>4.5999999999999996</v>
      </c>
      <c r="C203" s="20" t="s">
        <v>42</v>
      </c>
    </row>
    <row r="204" spans="1:3" s="1" customFormat="1">
      <c r="A204" s="7">
        <v>181</v>
      </c>
      <c r="B204" s="9">
        <v>4.5999999999999996</v>
      </c>
      <c r="C204" s="20"/>
    </row>
    <row r="205" spans="1:3" s="1" customFormat="1">
      <c r="A205" s="7">
        <v>182</v>
      </c>
      <c r="B205" s="9">
        <v>8.1</v>
      </c>
      <c r="C205" s="20" t="s">
        <v>42</v>
      </c>
    </row>
    <row r="206" spans="1:3" s="1" customFormat="1">
      <c r="A206" s="7">
        <v>183</v>
      </c>
      <c r="B206" s="9">
        <v>11.2</v>
      </c>
      <c r="C206" s="20"/>
    </row>
    <row r="207" spans="1:3" s="1" customFormat="1">
      <c r="A207" s="7">
        <v>184</v>
      </c>
      <c r="B207" s="9">
        <v>10.1</v>
      </c>
      <c r="C207" s="20" t="s">
        <v>42</v>
      </c>
    </row>
    <row r="208" spans="1:3" s="1" customFormat="1">
      <c r="A208" s="7">
        <v>185</v>
      </c>
      <c r="B208" s="9">
        <v>13.4</v>
      </c>
      <c r="C208" s="20"/>
    </row>
    <row r="209" spans="1:3" s="1" customFormat="1">
      <c r="A209" s="7">
        <v>186</v>
      </c>
      <c r="B209" s="9">
        <v>4.0999999999999996</v>
      </c>
      <c r="C209" s="20" t="s">
        <v>42</v>
      </c>
    </row>
    <row r="210" spans="1:3" s="1" customFormat="1">
      <c r="A210" s="7">
        <v>187</v>
      </c>
      <c r="B210" s="9">
        <v>11.2</v>
      </c>
      <c r="C210" s="20"/>
    </row>
    <row r="211" spans="1:3" s="1" customFormat="1">
      <c r="A211" s="7">
        <v>188</v>
      </c>
      <c r="B211" s="9">
        <v>9.3000000000000007</v>
      </c>
      <c r="C211" s="20" t="s">
        <v>42</v>
      </c>
    </row>
    <row r="212" spans="1:3" s="1" customFormat="1">
      <c r="A212" s="7">
        <v>189</v>
      </c>
      <c r="B212" s="9">
        <v>6.5</v>
      </c>
      <c r="C212" s="20"/>
    </row>
    <row r="213" spans="1:3" s="1" customFormat="1">
      <c r="A213" s="7">
        <v>190</v>
      </c>
      <c r="B213" s="9">
        <v>4.7</v>
      </c>
      <c r="C213" s="20" t="s">
        <v>42</v>
      </c>
    </row>
    <row r="214" spans="1:3" s="1" customFormat="1">
      <c r="A214" s="7">
        <v>191</v>
      </c>
      <c r="B214" s="9">
        <v>10.3</v>
      </c>
      <c r="C214" s="20"/>
    </row>
    <row r="215" spans="1:3" s="1" customFormat="1">
      <c r="A215" s="7">
        <v>192</v>
      </c>
      <c r="B215" s="9">
        <v>11.6</v>
      </c>
      <c r="C215" s="20" t="s">
        <v>42</v>
      </c>
    </row>
    <row r="216" spans="1:3" s="1" customFormat="1">
      <c r="A216" s="7">
        <v>193</v>
      </c>
      <c r="B216" s="9">
        <v>8.1</v>
      </c>
      <c r="C216" s="20"/>
    </row>
    <row r="217" spans="1:3" s="1" customFormat="1">
      <c r="A217" s="7">
        <v>194</v>
      </c>
      <c r="B217" s="9">
        <v>13.2</v>
      </c>
      <c r="C217" s="20" t="s">
        <v>42</v>
      </c>
    </row>
    <row r="218" spans="1:3" s="1" customFormat="1">
      <c r="A218" s="7">
        <v>195</v>
      </c>
      <c r="B218" s="9">
        <v>8.1999999999999993</v>
      </c>
      <c r="C218" s="20"/>
    </row>
    <row r="219" spans="1:3" s="1" customFormat="1">
      <c r="A219" s="7">
        <v>196</v>
      </c>
      <c r="B219" s="9">
        <v>4.4000000000000004</v>
      </c>
      <c r="C219" s="20" t="s">
        <v>42</v>
      </c>
    </row>
    <row r="220" spans="1:3" s="1" customFormat="1">
      <c r="A220" s="7">
        <v>197</v>
      </c>
      <c r="B220" s="9">
        <v>10.3</v>
      </c>
      <c r="C220" s="20"/>
    </row>
    <row r="221" spans="1:3" s="1" customFormat="1">
      <c r="A221" s="7">
        <v>198</v>
      </c>
      <c r="B221" s="9">
        <v>10.1</v>
      </c>
      <c r="C221" s="20" t="s">
        <v>42</v>
      </c>
    </row>
    <row r="222" spans="1:3" s="1" customFormat="1">
      <c r="A222" s="7">
        <v>199</v>
      </c>
      <c r="B222" s="9">
        <v>8.3000000000000007</v>
      </c>
      <c r="C222" s="20"/>
    </row>
    <row r="223" spans="1:3" s="1" customFormat="1">
      <c r="A223" s="15">
        <v>200</v>
      </c>
      <c r="B223" s="16">
        <v>8.1999999999999993</v>
      </c>
      <c r="C223" s="21" t="s">
        <v>42</v>
      </c>
    </row>
  </sheetData>
  <autoFilter ref="A23:F223" xr:uid="{00000000-0009-0000-0000-000007000000}"/>
  <mergeCells count="2">
    <mergeCell ref="A2:F2"/>
    <mergeCell ref="A22:C22"/>
  </mergeCells>
  <phoneticPr fontId="1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说明</vt:lpstr>
      <vt:lpstr>课堂模拟一</vt:lpstr>
      <vt:lpstr>课堂模拟二</vt:lpstr>
      <vt:lpstr>复习测试一</vt:lpstr>
      <vt:lpstr>复习测试二</vt:lpstr>
      <vt:lpstr>复习测试三</vt:lpstr>
      <vt:lpstr>复习测试四</vt:lpstr>
      <vt:lpstr>复习测试五</vt:lpstr>
    </vt:vector>
  </TitlesOfParts>
  <Company>ygomi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Yuefei Jia</dc:creator>
  <cp:lastModifiedBy>panday</cp:lastModifiedBy>
  <dcterms:created xsi:type="dcterms:W3CDTF">2019-05-24T22:59:00Z</dcterms:created>
  <dcterms:modified xsi:type="dcterms:W3CDTF">2020-11-27T07:17:38Z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