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pivotTables/pivotTable2.xml" ContentType="application/vnd.openxmlformats-officedocument.spreadsheetml.pivotTab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495" windowWidth="19395" windowHeight="7245" tabRatio="602" firstSheet="13" activeTab="20"/>
  </bookViews>
  <sheets>
    <sheet name="最终采用指标" sheetId="1" r:id="rId1"/>
    <sheet name="共线性分析" sheetId="3" r:id="rId2"/>
    <sheet name="描述性统计" sheetId="2" r:id="rId3"/>
    <sheet name="范围缩减-直接回归" sheetId="19" state="hidden" r:id="rId4"/>
    <sheet name="1实证数据（删除虚拟指标）" sheetId="20" r:id="rId5"/>
    <sheet name="2实证数据（1上剔除离散）" sheetId="21" r:id="rId6"/>
    <sheet name="3最终实证数据（1上剔除异常）" sheetId="22" r:id="rId7"/>
    <sheet name="描述性统计表" sheetId="23" r:id="rId8"/>
    <sheet name="标准化" sheetId="31" r:id="rId9"/>
    <sheet name="因子分析KMO" sheetId="25" r:id="rId10"/>
    <sheet name="因子分析-解释方差" sheetId="26" r:id="rId11"/>
    <sheet name="因子分析-成分矩阵" sheetId="27" r:id="rId12"/>
    <sheet name="因子分析-旋转矩阵" sheetId="28" r:id="rId13"/>
    <sheet name="因子分析-得分矩阵" sheetId="29" r:id="rId14"/>
    <sheet name="因子分析—FAC取值" sheetId="10" r:id="rId15"/>
    <sheet name="回归分析" sheetId="30" r:id="rId16"/>
    <sheet name="Sheet1" sheetId="32" r:id="rId17"/>
    <sheet name="Sheet2" sheetId="33" r:id="rId18"/>
    <sheet name="Sheet3" sheetId="34" r:id="rId19"/>
    <sheet name="Sheet4" sheetId="35" r:id="rId20"/>
    <sheet name="取自然对数" sheetId="37" r:id="rId21"/>
  </sheets>
  <definedNames>
    <definedName name="_xlnm._FilterDatabase" localSheetId="6" hidden="1">'3最终实证数据（1上剔除异常）'!$A$1:$AE$126</definedName>
  </definedNames>
  <calcPr calcId="145621"/>
  <pivotCaches>
    <pivotCache cacheId="14" r:id="rId22"/>
  </pivotCaches>
</workbook>
</file>

<file path=xl/calcChain.xml><?xml version="1.0" encoding="utf-8"?>
<calcChain xmlns="http://schemas.openxmlformats.org/spreadsheetml/2006/main">
  <c r="G124" i="35" l="1"/>
  <c r="G3" i="35"/>
  <c r="G4" i="35"/>
  <c r="G5" i="35"/>
  <c r="G6" i="35"/>
  <c r="G7" i="35"/>
  <c r="G8" i="35"/>
  <c r="G9" i="35"/>
  <c r="G10" i="35"/>
  <c r="G11" i="35"/>
  <c r="G12" i="35"/>
  <c r="G13" i="35"/>
  <c r="G15" i="35"/>
  <c r="G16" i="35"/>
  <c r="G17" i="35"/>
  <c r="G18" i="35"/>
  <c r="G19" i="35"/>
  <c r="G20" i="35"/>
  <c r="G21" i="35"/>
  <c r="G22" i="35"/>
  <c r="G23" i="35"/>
  <c r="G24" i="35"/>
  <c r="G25" i="35"/>
  <c r="G26" i="35"/>
  <c r="G27" i="35"/>
  <c r="G28" i="35"/>
  <c r="G29" i="35"/>
  <c r="G30" i="35"/>
  <c r="G31" i="35"/>
  <c r="G32" i="35"/>
  <c r="G33" i="35"/>
  <c r="G34" i="35"/>
  <c r="G35" i="35"/>
  <c r="G36" i="35"/>
  <c r="G37" i="35"/>
  <c r="G38" i="35"/>
  <c r="G39" i="35"/>
  <c r="G40" i="35"/>
  <c r="G41" i="35"/>
  <c r="G42" i="35"/>
  <c r="G43" i="35"/>
  <c r="G44" i="35"/>
  <c r="G45" i="35"/>
  <c r="G46" i="35"/>
  <c r="G47" i="35"/>
  <c r="G48" i="35"/>
  <c r="G49" i="35"/>
  <c r="G50" i="35"/>
  <c r="G51" i="35"/>
  <c r="G52" i="35"/>
  <c r="G53" i="35"/>
  <c r="G54" i="35"/>
  <c r="G55" i="35"/>
  <c r="G56" i="35"/>
  <c r="G57" i="35"/>
  <c r="G58" i="35"/>
  <c r="G59" i="35"/>
  <c r="G60" i="35"/>
  <c r="G61" i="35"/>
  <c r="G62" i="35"/>
  <c r="G63" i="35"/>
  <c r="G64" i="35"/>
  <c r="G65" i="35"/>
  <c r="G66" i="35"/>
  <c r="G67" i="35"/>
  <c r="G68" i="35"/>
  <c r="G69" i="35"/>
  <c r="G70" i="35"/>
  <c r="G71" i="35"/>
  <c r="G72" i="35"/>
  <c r="G73" i="35"/>
  <c r="G74" i="35"/>
  <c r="G75" i="35"/>
  <c r="G76" i="35"/>
  <c r="G77" i="35"/>
  <c r="G78" i="35"/>
  <c r="G79" i="35"/>
  <c r="G80" i="35"/>
  <c r="G81" i="35"/>
  <c r="G82" i="35"/>
  <c r="G83" i="35"/>
  <c r="G84" i="35"/>
  <c r="G85" i="35"/>
  <c r="G86" i="35"/>
  <c r="G88" i="35"/>
  <c r="G89" i="35"/>
  <c r="G90" i="35"/>
  <c r="G91" i="35"/>
  <c r="G92" i="35"/>
  <c r="G93" i="35"/>
  <c r="G94" i="35"/>
  <c r="G95" i="35"/>
  <c r="G96" i="35"/>
  <c r="G97" i="35"/>
  <c r="G98" i="35"/>
  <c r="G99" i="35"/>
  <c r="G100" i="35"/>
  <c r="G101" i="35"/>
  <c r="G102" i="35"/>
  <c r="G103" i="35"/>
  <c r="G104" i="35"/>
  <c r="G105" i="35"/>
  <c r="G106" i="35"/>
  <c r="G107" i="35"/>
  <c r="G108" i="35"/>
  <c r="G109" i="35"/>
  <c r="G110" i="35"/>
  <c r="G111" i="35"/>
  <c r="G113" i="35"/>
  <c r="G114" i="35"/>
  <c r="G115" i="35"/>
  <c r="G116" i="35"/>
  <c r="G117" i="35"/>
  <c r="G118" i="35"/>
  <c r="G119" i="35"/>
  <c r="G120" i="35"/>
  <c r="G121" i="35"/>
  <c r="G122" i="35"/>
  <c r="G123" i="35"/>
  <c r="G125" i="35"/>
  <c r="G126" i="35"/>
  <c r="G127" i="35"/>
  <c r="G128" i="35"/>
  <c r="G129" i="35"/>
  <c r="G2" i="35"/>
  <c r="G130" i="35" l="1"/>
  <c r="H66" i="35" s="1"/>
  <c r="H109" i="35"/>
  <c r="H34" i="35"/>
  <c r="H77" i="35"/>
  <c r="H45" i="35"/>
  <c r="H88" i="35"/>
  <c r="H2" i="35"/>
  <c r="H98" i="35"/>
  <c r="H24" i="35"/>
  <c r="H13" i="35"/>
  <c r="H118" i="35"/>
  <c r="H108" i="35"/>
  <c r="H97" i="35"/>
  <c r="H76" i="35"/>
  <c r="H65" i="35"/>
  <c r="H54" i="35"/>
  <c r="H33" i="35"/>
  <c r="H22" i="35"/>
  <c r="H12" i="35"/>
  <c r="H114" i="35"/>
  <c r="H104" i="35"/>
  <c r="H93" i="35"/>
  <c r="H72" i="35"/>
  <c r="H61" i="35"/>
  <c r="H50" i="35"/>
  <c r="H29" i="35"/>
  <c r="H18" i="35"/>
  <c r="H8" i="35"/>
  <c r="H113" i="35"/>
  <c r="H102" i="35"/>
  <c r="H92" i="35"/>
  <c r="H70" i="35"/>
  <c r="H60" i="35"/>
  <c r="H49" i="35"/>
  <c r="H28" i="35"/>
  <c r="H17" i="35"/>
  <c r="H6" i="35"/>
  <c r="H122" i="35"/>
  <c r="H117" i="35"/>
  <c r="H112" i="35"/>
  <c r="H101" i="35"/>
  <c r="H96" i="35"/>
  <c r="H90" i="35"/>
  <c r="H80" i="35"/>
  <c r="H74" i="35"/>
  <c r="H69" i="35"/>
  <c r="H58" i="35"/>
  <c r="H53" i="35"/>
  <c r="H48" i="35"/>
  <c r="H37" i="35"/>
  <c r="H32" i="35"/>
  <c r="H26" i="35"/>
  <c r="H16" i="35"/>
  <c r="H10" i="35"/>
  <c r="H5" i="35"/>
  <c r="H126" i="35"/>
  <c r="H121" i="35"/>
  <c r="H116" i="35"/>
  <c r="H105" i="35"/>
  <c r="H100" i="35"/>
  <c r="H94" i="35"/>
  <c r="H84" i="35"/>
  <c r="H78" i="35"/>
  <c r="H73" i="35"/>
  <c r="H62" i="35"/>
  <c r="H57" i="35"/>
  <c r="H52" i="35"/>
  <c r="H41" i="35"/>
  <c r="H36" i="35"/>
  <c r="H30" i="35"/>
  <c r="H20" i="35"/>
  <c r="H9" i="35"/>
  <c r="H127" i="35"/>
  <c r="H119" i="35"/>
  <c r="H115" i="35"/>
  <c r="H111" i="35"/>
  <c r="H103" i="35"/>
  <c r="H99" i="35"/>
  <c r="H95" i="35"/>
  <c r="H87" i="35"/>
  <c r="H83" i="35"/>
  <c r="H79" i="35"/>
  <c r="H71" i="35"/>
  <c r="H67" i="35"/>
  <c r="H63" i="35"/>
  <c r="H55" i="35"/>
  <c r="H51" i="35"/>
  <c r="H47" i="35"/>
  <c r="H39" i="35"/>
  <c r="H35" i="35"/>
  <c r="H31" i="35"/>
  <c r="H23" i="35"/>
  <c r="H19" i="35"/>
  <c r="H15" i="35"/>
  <c r="H7" i="35"/>
  <c r="E2" i="35"/>
  <c r="E3" i="35"/>
  <c r="E4" i="35"/>
  <c r="E5" i="35"/>
  <c r="E6" i="35"/>
  <c r="E7" i="35"/>
  <c r="E8" i="35"/>
  <c r="E9" i="35"/>
  <c r="E10" i="35"/>
  <c r="E11" i="35"/>
  <c r="E12" i="35"/>
  <c r="E13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121" i="35"/>
  <c r="E122" i="35"/>
  <c r="E123" i="35"/>
  <c r="E124" i="35"/>
  <c r="E125" i="35"/>
  <c r="E126" i="35"/>
  <c r="E127" i="35"/>
  <c r="E128" i="35"/>
  <c r="E129" i="35"/>
  <c r="L3" i="37"/>
  <c r="L4" i="37"/>
  <c r="L5" i="37"/>
  <c r="L6" i="37"/>
  <c r="L7" i="37"/>
  <c r="L8" i="37"/>
  <c r="L9" i="37"/>
  <c r="L10" i="37"/>
  <c r="L11" i="37"/>
  <c r="L12" i="37"/>
  <c r="L13" i="37"/>
  <c r="L14" i="37"/>
  <c r="L15" i="37"/>
  <c r="L16" i="37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L41" i="37"/>
  <c r="L42" i="37"/>
  <c r="L43" i="37"/>
  <c r="L44" i="37"/>
  <c r="L45" i="37"/>
  <c r="L46" i="37"/>
  <c r="L47" i="37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L105" i="37"/>
  <c r="L106" i="37"/>
  <c r="L107" i="37"/>
  <c r="L108" i="37"/>
  <c r="L109" i="37"/>
  <c r="L110" i="37"/>
  <c r="L111" i="37"/>
  <c r="L112" i="37"/>
  <c r="L113" i="37"/>
  <c r="L114" i="37"/>
  <c r="L115" i="37"/>
  <c r="L116" i="37"/>
  <c r="L117" i="37"/>
  <c r="L118" i="37"/>
  <c r="L119" i="37"/>
  <c r="L120" i="37"/>
  <c r="L121" i="37"/>
  <c r="L122" i="37"/>
  <c r="L123" i="37"/>
  <c r="L124" i="37"/>
  <c r="L125" i="37"/>
  <c r="L126" i="37"/>
  <c r="L127" i="37"/>
  <c r="L128" i="37"/>
  <c r="L129" i="37"/>
  <c r="L2" i="37"/>
  <c r="F3" i="37"/>
  <c r="F4" i="37"/>
  <c r="F5" i="37"/>
  <c r="F6" i="37"/>
  <c r="F7" i="37"/>
  <c r="F8" i="37"/>
  <c r="F9" i="37"/>
  <c r="F10" i="37"/>
  <c r="F11" i="37"/>
  <c r="F12" i="37"/>
  <c r="F13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30" i="37"/>
  <c r="F31" i="37"/>
  <c r="F32" i="37"/>
  <c r="F33" i="37"/>
  <c r="F34" i="37"/>
  <c r="F35" i="37"/>
  <c r="F36" i="37"/>
  <c r="F37" i="37"/>
  <c r="F38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0" i="37"/>
  <c r="F71" i="37"/>
  <c r="F72" i="37"/>
  <c r="F73" i="37"/>
  <c r="F74" i="37"/>
  <c r="F75" i="37"/>
  <c r="F76" i="37"/>
  <c r="F77" i="37"/>
  <c r="F78" i="37"/>
  <c r="F80" i="37"/>
  <c r="F81" i="37"/>
  <c r="F82" i="37"/>
  <c r="F83" i="37"/>
  <c r="F84" i="37"/>
  <c r="F85" i="37"/>
  <c r="F86" i="37"/>
  <c r="F87" i="37"/>
  <c r="F88" i="37"/>
  <c r="F89" i="37"/>
  <c r="F90" i="37"/>
  <c r="F91" i="37"/>
  <c r="F92" i="37"/>
  <c r="F93" i="37"/>
  <c r="F94" i="37"/>
  <c r="F95" i="37"/>
  <c r="F96" i="37"/>
  <c r="F97" i="37"/>
  <c r="F98" i="37"/>
  <c r="F99" i="37"/>
  <c r="F100" i="37"/>
  <c r="F101" i="37"/>
  <c r="F102" i="37"/>
  <c r="F103" i="37"/>
  <c r="F104" i="37"/>
  <c r="F105" i="37"/>
  <c r="F106" i="37"/>
  <c r="F107" i="37"/>
  <c r="F108" i="37"/>
  <c r="F109" i="37"/>
  <c r="F110" i="37"/>
  <c r="F111" i="37"/>
  <c r="F112" i="37"/>
  <c r="F113" i="37"/>
  <c r="F114" i="37"/>
  <c r="F115" i="37"/>
  <c r="F116" i="37"/>
  <c r="F117" i="37"/>
  <c r="F118" i="37"/>
  <c r="F119" i="37"/>
  <c r="F120" i="37"/>
  <c r="F121" i="37"/>
  <c r="F122" i="37"/>
  <c r="F123" i="37"/>
  <c r="F124" i="37"/>
  <c r="F125" i="37"/>
  <c r="F126" i="37"/>
  <c r="F127" i="37"/>
  <c r="F128" i="37"/>
  <c r="F129" i="37"/>
  <c r="F2" i="37"/>
  <c r="I79" i="37"/>
  <c r="I39" i="37"/>
  <c r="I29" i="37"/>
  <c r="Z4" i="33"/>
  <c r="AA4" i="33"/>
  <c r="AB4" i="33"/>
  <c r="AC4" i="33"/>
  <c r="AD4" i="33"/>
  <c r="AE4" i="33"/>
  <c r="AF4" i="33"/>
  <c r="AG4" i="33"/>
  <c r="AH4" i="33"/>
  <c r="AI4" i="33"/>
  <c r="Z5" i="33"/>
  <c r="AA5" i="33"/>
  <c r="AB5" i="33"/>
  <c r="AC5" i="33"/>
  <c r="AD5" i="33"/>
  <c r="AE5" i="33"/>
  <c r="AF5" i="33"/>
  <c r="AG5" i="33"/>
  <c r="AH5" i="33"/>
  <c r="AI5" i="33"/>
  <c r="S1" i="34"/>
  <c r="R1" i="34"/>
  <c r="AA6" i="33"/>
  <c r="AB6" i="33"/>
  <c r="AC6" i="33"/>
  <c r="AD6" i="33"/>
  <c r="AE6" i="33"/>
  <c r="AF6" i="33"/>
  <c r="AG6" i="33"/>
  <c r="AH6" i="33"/>
  <c r="AI6" i="33"/>
  <c r="AA7" i="33"/>
  <c r="AB7" i="33"/>
  <c r="AC7" i="33"/>
  <c r="AD7" i="33"/>
  <c r="AE7" i="33"/>
  <c r="AF7" i="33"/>
  <c r="AG7" i="33"/>
  <c r="AH7" i="33"/>
  <c r="AI7" i="33"/>
  <c r="AA8" i="33"/>
  <c r="AB8" i="33"/>
  <c r="AC8" i="33"/>
  <c r="AD8" i="33"/>
  <c r="AE8" i="33"/>
  <c r="AF8" i="33"/>
  <c r="AG8" i="33"/>
  <c r="AH8" i="33"/>
  <c r="AI8" i="33"/>
  <c r="AA9" i="33"/>
  <c r="AB9" i="33"/>
  <c r="AC9" i="33"/>
  <c r="AD9" i="33"/>
  <c r="AE9" i="33"/>
  <c r="AF9" i="33"/>
  <c r="AG9" i="33"/>
  <c r="AH9" i="33"/>
  <c r="AI9" i="33"/>
  <c r="AA10" i="33"/>
  <c r="AB10" i="33"/>
  <c r="AC10" i="33"/>
  <c r="AD10" i="33"/>
  <c r="AE10" i="33"/>
  <c r="AF10" i="33"/>
  <c r="AG10" i="33"/>
  <c r="AH10" i="33"/>
  <c r="AI10" i="33"/>
  <c r="AA11" i="33"/>
  <c r="AB11" i="33"/>
  <c r="AC11" i="33"/>
  <c r="AD11" i="33"/>
  <c r="AE11" i="33"/>
  <c r="AF11" i="33"/>
  <c r="AG11" i="33"/>
  <c r="AH11" i="33"/>
  <c r="AI11" i="33"/>
  <c r="AA12" i="33"/>
  <c r="AB12" i="33"/>
  <c r="AC12" i="33"/>
  <c r="AD12" i="33"/>
  <c r="AE12" i="33"/>
  <c r="AF12" i="33"/>
  <c r="AG12" i="33"/>
  <c r="AH12" i="33"/>
  <c r="AI12" i="33"/>
  <c r="AA13" i="33"/>
  <c r="AB13" i="33"/>
  <c r="AC13" i="33"/>
  <c r="AD13" i="33"/>
  <c r="AE13" i="33"/>
  <c r="AF13" i="33"/>
  <c r="AG13" i="33"/>
  <c r="AH13" i="33"/>
  <c r="AI13" i="33"/>
  <c r="AA14" i="33"/>
  <c r="AB14" i="33"/>
  <c r="AC14" i="33"/>
  <c r="AD14" i="33"/>
  <c r="AE14" i="33"/>
  <c r="AF14" i="33"/>
  <c r="AG14" i="33"/>
  <c r="AH14" i="33"/>
  <c r="AI14" i="33"/>
  <c r="AA15" i="33"/>
  <c r="AB15" i="33"/>
  <c r="AC15" i="33"/>
  <c r="AD15" i="33"/>
  <c r="AE15" i="33"/>
  <c r="AF15" i="33"/>
  <c r="AG15" i="33"/>
  <c r="AH15" i="33"/>
  <c r="AI15" i="33"/>
  <c r="AA16" i="33"/>
  <c r="AB16" i="33"/>
  <c r="AC16" i="33"/>
  <c r="AD16" i="33"/>
  <c r="AE16" i="33"/>
  <c r="AF16" i="33"/>
  <c r="AG16" i="33"/>
  <c r="AH16" i="33"/>
  <c r="AI16" i="33"/>
  <c r="AA17" i="33"/>
  <c r="AB17" i="33"/>
  <c r="AC17" i="33"/>
  <c r="AD17" i="33"/>
  <c r="AE17" i="33"/>
  <c r="AF17" i="33"/>
  <c r="AG17" i="33"/>
  <c r="AH17" i="33"/>
  <c r="AI17" i="33"/>
  <c r="AA18" i="33"/>
  <c r="AB18" i="33"/>
  <c r="AC18" i="33"/>
  <c r="AD18" i="33"/>
  <c r="AE18" i="33"/>
  <c r="AF18" i="33"/>
  <c r="AG18" i="33"/>
  <c r="AH18" i="33"/>
  <c r="AI18" i="33"/>
  <c r="AA19" i="33"/>
  <c r="AB19" i="33"/>
  <c r="AC19" i="33"/>
  <c r="AD19" i="33"/>
  <c r="AE19" i="33"/>
  <c r="AF19" i="33"/>
  <c r="AG19" i="33"/>
  <c r="AH19" i="33"/>
  <c r="AI19" i="33"/>
  <c r="AA20" i="33"/>
  <c r="AB20" i="33"/>
  <c r="AC20" i="33"/>
  <c r="AD20" i="33"/>
  <c r="AE20" i="33"/>
  <c r="AF20" i="33"/>
  <c r="AG20" i="33"/>
  <c r="AH20" i="33"/>
  <c r="AI20" i="33"/>
  <c r="AA21" i="33"/>
  <c r="AB21" i="33"/>
  <c r="AC21" i="33"/>
  <c r="AD21" i="33"/>
  <c r="AE21" i="33"/>
  <c r="AF21" i="33"/>
  <c r="AG21" i="33"/>
  <c r="AH21" i="33"/>
  <c r="AI21" i="33"/>
  <c r="AA22" i="33"/>
  <c r="AB22" i="33"/>
  <c r="AC22" i="33"/>
  <c r="AD22" i="33"/>
  <c r="AE22" i="33"/>
  <c r="AF22" i="33"/>
  <c r="AG22" i="33"/>
  <c r="AH22" i="33"/>
  <c r="AI22" i="33"/>
  <c r="AA23" i="33"/>
  <c r="AB23" i="33"/>
  <c r="AC23" i="33"/>
  <c r="AD23" i="33"/>
  <c r="AE23" i="33"/>
  <c r="AF23" i="33"/>
  <c r="AG23" i="33"/>
  <c r="AH23" i="33"/>
  <c r="AI23" i="33"/>
  <c r="AA24" i="33"/>
  <c r="AB24" i="33"/>
  <c r="AC24" i="33"/>
  <c r="AD24" i="33"/>
  <c r="AE24" i="33"/>
  <c r="AF24" i="33"/>
  <c r="AG24" i="33"/>
  <c r="AH24" i="33"/>
  <c r="AI24" i="33"/>
  <c r="O3" i="34"/>
  <c r="O4" i="34"/>
  <c r="O5" i="34"/>
  <c r="O6" i="34"/>
  <c r="O7" i="34"/>
  <c r="O8" i="34"/>
  <c r="O9" i="34"/>
  <c r="O10" i="34"/>
  <c r="O11" i="34"/>
  <c r="O12" i="34"/>
  <c r="O13" i="34"/>
  <c r="O14" i="34"/>
  <c r="O15" i="34"/>
  <c r="O16" i="34"/>
  <c r="O17" i="34"/>
  <c r="O18" i="34"/>
  <c r="O19" i="34"/>
  <c r="O20" i="34"/>
  <c r="O21" i="34"/>
  <c r="O22" i="34"/>
  <c r="O23" i="34"/>
  <c r="O24" i="34"/>
  <c r="O25" i="34"/>
  <c r="O26" i="34"/>
  <c r="O27" i="34"/>
  <c r="O28" i="34"/>
  <c r="O29" i="34"/>
  <c r="O30" i="34"/>
  <c r="O31" i="34"/>
  <c r="O32" i="34"/>
  <c r="O33" i="34"/>
  <c r="O34" i="34"/>
  <c r="O35" i="34"/>
  <c r="O36" i="34"/>
  <c r="O37" i="34"/>
  <c r="O38" i="34"/>
  <c r="O39" i="34"/>
  <c r="O40" i="34"/>
  <c r="O41" i="34"/>
  <c r="O42" i="34"/>
  <c r="O43" i="34"/>
  <c r="O44" i="34"/>
  <c r="O45" i="34"/>
  <c r="O46" i="34"/>
  <c r="O47" i="34"/>
  <c r="O48" i="34"/>
  <c r="O49" i="34"/>
  <c r="O50" i="34"/>
  <c r="O51" i="34"/>
  <c r="O52" i="34"/>
  <c r="O53" i="34"/>
  <c r="O54" i="34"/>
  <c r="O55" i="34"/>
  <c r="O56" i="34"/>
  <c r="O57" i="34"/>
  <c r="O58" i="34"/>
  <c r="O59" i="34"/>
  <c r="O60" i="34"/>
  <c r="O61" i="34"/>
  <c r="O62" i="34"/>
  <c r="O63" i="34"/>
  <c r="O64" i="34"/>
  <c r="O65" i="34"/>
  <c r="O66" i="34"/>
  <c r="O67" i="34"/>
  <c r="O68" i="34"/>
  <c r="O69" i="34"/>
  <c r="O70" i="34"/>
  <c r="O71" i="34"/>
  <c r="O72" i="34"/>
  <c r="O73" i="34"/>
  <c r="O74" i="34"/>
  <c r="O75" i="34"/>
  <c r="O76" i="34"/>
  <c r="O77" i="34"/>
  <c r="O78" i="34"/>
  <c r="O79" i="34"/>
  <c r="O80" i="34"/>
  <c r="O81" i="34"/>
  <c r="O82" i="34"/>
  <c r="O83" i="34"/>
  <c r="O84" i="34"/>
  <c r="O85" i="34"/>
  <c r="O86" i="34"/>
  <c r="O87" i="34"/>
  <c r="O88" i="34"/>
  <c r="O89" i="34"/>
  <c r="O90" i="34"/>
  <c r="O91" i="34"/>
  <c r="O92" i="34"/>
  <c r="O93" i="34"/>
  <c r="O94" i="34"/>
  <c r="O95" i="34"/>
  <c r="O96" i="34"/>
  <c r="O97" i="34"/>
  <c r="O98" i="34"/>
  <c r="O99" i="34"/>
  <c r="O100" i="34"/>
  <c r="O101" i="34"/>
  <c r="O102" i="34"/>
  <c r="O103" i="34"/>
  <c r="O104" i="34"/>
  <c r="O105" i="34"/>
  <c r="O106" i="34"/>
  <c r="O107" i="34"/>
  <c r="O108" i="34"/>
  <c r="O109" i="34"/>
  <c r="O110" i="34"/>
  <c r="O111" i="34"/>
  <c r="O112" i="34"/>
  <c r="O113" i="34"/>
  <c r="O114" i="34"/>
  <c r="O115" i="34"/>
  <c r="O116" i="34"/>
  <c r="O117" i="34"/>
  <c r="O118" i="34"/>
  <c r="O119" i="34"/>
  <c r="O120" i="34"/>
  <c r="O121" i="34"/>
  <c r="O122" i="34"/>
  <c r="O123" i="34"/>
  <c r="O124" i="34"/>
  <c r="O125" i="34"/>
  <c r="O126" i="34"/>
  <c r="O127" i="34"/>
  <c r="O128" i="34"/>
  <c r="O129" i="34"/>
  <c r="N3" i="34"/>
  <c r="N4" i="34"/>
  <c r="N5" i="34"/>
  <c r="N6" i="34"/>
  <c r="N7" i="34"/>
  <c r="N8" i="34"/>
  <c r="N9" i="34"/>
  <c r="N10" i="34"/>
  <c r="N11" i="34"/>
  <c r="N12" i="34"/>
  <c r="N13" i="34"/>
  <c r="N14" i="34"/>
  <c r="N15" i="34"/>
  <c r="N16" i="34"/>
  <c r="N17" i="34"/>
  <c r="N18" i="34"/>
  <c r="N19" i="34"/>
  <c r="N20" i="34"/>
  <c r="N21" i="34"/>
  <c r="N22" i="34"/>
  <c r="N23" i="34"/>
  <c r="N24" i="34"/>
  <c r="N25" i="34"/>
  <c r="N26" i="34"/>
  <c r="N27" i="34"/>
  <c r="N28" i="34"/>
  <c r="N29" i="34"/>
  <c r="N30" i="34"/>
  <c r="N31" i="34"/>
  <c r="N32" i="34"/>
  <c r="N33" i="34"/>
  <c r="N34" i="34"/>
  <c r="N35" i="34"/>
  <c r="N36" i="34"/>
  <c r="N37" i="34"/>
  <c r="N38" i="34"/>
  <c r="N39" i="34"/>
  <c r="N40" i="34"/>
  <c r="N41" i="34"/>
  <c r="N42" i="34"/>
  <c r="N43" i="34"/>
  <c r="N44" i="34"/>
  <c r="N45" i="34"/>
  <c r="N46" i="34"/>
  <c r="N47" i="34"/>
  <c r="N48" i="34"/>
  <c r="N49" i="34"/>
  <c r="N50" i="34"/>
  <c r="N51" i="34"/>
  <c r="N52" i="34"/>
  <c r="N53" i="34"/>
  <c r="N54" i="34"/>
  <c r="N55" i="34"/>
  <c r="N56" i="34"/>
  <c r="N57" i="34"/>
  <c r="N58" i="34"/>
  <c r="N59" i="34"/>
  <c r="N60" i="34"/>
  <c r="N61" i="34"/>
  <c r="N62" i="34"/>
  <c r="N63" i="34"/>
  <c r="N64" i="34"/>
  <c r="N65" i="34"/>
  <c r="N66" i="34"/>
  <c r="N67" i="34"/>
  <c r="N68" i="34"/>
  <c r="N69" i="34"/>
  <c r="N70" i="34"/>
  <c r="N71" i="34"/>
  <c r="N72" i="34"/>
  <c r="N73" i="34"/>
  <c r="N74" i="34"/>
  <c r="N75" i="34"/>
  <c r="N76" i="34"/>
  <c r="N77" i="34"/>
  <c r="N78" i="34"/>
  <c r="N79" i="34"/>
  <c r="N80" i="34"/>
  <c r="N81" i="34"/>
  <c r="N82" i="34"/>
  <c r="N83" i="34"/>
  <c r="N84" i="34"/>
  <c r="N85" i="34"/>
  <c r="N86" i="34"/>
  <c r="N87" i="34"/>
  <c r="N88" i="34"/>
  <c r="N89" i="34"/>
  <c r="N90" i="34"/>
  <c r="N91" i="34"/>
  <c r="N92" i="34"/>
  <c r="N93" i="34"/>
  <c r="N94" i="34"/>
  <c r="N95" i="34"/>
  <c r="N96" i="34"/>
  <c r="N97" i="34"/>
  <c r="N98" i="34"/>
  <c r="N99" i="34"/>
  <c r="N100" i="34"/>
  <c r="N101" i="34"/>
  <c r="N102" i="34"/>
  <c r="N103" i="34"/>
  <c r="N104" i="34"/>
  <c r="N105" i="34"/>
  <c r="N106" i="34"/>
  <c r="N107" i="34"/>
  <c r="N108" i="34"/>
  <c r="N109" i="34"/>
  <c r="N110" i="34"/>
  <c r="N111" i="34"/>
  <c r="N112" i="34"/>
  <c r="N113" i="34"/>
  <c r="N114" i="34"/>
  <c r="N115" i="34"/>
  <c r="N116" i="34"/>
  <c r="N117" i="34"/>
  <c r="N118" i="34"/>
  <c r="N119" i="34"/>
  <c r="N120" i="34"/>
  <c r="N121" i="34"/>
  <c r="N122" i="34"/>
  <c r="N123" i="34"/>
  <c r="N124" i="34"/>
  <c r="N125" i="34"/>
  <c r="N126" i="34"/>
  <c r="N127" i="34"/>
  <c r="N128" i="34"/>
  <c r="N129" i="34"/>
  <c r="M3" i="34"/>
  <c r="M4" i="34"/>
  <c r="M5" i="34"/>
  <c r="M6" i="34"/>
  <c r="P6" i="34" s="1"/>
  <c r="R6" i="34" s="1"/>
  <c r="M7" i="34"/>
  <c r="M8" i="34"/>
  <c r="M9" i="34"/>
  <c r="M10" i="34"/>
  <c r="P10" i="34" s="1"/>
  <c r="R10" i="34" s="1"/>
  <c r="M11" i="34"/>
  <c r="M12" i="34"/>
  <c r="M13" i="34"/>
  <c r="M14" i="34"/>
  <c r="P14" i="34" s="1"/>
  <c r="R14" i="34" s="1"/>
  <c r="M15" i="34"/>
  <c r="M16" i="34"/>
  <c r="M17" i="34"/>
  <c r="M18" i="34"/>
  <c r="P18" i="34" s="1"/>
  <c r="R18" i="34" s="1"/>
  <c r="M19" i="34"/>
  <c r="M20" i="34"/>
  <c r="M21" i="34"/>
  <c r="M22" i="34"/>
  <c r="P22" i="34" s="1"/>
  <c r="R22" i="34" s="1"/>
  <c r="M23" i="34"/>
  <c r="M24" i="34"/>
  <c r="M25" i="34"/>
  <c r="M26" i="34"/>
  <c r="P26" i="34" s="1"/>
  <c r="R26" i="34" s="1"/>
  <c r="M27" i="34"/>
  <c r="M28" i="34"/>
  <c r="M29" i="34"/>
  <c r="M30" i="34"/>
  <c r="P30" i="34" s="1"/>
  <c r="R30" i="34" s="1"/>
  <c r="M31" i="34"/>
  <c r="M32" i="34"/>
  <c r="M33" i="34"/>
  <c r="M34" i="34"/>
  <c r="P34" i="34" s="1"/>
  <c r="R34" i="34" s="1"/>
  <c r="M35" i="34"/>
  <c r="M36" i="34"/>
  <c r="M37" i="34"/>
  <c r="M38" i="34"/>
  <c r="P38" i="34" s="1"/>
  <c r="R38" i="34" s="1"/>
  <c r="M39" i="34"/>
  <c r="M40" i="34"/>
  <c r="M41" i="34"/>
  <c r="M42" i="34"/>
  <c r="P42" i="34" s="1"/>
  <c r="R42" i="34" s="1"/>
  <c r="M43" i="34"/>
  <c r="M44" i="34"/>
  <c r="M45" i="34"/>
  <c r="M46" i="34"/>
  <c r="P46" i="34" s="1"/>
  <c r="R46" i="34" s="1"/>
  <c r="M47" i="34"/>
  <c r="M48" i="34"/>
  <c r="M49" i="34"/>
  <c r="M50" i="34"/>
  <c r="P50" i="34" s="1"/>
  <c r="R50" i="34" s="1"/>
  <c r="M51" i="34"/>
  <c r="M52" i="34"/>
  <c r="M53" i="34"/>
  <c r="M54" i="34"/>
  <c r="P54" i="34" s="1"/>
  <c r="R54" i="34" s="1"/>
  <c r="M55" i="34"/>
  <c r="M56" i="34"/>
  <c r="M57" i="34"/>
  <c r="M58" i="34"/>
  <c r="P58" i="34" s="1"/>
  <c r="R58" i="34" s="1"/>
  <c r="M59" i="34"/>
  <c r="M60" i="34"/>
  <c r="M61" i="34"/>
  <c r="M62" i="34"/>
  <c r="P62" i="34" s="1"/>
  <c r="R62" i="34" s="1"/>
  <c r="M63" i="34"/>
  <c r="M64" i="34"/>
  <c r="M65" i="34"/>
  <c r="M66" i="34"/>
  <c r="P66" i="34" s="1"/>
  <c r="R66" i="34" s="1"/>
  <c r="M67" i="34"/>
  <c r="M68" i="34"/>
  <c r="M69" i="34"/>
  <c r="M70" i="34"/>
  <c r="P70" i="34" s="1"/>
  <c r="R70" i="34" s="1"/>
  <c r="M71" i="34"/>
  <c r="M72" i="34"/>
  <c r="M73" i="34"/>
  <c r="M74" i="34"/>
  <c r="P74" i="34" s="1"/>
  <c r="R74" i="34" s="1"/>
  <c r="M75" i="34"/>
  <c r="M76" i="34"/>
  <c r="M77" i="34"/>
  <c r="M78" i="34"/>
  <c r="P78" i="34" s="1"/>
  <c r="R78" i="34" s="1"/>
  <c r="M79" i="34"/>
  <c r="M80" i="34"/>
  <c r="M81" i="34"/>
  <c r="M82" i="34"/>
  <c r="P82" i="34" s="1"/>
  <c r="R82" i="34" s="1"/>
  <c r="M83" i="34"/>
  <c r="M84" i="34"/>
  <c r="M85" i="34"/>
  <c r="M86" i="34"/>
  <c r="P86" i="34" s="1"/>
  <c r="R86" i="34" s="1"/>
  <c r="M87" i="34"/>
  <c r="M88" i="34"/>
  <c r="M89" i="34"/>
  <c r="M90" i="34"/>
  <c r="P90" i="34" s="1"/>
  <c r="R90" i="34" s="1"/>
  <c r="M91" i="34"/>
  <c r="M92" i="34"/>
  <c r="M93" i="34"/>
  <c r="M94" i="34"/>
  <c r="P94" i="34" s="1"/>
  <c r="R94" i="34" s="1"/>
  <c r="M95" i="34"/>
  <c r="M96" i="34"/>
  <c r="M97" i="34"/>
  <c r="M98" i="34"/>
  <c r="P98" i="34" s="1"/>
  <c r="R98" i="34" s="1"/>
  <c r="M99" i="34"/>
  <c r="M100" i="34"/>
  <c r="M101" i="34"/>
  <c r="M102" i="34"/>
  <c r="P102" i="34" s="1"/>
  <c r="R102" i="34" s="1"/>
  <c r="M103" i="34"/>
  <c r="M104" i="34"/>
  <c r="M105" i="34"/>
  <c r="M106" i="34"/>
  <c r="P106" i="34" s="1"/>
  <c r="R106" i="34" s="1"/>
  <c r="M107" i="34"/>
  <c r="M108" i="34"/>
  <c r="M109" i="34"/>
  <c r="M110" i="34"/>
  <c r="P110" i="34" s="1"/>
  <c r="R110" i="34" s="1"/>
  <c r="M111" i="34"/>
  <c r="M112" i="34"/>
  <c r="M113" i="34"/>
  <c r="M114" i="34"/>
  <c r="P114" i="34" s="1"/>
  <c r="R114" i="34" s="1"/>
  <c r="M115" i="34"/>
  <c r="M116" i="34"/>
  <c r="M117" i="34"/>
  <c r="M118" i="34"/>
  <c r="P118" i="34" s="1"/>
  <c r="R118" i="34" s="1"/>
  <c r="M119" i="34"/>
  <c r="M120" i="34"/>
  <c r="M121" i="34"/>
  <c r="M122" i="34"/>
  <c r="P122" i="34" s="1"/>
  <c r="R122" i="34" s="1"/>
  <c r="M123" i="34"/>
  <c r="M124" i="34"/>
  <c r="M125" i="34"/>
  <c r="M126" i="34"/>
  <c r="P126" i="34" s="1"/>
  <c r="R126" i="34" s="1"/>
  <c r="M127" i="34"/>
  <c r="M128" i="34"/>
  <c r="M129" i="34"/>
  <c r="O2" i="34"/>
  <c r="N2" i="34"/>
  <c r="M2" i="34"/>
  <c r="Z6" i="33"/>
  <c r="Z7" i="33"/>
  <c r="Z8" i="33"/>
  <c r="Z9" i="33"/>
  <c r="Z10" i="33"/>
  <c r="Z11" i="33"/>
  <c r="Z12" i="33"/>
  <c r="Z13" i="33"/>
  <c r="Z14" i="33"/>
  <c r="Z15" i="33"/>
  <c r="Z16" i="33"/>
  <c r="Z17" i="33"/>
  <c r="Z18" i="33"/>
  <c r="Z19" i="33"/>
  <c r="Z20" i="33"/>
  <c r="Z21" i="33"/>
  <c r="Z22" i="33"/>
  <c r="Z23" i="33"/>
  <c r="Z24" i="33"/>
  <c r="H11" i="35" l="1"/>
  <c r="H27" i="35"/>
  <c r="H43" i="35"/>
  <c r="H59" i="35"/>
  <c r="H75" i="35"/>
  <c r="H91" i="35"/>
  <c r="H107" i="35"/>
  <c r="H123" i="35"/>
  <c r="H25" i="35"/>
  <c r="H46" i="35"/>
  <c r="H68" i="35"/>
  <c r="H89" i="35"/>
  <c r="H110" i="35"/>
  <c r="H3" i="35"/>
  <c r="H21" i="35"/>
  <c r="H42" i="35"/>
  <c r="H64" i="35"/>
  <c r="H85" i="35"/>
  <c r="H106" i="35"/>
  <c r="H128" i="35"/>
  <c r="H38" i="35"/>
  <c r="H81" i="35"/>
  <c r="H124" i="35"/>
  <c r="H40" i="35"/>
  <c r="H82" i="35"/>
  <c r="H125" i="35"/>
  <c r="H44" i="35"/>
  <c r="H86" i="35"/>
  <c r="H129" i="35"/>
  <c r="H56" i="35"/>
  <c r="H120" i="35"/>
  <c r="H4" i="35"/>
  <c r="P129" i="34"/>
  <c r="P125" i="34"/>
  <c r="P121" i="34"/>
  <c r="P117" i="34"/>
  <c r="P101" i="34"/>
  <c r="P97" i="34"/>
  <c r="P93" i="34"/>
  <c r="R93" i="34" s="1"/>
  <c r="P57" i="34"/>
  <c r="R57" i="34" s="1"/>
  <c r="P53" i="34"/>
  <c r="P49" i="34"/>
  <c r="P45" i="34"/>
  <c r="R45" i="34" s="1"/>
  <c r="P41" i="34"/>
  <c r="R41" i="34" s="1"/>
  <c r="P37" i="34"/>
  <c r="P33" i="34"/>
  <c r="P29" i="34"/>
  <c r="R29" i="34" s="1"/>
  <c r="P25" i="34"/>
  <c r="R25" i="34" s="1"/>
  <c r="P21" i="34"/>
  <c r="P17" i="34"/>
  <c r="P13" i="34"/>
  <c r="R13" i="34" s="1"/>
  <c r="P9" i="34"/>
  <c r="R9" i="34" s="1"/>
  <c r="P5" i="34"/>
  <c r="P113" i="34"/>
  <c r="P109" i="34"/>
  <c r="R109" i="34" s="1"/>
  <c r="P105" i="34"/>
  <c r="R105" i="34" s="1"/>
  <c r="P89" i="34"/>
  <c r="P85" i="34"/>
  <c r="P81" i="34"/>
  <c r="R81" i="34" s="1"/>
  <c r="P77" i="34"/>
  <c r="R77" i="34" s="1"/>
  <c r="P73" i="34"/>
  <c r="P69" i="34"/>
  <c r="P65" i="34"/>
  <c r="R65" i="34" s="1"/>
  <c r="P61" i="34"/>
  <c r="R61" i="34" s="1"/>
  <c r="P128" i="34"/>
  <c r="P124" i="34"/>
  <c r="P120" i="34"/>
  <c r="P116" i="34"/>
  <c r="R116" i="34" s="1"/>
  <c r="P112" i="34"/>
  <c r="P108" i="34"/>
  <c r="P104" i="34"/>
  <c r="R104" i="34" s="1"/>
  <c r="P100" i="34"/>
  <c r="R100" i="34" s="1"/>
  <c r="P96" i="34"/>
  <c r="P92" i="34"/>
  <c r="P88" i="34"/>
  <c r="R88" i="34" s="1"/>
  <c r="P84" i="34"/>
  <c r="R84" i="34" s="1"/>
  <c r="P80" i="34"/>
  <c r="P76" i="34"/>
  <c r="P72" i="34"/>
  <c r="P68" i="34"/>
  <c r="R68" i="34" s="1"/>
  <c r="P64" i="34"/>
  <c r="P60" i="34"/>
  <c r="P56" i="34"/>
  <c r="P52" i="34"/>
  <c r="R52" i="34" s="1"/>
  <c r="P48" i="34"/>
  <c r="P44" i="34"/>
  <c r="P40" i="34"/>
  <c r="R40" i="34" s="1"/>
  <c r="P36" i="34"/>
  <c r="R36" i="34" s="1"/>
  <c r="P32" i="34"/>
  <c r="P28" i="34"/>
  <c r="P24" i="34"/>
  <c r="R24" i="34" s="1"/>
  <c r="P20" i="34"/>
  <c r="R20" i="34" s="1"/>
  <c r="P16" i="34"/>
  <c r="P12" i="34"/>
  <c r="P8" i="34"/>
  <c r="P4" i="34"/>
  <c r="R4" i="34" s="1"/>
  <c r="P127" i="34"/>
  <c r="P123" i="34"/>
  <c r="P119" i="34"/>
  <c r="P115" i="34"/>
  <c r="R115" i="34" s="1"/>
  <c r="P111" i="34"/>
  <c r="P107" i="34"/>
  <c r="P103" i="34"/>
  <c r="R103" i="34" s="1"/>
  <c r="P99" i="34"/>
  <c r="R99" i="34" s="1"/>
  <c r="P95" i="34"/>
  <c r="P91" i="34"/>
  <c r="P87" i="34"/>
  <c r="R87" i="34" s="1"/>
  <c r="P83" i="34"/>
  <c r="R83" i="34" s="1"/>
  <c r="P79" i="34"/>
  <c r="P75" i="34"/>
  <c r="P71" i="34"/>
  <c r="P67" i="34"/>
  <c r="R67" i="34" s="1"/>
  <c r="P63" i="34"/>
  <c r="P59" i="34"/>
  <c r="P55" i="34"/>
  <c r="P51" i="34"/>
  <c r="R51" i="34" s="1"/>
  <c r="P47" i="34"/>
  <c r="P43" i="34"/>
  <c r="R43" i="34" s="1"/>
  <c r="P39" i="34"/>
  <c r="R39" i="34" s="1"/>
  <c r="P35" i="34"/>
  <c r="R35" i="34" s="1"/>
  <c r="P31" i="34"/>
  <c r="P27" i="34"/>
  <c r="P23" i="34"/>
  <c r="R23" i="34" s="1"/>
  <c r="P19" i="34"/>
  <c r="R19" i="34" s="1"/>
  <c r="P15" i="34"/>
  <c r="P11" i="34"/>
  <c r="P7" i="34"/>
  <c r="P3" i="34"/>
  <c r="R3" i="34" s="1"/>
  <c r="R129" i="34"/>
  <c r="R125" i="34"/>
  <c r="R121" i="34"/>
  <c r="R117" i="34"/>
  <c r="R113" i="34"/>
  <c r="R101" i="34"/>
  <c r="R97" i="34"/>
  <c r="R89" i="34"/>
  <c r="R85" i="34"/>
  <c r="R73" i="34"/>
  <c r="R69" i="34"/>
  <c r="R53" i="34"/>
  <c r="R49" i="34"/>
  <c r="R37" i="34"/>
  <c r="R33" i="34"/>
  <c r="R21" i="34"/>
  <c r="R17" i="34"/>
  <c r="R5" i="34"/>
  <c r="R128" i="34"/>
  <c r="R124" i="34"/>
  <c r="R120" i="34"/>
  <c r="R112" i="34"/>
  <c r="R108" i="34"/>
  <c r="R96" i="34"/>
  <c r="R92" i="34"/>
  <c r="R80" i="34"/>
  <c r="R76" i="34"/>
  <c r="R72" i="34"/>
  <c r="R64" i="34"/>
  <c r="R60" i="34"/>
  <c r="R56" i="34"/>
  <c r="R48" i="34"/>
  <c r="R44" i="34"/>
  <c r="R32" i="34"/>
  <c r="R28" i="34"/>
  <c r="R16" i="34"/>
  <c r="R12" i="34"/>
  <c r="R8" i="34"/>
  <c r="R127" i="34"/>
  <c r="R123" i="34"/>
  <c r="R119" i="34"/>
  <c r="R111" i="34"/>
  <c r="R107" i="34"/>
  <c r="R95" i="34"/>
  <c r="R91" i="34"/>
  <c r="R79" i="34"/>
  <c r="R75" i="34"/>
  <c r="R71" i="34"/>
  <c r="R63" i="34"/>
  <c r="R59" i="34"/>
  <c r="R55" i="34"/>
  <c r="R47" i="34"/>
  <c r="R31" i="34"/>
  <c r="R27" i="34"/>
  <c r="R15" i="34"/>
  <c r="R11" i="34"/>
  <c r="R7" i="34"/>
  <c r="AH25" i="33"/>
  <c r="AA25" i="33"/>
  <c r="Z25" i="33"/>
  <c r="AI25" i="33"/>
  <c r="AF25" i="33"/>
  <c r="AD25" i="33"/>
  <c r="AC25" i="33"/>
  <c r="AE25" i="33"/>
  <c r="AG25" i="33"/>
  <c r="AB25" i="33"/>
  <c r="P2" i="34"/>
  <c r="R2" i="34" s="1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2" i="10"/>
  <c r="S1" i="10"/>
  <c r="R1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O85" i="10"/>
  <c r="O86" i="10"/>
  <c r="O87" i="10"/>
  <c r="O88" i="10"/>
  <c r="O89" i="10"/>
  <c r="O90" i="10"/>
  <c r="O9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O2" i="10"/>
  <c r="N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M126" i="10"/>
  <c r="M127" i="10"/>
  <c r="M128" i="10"/>
  <c r="M129" i="10"/>
  <c r="M2" i="10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4" i="29"/>
  <c r="V5" i="29"/>
  <c r="V6" i="29"/>
  <c r="V7" i="29"/>
  <c r="V8" i="29"/>
  <c r="V9" i="29"/>
  <c r="V10" i="29"/>
  <c r="V11" i="29"/>
  <c r="V12" i="29"/>
  <c r="V13" i="29"/>
  <c r="V14" i="29"/>
  <c r="V15" i="29"/>
  <c r="V16" i="29"/>
  <c r="V17" i="29"/>
  <c r="V18" i="29"/>
  <c r="V19" i="29"/>
  <c r="V20" i="29"/>
  <c r="V21" i="29"/>
  <c r="V22" i="29"/>
  <c r="V23" i="29"/>
  <c r="V24" i="29"/>
  <c r="V25" i="29"/>
  <c r="V4" i="29"/>
  <c r="U5" i="29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4" i="29"/>
  <c r="T5" i="29"/>
  <c r="T6" i="29"/>
  <c r="T7" i="29"/>
  <c r="T8" i="29"/>
  <c r="T9" i="29"/>
  <c r="T10" i="29"/>
  <c r="T11" i="29"/>
  <c r="T12" i="29"/>
  <c r="T13" i="29"/>
  <c r="T14" i="29"/>
  <c r="T15" i="29"/>
  <c r="T16" i="29"/>
  <c r="T17" i="29"/>
  <c r="T18" i="29"/>
  <c r="T19" i="29"/>
  <c r="T20" i="29"/>
  <c r="T21" i="29"/>
  <c r="T22" i="29"/>
  <c r="T23" i="29"/>
  <c r="T24" i="29"/>
  <c r="T25" i="29"/>
  <c r="T4" i="29"/>
  <c r="S5" i="29"/>
  <c r="S6" i="29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4" i="29"/>
  <c r="Q5" i="29"/>
  <c r="Q6" i="29"/>
  <c r="Q7" i="29"/>
  <c r="Q8" i="29"/>
  <c r="Q9" i="29"/>
  <c r="Q10" i="29"/>
  <c r="Q11" i="29"/>
  <c r="Q12" i="29"/>
  <c r="Q13" i="29"/>
  <c r="Q14" i="29"/>
  <c r="Q15" i="29"/>
  <c r="Q16" i="29"/>
  <c r="Q17" i="29"/>
  <c r="Q18" i="29"/>
  <c r="Q19" i="29"/>
  <c r="Q20" i="29"/>
  <c r="Q21" i="29"/>
  <c r="Q22" i="29"/>
  <c r="Q23" i="29"/>
  <c r="Q24" i="29"/>
  <c r="Q25" i="29"/>
  <c r="Q4" i="29"/>
  <c r="P5" i="29"/>
  <c r="P6" i="29"/>
  <c r="P7" i="29"/>
  <c r="P8" i="29"/>
  <c r="P9" i="29"/>
  <c r="P10" i="29"/>
  <c r="P11" i="29"/>
  <c r="P12" i="29"/>
  <c r="P13" i="29"/>
  <c r="P14" i="29"/>
  <c r="P15" i="29"/>
  <c r="P16" i="29"/>
  <c r="P17" i="29"/>
  <c r="P18" i="29"/>
  <c r="P19" i="29"/>
  <c r="P20" i="29"/>
  <c r="P21" i="29"/>
  <c r="P22" i="29"/>
  <c r="P23" i="29"/>
  <c r="P24" i="29"/>
  <c r="P25" i="29"/>
  <c r="P4" i="29"/>
  <c r="O5" i="29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22" i="29"/>
  <c r="O23" i="29"/>
  <c r="O24" i="29"/>
  <c r="O25" i="29"/>
  <c r="O4" i="29"/>
  <c r="N5" i="29"/>
  <c r="N6" i="29"/>
  <c r="N7" i="29"/>
  <c r="N8" i="29"/>
  <c r="N9" i="29"/>
  <c r="N10" i="29"/>
  <c r="N11" i="29"/>
  <c r="N12" i="29"/>
  <c r="N13" i="29"/>
  <c r="N14" i="29"/>
  <c r="N15" i="29"/>
  <c r="N16" i="29"/>
  <c r="N17" i="29"/>
  <c r="N18" i="29"/>
  <c r="N19" i="29"/>
  <c r="N20" i="29"/>
  <c r="N21" i="29"/>
  <c r="N22" i="29"/>
  <c r="N23" i="29"/>
  <c r="N24" i="29"/>
  <c r="N25" i="29"/>
  <c r="N4" i="29"/>
  <c r="P128" i="10" l="1"/>
  <c r="P124" i="10"/>
  <c r="R124" i="10" s="1"/>
  <c r="T124" i="10" s="1"/>
  <c r="P120" i="10"/>
  <c r="R120" i="10" s="1"/>
  <c r="T120" i="10" s="1"/>
  <c r="P116" i="10"/>
  <c r="P112" i="10"/>
  <c r="P108" i="10"/>
  <c r="P104" i="10"/>
  <c r="R104" i="10" s="1"/>
  <c r="T104" i="10" s="1"/>
  <c r="P100" i="10"/>
  <c r="R100" i="10" s="1"/>
  <c r="T100" i="10" s="1"/>
  <c r="P96" i="10"/>
  <c r="P92" i="10"/>
  <c r="R92" i="10" s="1"/>
  <c r="T92" i="10" s="1"/>
  <c r="P88" i="10"/>
  <c r="P84" i="10"/>
  <c r="P80" i="10"/>
  <c r="P76" i="10"/>
  <c r="R76" i="10" s="1"/>
  <c r="T76" i="10" s="1"/>
  <c r="P72" i="10"/>
  <c r="R72" i="10" s="1"/>
  <c r="T72" i="10" s="1"/>
  <c r="P68" i="10"/>
  <c r="P64" i="10"/>
  <c r="P60" i="10"/>
  <c r="R60" i="10" s="1"/>
  <c r="T60" i="10" s="1"/>
  <c r="P56" i="10"/>
  <c r="R56" i="10" s="1"/>
  <c r="T56" i="10" s="1"/>
  <c r="P52" i="10"/>
  <c r="P48" i="10"/>
  <c r="P44" i="10"/>
  <c r="R44" i="10" s="1"/>
  <c r="T44" i="10" s="1"/>
  <c r="P40" i="10"/>
  <c r="R40" i="10" s="1"/>
  <c r="T40" i="10" s="1"/>
  <c r="P36" i="10"/>
  <c r="P32" i="10"/>
  <c r="P28" i="10"/>
  <c r="R28" i="10" s="1"/>
  <c r="T28" i="10" s="1"/>
  <c r="P24" i="10"/>
  <c r="R24" i="10" s="1"/>
  <c r="T24" i="10" s="1"/>
  <c r="P20" i="10"/>
  <c r="R20" i="10" s="1"/>
  <c r="T20" i="10" s="1"/>
  <c r="P16" i="10"/>
  <c r="P12" i="10"/>
  <c r="R12" i="10" s="1"/>
  <c r="T12" i="10" s="1"/>
  <c r="P8" i="10"/>
  <c r="R8" i="10" s="1"/>
  <c r="T8" i="10" s="1"/>
  <c r="P4" i="10"/>
  <c r="R4" i="10" s="1"/>
  <c r="T4" i="10" s="1"/>
  <c r="P129" i="10"/>
  <c r="P125" i="10"/>
  <c r="R125" i="10" s="1"/>
  <c r="T125" i="10" s="1"/>
  <c r="P121" i="10"/>
  <c r="R121" i="10" s="1"/>
  <c r="T121" i="10" s="1"/>
  <c r="P117" i="10"/>
  <c r="R117" i="10" s="1"/>
  <c r="T117" i="10" s="1"/>
  <c r="P113" i="10"/>
  <c r="P109" i="10"/>
  <c r="R109" i="10" s="1"/>
  <c r="T109" i="10" s="1"/>
  <c r="P105" i="10"/>
  <c r="R105" i="10" s="1"/>
  <c r="T105" i="10" s="1"/>
  <c r="P101" i="10"/>
  <c r="R101" i="10" s="1"/>
  <c r="T101" i="10" s="1"/>
  <c r="P97" i="10"/>
  <c r="P93" i="10"/>
  <c r="R93" i="10" s="1"/>
  <c r="T93" i="10" s="1"/>
  <c r="P89" i="10"/>
  <c r="R89" i="10" s="1"/>
  <c r="T89" i="10" s="1"/>
  <c r="P85" i="10"/>
  <c r="R85" i="10" s="1"/>
  <c r="T85" i="10" s="1"/>
  <c r="P81" i="10"/>
  <c r="P77" i="10"/>
  <c r="R77" i="10" s="1"/>
  <c r="T77" i="10" s="1"/>
  <c r="P73" i="10"/>
  <c r="R73" i="10" s="1"/>
  <c r="T73" i="10" s="1"/>
  <c r="P69" i="10"/>
  <c r="R69" i="10" s="1"/>
  <c r="T69" i="10" s="1"/>
  <c r="P65" i="10"/>
  <c r="P61" i="10"/>
  <c r="R61" i="10" s="1"/>
  <c r="T61" i="10" s="1"/>
  <c r="P57" i="10"/>
  <c r="R57" i="10" s="1"/>
  <c r="T57" i="10" s="1"/>
  <c r="P53" i="10"/>
  <c r="R53" i="10" s="1"/>
  <c r="T53" i="10" s="1"/>
  <c r="P49" i="10"/>
  <c r="P45" i="10"/>
  <c r="R45" i="10" s="1"/>
  <c r="T45" i="10" s="1"/>
  <c r="P41" i="10"/>
  <c r="P37" i="10"/>
  <c r="R37" i="10" s="1"/>
  <c r="T37" i="10" s="1"/>
  <c r="P33" i="10"/>
  <c r="P29" i="10"/>
  <c r="R29" i="10" s="1"/>
  <c r="T29" i="10" s="1"/>
  <c r="P25" i="10"/>
  <c r="R25" i="10" s="1"/>
  <c r="T25" i="10" s="1"/>
  <c r="P21" i="10"/>
  <c r="R21" i="10" s="1"/>
  <c r="T21" i="10" s="1"/>
  <c r="P17" i="10"/>
  <c r="P13" i="10"/>
  <c r="R13" i="10" s="1"/>
  <c r="T13" i="10" s="1"/>
  <c r="P9" i="10"/>
  <c r="R9" i="10" s="1"/>
  <c r="T9" i="10" s="1"/>
  <c r="P5" i="10"/>
  <c r="R5" i="10" s="1"/>
  <c r="T5" i="10" s="1"/>
  <c r="O26" i="29"/>
  <c r="Q26" i="29"/>
  <c r="S26" i="29"/>
  <c r="U26" i="29"/>
  <c r="W26" i="29"/>
  <c r="P26" i="29"/>
  <c r="R26" i="29"/>
  <c r="T26" i="29"/>
  <c r="V26" i="29"/>
  <c r="P127" i="10"/>
  <c r="R127" i="10" s="1"/>
  <c r="T127" i="10" s="1"/>
  <c r="P123" i="10"/>
  <c r="R123" i="10" s="1"/>
  <c r="T123" i="10" s="1"/>
  <c r="P119" i="10"/>
  <c r="P115" i="10"/>
  <c r="R115" i="10" s="1"/>
  <c r="T115" i="10" s="1"/>
  <c r="P111" i="10"/>
  <c r="R111" i="10" s="1"/>
  <c r="T111" i="10" s="1"/>
  <c r="P107" i="10"/>
  <c r="P103" i="10"/>
  <c r="P99" i="10"/>
  <c r="R99" i="10" s="1"/>
  <c r="T99" i="10" s="1"/>
  <c r="P95" i="10"/>
  <c r="R95" i="10" s="1"/>
  <c r="T95" i="10" s="1"/>
  <c r="P91" i="10"/>
  <c r="R91" i="10" s="1"/>
  <c r="T91" i="10" s="1"/>
  <c r="P87" i="10"/>
  <c r="R87" i="10" s="1"/>
  <c r="T87" i="10" s="1"/>
  <c r="P83" i="10"/>
  <c r="R83" i="10" s="1"/>
  <c r="T83" i="10" s="1"/>
  <c r="P79" i="10"/>
  <c r="R79" i="10" s="1"/>
  <c r="T79" i="10" s="1"/>
  <c r="P75" i="10"/>
  <c r="R75" i="10" s="1"/>
  <c r="T75" i="10" s="1"/>
  <c r="P71" i="10"/>
  <c r="R71" i="10" s="1"/>
  <c r="T71" i="10" s="1"/>
  <c r="P67" i="10"/>
  <c r="R67" i="10" s="1"/>
  <c r="T67" i="10" s="1"/>
  <c r="P63" i="10"/>
  <c r="R63" i="10" s="1"/>
  <c r="T63" i="10" s="1"/>
  <c r="P59" i="10"/>
  <c r="R59" i="10" s="1"/>
  <c r="T59" i="10" s="1"/>
  <c r="P55" i="10"/>
  <c r="P51" i="10"/>
  <c r="R51" i="10" s="1"/>
  <c r="T51" i="10" s="1"/>
  <c r="P47" i="10"/>
  <c r="R47" i="10" s="1"/>
  <c r="T47" i="10" s="1"/>
  <c r="P43" i="10"/>
  <c r="R43" i="10" s="1"/>
  <c r="T43" i="10" s="1"/>
  <c r="P39" i="10"/>
  <c r="R39" i="10" s="1"/>
  <c r="T39" i="10" s="1"/>
  <c r="P35" i="10"/>
  <c r="R35" i="10" s="1"/>
  <c r="T35" i="10" s="1"/>
  <c r="P31" i="10"/>
  <c r="R31" i="10" s="1"/>
  <c r="T31" i="10" s="1"/>
  <c r="P27" i="10"/>
  <c r="R27" i="10" s="1"/>
  <c r="T27" i="10" s="1"/>
  <c r="P23" i="10"/>
  <c r="P19" i="10"/>
  <c r="R19" i="10" s="1"/>
  <c r="T19" i="10" s="1"/>
  <c r="P15" i="10"/>
  <c r="R15" i="10" s="1"/>
  <c r="T15" i="10" s="1"/>
  <c r="P11" i="10"/>
  <c r="R11" i="10" s="1"/>
  <c r="T11" i="10" s="1"/>
  <c r="P7" i="10"/>
  <c r="R7" i="10" s="1"/>
  <c r="T7" i="10" s="1"/>
  <c r="P3" i="10"/>
  <c r="R3" i="10" s="1"/>
  <c r="T3" i="10" s="1"/>
  <c r="P2" i="10"/>
  <c r="R2" i="10" s="1"/>
  <c r="T2" i="10" s="1"/>
  <c r="P126" i="10"/>
  <c r="R126" i="10" s="1"/>
  <c r="T126" i="10" s="1"/>
  <c r="P122" i="10"/>
  <c r="R122" i="10" s="1"/>
  <c r="T122" i="10" s="1"/>
  <c r="P118" i="10"/>
  <c r="R118" i="10" s="1"/>
  <c r="T118" i="10" s="1"/>
  <c r="P114" i="10"/>
  <c r="R114" i="10" s="1"/>
  <c r="T114" i="10" s="1"/>
  <c r="P110" i="10"/>
  <c r="R110" i="10" s="1"/>
  <c r="T110" i="10" s="1"/>
  <c r="P106" i="10"/>
  <c r="R106" i="10" s="1"/>
  <c r="T106" i="10" s="1"/>
  <c r="P102" i="10"/>
  <c r="R102" i="10" s="1"/>
  <c r="T102" i="10" s="1"/>
  <c r="P98" i="10"/>
  <c r="R98" i="10" s="1"/>
  <c r="T98" i="10" s="1"/>
  <c r="P94" i="10"/>
  <c r="R94" i="10" s="1"/>
  <c r="T94" i="10" s="1"/>
  <c r="P90" i="10"/>
  <c r="R90" i="10" s="1"/>
  <c r="T90" i="10" s="1"/>
  <c r="P86" i="10"/>
  <c r="R86" i="10" s="1"/>
  <c r="T86" i="10" s="1"/>
  <c r="P82" i="10"/>
  <c r="R82" i="10" s="1"/>
  <c r="T82" i="10" s="1"/>
  <c r="P78" i="10"/>
  <c r="R78" i="10" s="1"/>
  <c r="T78" i="10" s="1"/>
  <c r="P74" i="10"/>
  <c r="R74" i="10" s="1"/>
  <c r="T74" i="10" s="1"/>
  <c r="P70" i="10"/>
  <c r="R70" i="10" s="1"/>
  <c r="T70" i="10" s="1"/>
  <c r="P66" i="10"/>
  <c r="R66" i="10" s="1"/>
  <c r="T66" i="10" s="1"/>
  <c r="P62" i="10"/>
  <c r="R62" i="10" s="1"/>
  <c r="T62" i="10" s="1"/>
  <c r="P58" i="10"/>
  <c r="R58" i="10" s="1"/>
  <c r="T58" i="10" s="1"/>
  <c r="P54" i="10"/>
  <c r="R54" i="10" s="1"/>
  <c r="T54" i="10" s="1"/>
  <c r="P50" i="10"/>
  <c r="R50" i="10" s="1"/>
  <c r="T50" i="10" s="1"/>
  <c r="P46" i="10"/>
  <c r="R46" i="10" s="1"/>
  <c r="T46" i="10" s="1"/>
  <c r="P42" i="10"/>
  <c r="R42" i="10" s="1"/>
  <c r="T42" i="10" s="1"/>
  <c r="P38" i="10"/>
  <c r="R38" i="10" s="1"/>
  <c r="T38" i="10" s="1"/>
  <c r="P34" i="10"/>
  <c r="R34" i="10" s="1"/>
  <c r="T34" i="10" s="1"/>
  <c r="P30" i="10"/>
  <c r="R30" i="10" s="1"/>
  <c r="T30" i="10" s="1"/>
  <c r="P26" i="10"/>
  <c r="R26" i="10" s="1"/>
  <c r="T26" i="10" s="1"/>
  <c r="P22" i="10"/>
  <c r="R22" i="10" s="1"/>
  <c r="T22" i="10" s="1"/>
  <c r="P18" i="10"/>
  <c r="R18" i="10" s="1"/>
  <c r="T18" i="10" s="1"/>
  <c r="P14" i="10"/>
  <c r="R14" i="10" s="1"/>
  <c r="T14" i="10" s="1"/>
  <c r="P10" i="10"/>
  <c r="R10" i="10" s="1"/>
  <c r="T10" i="10" s="1"/>
  <c r="P6" i="10"/>
  <c r="R6" i="10" s="1"/>
  <c r="T6" i="10" s="1"/>
  <c r="R17" i="10"/>
  <c r="T17" i="10" s="1"/>
  <c r="R129" i="10"/>
  <c r="T129" i="10" s="1"/>
  <c r="R113" i="10"/>
  <c r="T113" i="10" s="1"/>
  <c r="R97" i="10"/>
  <c r="T97" i="10" s="1"/>
  <c r="R81" i="10"/>
  <c r="T81" i="10" s="1"/>
  <c r="R65" i="10"/>
  <c r="T65" i="10" s="1"/>
  <c r="R49" i="10"/>
  <c r="T49" i="10" s="1"/>
  <c r="R33" i="10"/>
  <c r="T33" i="10" s="1"/>
  <c r="R41" i="10"/>
  <c r="T41" i="10" s="1"/>
  <c r="R128" i="10"/>
  <c r="T128" i="10" s="1"/>
  <c r="R116" i="10"/>
  <c r="T116" i="10" s="1"/>
  <c r="R112" i="10"/>
  <c r="T112" i="10" s="1"/>
  <c r="R108" i="10"/>
  <c r="T108" i="10" s="1"/>
  <c r="R96" i="10"/>
  <c r="T96" i="10" s="1"/>
  <c r="R88" i="10"/>
  <c r="T88" i="10" s="1"/>
  <c r="R84" i="10"/>
  <c r="T84" i="10" s="1"/>
  <c r="R80" i="10"/>
  <c r="T80" i="10" s="1"/>
  <c r="R68" i="10"/>
  <c r="T68" i="10" s="1"/>
  <c r="R64" i="10"/>
  <c r="T64" i="10" s="1"/>
  <c r="R52" i="10"/>
  <c r="T52" i="10" s="1"/>
  <c r="R48" i="10"/>
  <c r="T48" i="10" s="1"/>
  <c r="R36" i="10"/>
  <c r="T36" i="10" s="1"/>
  <c r="R32" i="10"/>
  <c r="T32" i="10" s="1"/>
  <c r="R16" i="10"/>
  <c r="T16" i="10" s="1"/>
  <c r="R119" i="10"/>
  <c r="T119" i="10" s="1"/>
  <c r="R107" i="10"/>
  <c r="T107" i="10" s="1"/>
  <c r="R103" i="10"/>
  <c r="T103" i="10" s="1"/>
  <c r="R55" i="10"/>
  <c r="T55" i="10" s="1"/>
  <c r="R23" i="10"/>
  <c r="T23" i="10" s="1"/>
  <c r="O27" i="29"/>
  <c r="P27" i="29"/>
  <c r="Q27" i="29"/>
  <c r="R27" i="29"/>
  <c r="S27" i="29"/>
  <c r="T27" i="29"/>
  <c r="U27" i="29"/>
  <c r="V27" i="29"/>
  <c r="W27" i="29"/>
  <c r="N27" i="29"/>
  <c r="N26" i="29" l="1"/>
  <c r="H79" i="22" l="1"/>
  <c r="H39" i="22"/>
  <c r="H29" i="22"/>
  <c r="H80" i="21" l="1"/>
  <c r="H40" i="21"/>
  <c r="H30" i="21"/>
  <c r="H80" i="20" l="1"/>
  <c r="H40" i="20"/>
  <c r="H30" i="20"/>
  <c r="G80" i="1" l="1"/>
  <c r="G40" i="1"/>
  <c r="G30" i="1"/>
</calcChain>
</file>

<file path=xl/comments1.xml><?xml version="1.0" encoding="utf-8"?>
<comments xmlns="http://schemas.openxmlformats.org/spreadsheetml/2006/main">
  <authors>
    <author>Xredred</author>
  </authors>
  <commentLis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付息债务价值/(付息债务价值+所有者权益价值）</t>
        </r>
      </text>
    </comment>
    <comment ref="V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公司特性风险调整系数</t>
        </r>
      </text>
    </comment>
    <comment ref="P9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为子公司担保</t>
        </r>
      </text>
    </comment>
    <comment ref="V50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规模调整系数2.37%</t>
        </r>
      </text>
    </comment>
    <comment ref="P54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融资租赁担保未记录</t>
        </r>
      </text>
    </comment>
    <comment ref="P59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最高额
</t>
        </r>
      </text>
    </comment>
  </commentList>
</comments>
</file>

<file path=xl/comments2.xml><?xml version="1.0" encoding="utf-8"?>
<comments xmlns="http://schemas.openxmlformats.org/spreadsheetml/2006/main">
  <authors>
    <author>Xredred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公司特性风险调整系数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付息债务价值/(付息债务价值+所有者权益价值）</t>
        </r>
      </text>
    </comment>
    <comment ref="D50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规模调整系数2.37%</t>
        </r>
      </text>
    </comment>
  </commentList>
</comments>
</file>

<file path=xl/comments3.xml><?xml version="1.0" encoding="utf-8"?>
<comments xmlns="http://schemas.openxmlformats.org/spreadsheetml/2006/main">
  <authors>
    <author>Xredred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公司特性风险调整系数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付息债务价值/(付息债务价值+所有者权益价值）</t>
        </r>
      </text>
    </comment>
    <comment ref="D50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规模调整系数2.37%</t>
        </r>
      </text>
    </comment>
  </commentList>
</comments>
</file>

<file path=xl/comments4.xml><?xml version="1.0" encoding="utf-8"?>
<comments xmlns="http://schemas.openxmlformats.org/spreadsheetml/2006/main">
  <authors>
    <author>Xredred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公司特性风险调整系数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付息债务价值/(付息债务价值+所有者权益价值）</t>
        </r>
      </text>
    </comment>
    <comment ref="D49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规模调整系数2.37%</t>
        </r>
      </text>
    </comment>
  </commentList>
</comments>
</file>

<file path=xl/comments5.xml><?xml version="1.0" encoding="utf-8"?>
<comments xmlns="http://schemas.openxmlformats.org/spreadsheetml/2006/main">
  <authors>
    <author>Xredred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公司特性风险调整系数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付息债务价值/(付息债务价值+所有者权益价值）</t>
        </r>
      </text>
    </comment>
  </commentList>
</comments>
</file>

<file path=xl/comments6.xml><?xml version="1.0" encoding="utf-8"?>
<comments xmlns="http://schemas.openxmlformats.org/spreadsheetml/2006/main">
  <authors>
    <author>Xredred</author>
  </authors>
  <commentList>
    <comment ref="L10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付息债务价值/(付息债务价值+所有者权益价值）</t>
        </r>
      </text>
    </comment>
  </commentList>
</comments>
</file>

<file path=xl/comments7.xml><?xml version="1.0" encoding="utf-8"?>
<comments xmlns="http://schemas.openxmlformats.org/spreadsheetml/2006/main">
  <authors>
    <author>Xredred</author>
  </authors>
  <commentList>
    <comment ref="D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公司特性风险调整系数</t>
        </r>
      </text>
    </comment>
    <comment ref="Q1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付息债务价值/(付息债务价值+所有者权益价值）</t>
        </r>
      </text>
    </comment>
    <comment ref="D49" authorId="0">
      <text>
        <r>
          <rPr>
            <b/>
            <sz val="9"/>
            <color indexed="81"/>
            <rFont val="宋体"/>
            <family val="3"/>
            <charset val="134"/>
          </rPr>
          <t>Xredred:</t>
        </r>
        <r>
          <rPr>
            <sz val="9"/>
            <color indexed="81"/>
            <rFont val="宋体"/>
            <family val="3"/>
            <charset val="134"/>
          </rPr>
          <t xml:space="preserve">
规模调整系数2.37%</t>
        </r>
      </text>
    </comment>
  </commentList>
</comments>
</file>

<file path=xl/sharedStrings.xml><?xml version="1.0" encoding="utf-8"?>
<sst xmlns="http://schemas.openxmlformats.org/spreadsheetml/2006/main" count="2017" uniqueCount="360">
  <si>
    <t>公司名称</t>
  </si>
  <si>
    <t>审核结果</t>
  </si>
  <si>
    <t>上一年归母净利润（万元）</t>
    <phoneticPr fontId="7" type="noConversion"/>
  </si>
  <si>
    <t>承诺期业绩增长率</t>
    <phoneticPr fontId="7" type="noConversion"/>
  </si>
  <si>
    <t>前三年承诺覆盖率</t>
    <phoneticPr fontId="7" type="noConversion"/>
  </si>
  <si>
    <t>静态市盈率</t>
    <phoneticPr fontId="7" type="noConversion"/>
  </si>
  <si>
    <t>动态市盈率</t>
    <phoneticPr fontId="7" type="noConversion"/>
  </si>
  <si>
    <t>标的公司所属行业（是否属于窗口指导行业）</t>
    <phoneticPr fontId="7" type="noConversion"/>
  </si>
  <si>
    <t>成立年限</t>
    <phoneticPr fontId="4" type="noConversion"/>
  </si>
  <si>
    <t>大股东持股比例</t>
    <phoneticPr fontId="4" type="noConversion"/>
  </si>
  <si>
    <t>是否国有企业</t>
    <phoneticPr fontId="4" type="noConversion"/>
  </si>
  <si>
    <t>主营业务涉及国外否（少量、大量、无）</t>
    <phoneticPr fontId="4" type="noConversion"/>
  </si>
  <si>
    <t>最近一个完整会计年度对第一大客户的销售占比</t>
    <phoneticPr fontId="7" type="noConversion"/>
  </si>
  <si>
    <t>最近一个完整会计年度对第一供应商的采购占比</t>
    <phoneticPr fontId="7" type="noConversion"/>
  </si>
  <si>
    <t>对外担保（万元）</t>
    <phoneticPr fontId="4" type="noConversion"/>
  </si>
  <si>
    <t>是否涉及诉讼、仲裁、司法强制执行等重大争议</t>
  </si>
  <si>
    <r>
      <rPr>
        <b/>
        <sz val="10"/>
        <color theme="1"/>
        <rFont val="Times New Roman"/>
        <family val="2"/>
        <charset val="134"/>
      </rPr>
      <t>注入资产净资产账面值</t>
    </r>
    <r>
      <rPr>
        <b/>
        <sz val="10"/>
        <color theme="1"/>
        <rFont val="times new roman"/>
        <family val="1"/>
      </rPr>
      <t>(</t>
    </r>
    <r>
      <rPr>
        <b/>
        <sz val="10"/>
        <color theme="1"/>
        <rFont val="Times New Roman"/>
        <family val="2"/>
        <charset val="134"/>
      </rPr>
      <t>万元</t>
    </r>
    <r>
      <rPr>
        <b/>
        <sz val="10"/>
        <color theme="1"/>
        <rFont val="times new roman"/>
        <family val="1"/>
      </rPr>
      <t>)</t>
    </r>
    <phoneticPr fontId="7" type="noConversion"/>
  </si>
  <si>
    <t>对税费优惠的倚重</t>
    <phoneticPr fontId="4" type="noConversion"/>
  </si>
  <si>
    <t>D/(D+E)</t>
    <phoneticPr fontId="7" type="noConversion"/>
  </si>
  <si>
    <t>Rc</t>
    <phoneticPr fontId="7" type="noConversion"/>
  </si>
  <si>
    <r>
      <rPr>
        <b/>
        <sz val="10"/>
        <color theme="1"/>
        <rFont val="宋体"/>
        <family val="3"/>
        <charset val="134"/>
      </rPr>
      <t>总资产增长率</t>
    </r>
    <r>
      <rPr>
        <b/>
        <sz val="10"/>
        <color theme="1"/>
        <rFont val="Times New Roman"/>
        <family val="2"/>
        <charset val="134"/>
      </rPr>
      <t xml:space="preserve"> </t>
    </r>
    <phoneticPr fontId="7" type="noConversion"/>
  </si>
  <si>
    <r>
      <rPr>
        <b/>
        <sz val="10"/>
        <color theme="1"/>
        <rFont val="宋体"/>
        <family val="3"/>
        <charset val="134"/>
      </rPr>
      <t>归母权益增长率</t>
    </r>
    <r>
      <rPr>
        <b/>
        <sz val="10"/>
        <color theme="1"/>
        <rFont val="Times New Roman"/>
        <family val="2"/>
        <charset val="134"/>
      </rPr>
      <t xml:space="preserve"> </t>
    </r>
    <phoneticPr fontId="7" type="noConversion"/>
  </si>
  <si>
    <t>净利润增长率</t>
    <phoneticPr fontId="7" type="noConversion"/>
  </si>
  <si>
    <t>总资产周转率</t>
    <phoneticPr fontId="7" type="noConversion"/>
  </si>
  <si>
    <t>存货周转率</t>
    <phoneticPr fontId="7" type="noConversion"/>
  </si>
  <si>
    <t>应收账款周转率</t>
    <phoneticPr fontId="4" type="noConversion"/>
  </si>
  <si>
    <t>固定资产周转率</t>
    <phoneticPr fontId="4" type="noConversion"/>
  </si>
  <si>
    <t>流动比率</t>
    <phoneticPr fontId="4" type="noConversion"/>
  </si>
  <si>
    <t>资产负债率</t>
    <phoneticPr fontId="4" type="noConversion"/>
  </si>
  <si>
    <t>经营杠杆（EBITDA/EBIT)</t>
    <phoneticPr fontId="4" type="noConversion"/>
  </si>
  <si>
    <t>（固定资产+土地）/归母权益</t>
    <phoneticPr fontId="4" type="noConversion"/>
  </si>
  <si>
    <t>在建工程/归母权益</t>
    <phoneticPr fontId="4" type="noConversion"/>
  </si>
  <si>
    <t>净资产收益率</t>
    <phoneticPr fontId="4" type="noConversion"/>
  </si>
  <si>
    <t>毛利率</t>
    <phoneticPr fontId="4" type="noConversion"/>
  </si>
  <si>
    <t>经营性现金流/收入</t>
    <phoneticPr fontId="4" type="noConversion"/>
  </si>
  <si>
    <t>研发费用</t>
    <phoneticPr fontId="3" type="noConversion"/>
  </si>
  <si>
    <t>武汉力源信息技术股份有限公司</t>
    <phoneticPr fontId="14" type="noConversion"/>
  </si>
  <si>
    <t>发行股份购买资产获无条件通过</t>
    <phoneticPr fontId="4" type="noConversion"/>
  </si>
  <si>
    <t>浙江众合科技股份有限公司</t>
    <phoneticPr fontId="14" type="noConversion"/>
  </si>
  <si>
    <t>发行股份购买资产获有条件通过</t>
    <phoneticPr fontId="4" type="noConversion"/>
  </si>
  <si>
    <t>摩登大道时尚集团股份有限公司</t>
    <phoneticPr fontId="14" type="noConversion"/>
  </si>
  <si>
    <t>国药集团药业股份有限公司</t>
    <phoneticPr fontId="14" type="noConversion"/>
  </si>
  <si>
    <t>四川金石东方新材料设备股份有限公司</t>
    <phoneticPr fontId="14" type="noConversion"/>
  </si>
  <si>
    <t>江西恒大高新技术股份有限公司</t>
    <phoneticPr fontId="14" type="noConversion"/>
  </si>
  <si>
    <t>广东宜通世纪科技股份有限公司</t>
    <phoneticPr fontId="14" type="noConversion"/>
  </si>
  <si>
    <t>北京真视通科技股份有限公司</t>
    <phoneticPr fontId="14" type="noConversion"/>
  </si>
  <si>
    <t>北京华力创通科技股份有限公司</t>
    <phoneticPr fontId="14" type="noConversion"/>
  </si>
  <si>
    <t>芜湖顺荣三七互娱网络科技股份有限公司</t>
    <phoneticPr fontId="14" type="noConversion"/>
  </si>
  <si>
    <t>天津天药药业股份有限公司</t>
    <phoneticPr fontId="14" type="noConversion"/>
  </si>
  <si>
    <t>黄山金马股份有限公司</t>
    <phoneticPr fontId="4" type="noConversion"/>
  </si>
  <si>
    <t>广州海格通信集团股份有限公司</t>
  </si>
  <si>
    <t>中钢集团安徽天源科技股份有限公司</t>
    <phoneticPr fontId="14" type="noConversion"/>
  </si>
  <si>
    <t>山东中际电工装备股份有限公司</t>
    <phoneticPr fontId="14" type="noConversion"/>
  </si>
  <si>
    <t>北京东土科技股份有限公司</t>
    <phoneticPr fontId="14" type="noConversion"/>
  </si>
  <si>
    <t>北京高盟新材料股份有限公司</t>
    <phoneticPr fontId="14" type="noConversion"/>
  </si>
  <si>
    <t>吉林省金冠电气股份有限公司</t>
    <phoneticPr fontId="14" type="noConversion"/>
  </si>
  <si>
    <t>深圳市赛为智能股份有限公司</t>
    <phoneticPr fontId="14" type="noConversion"/>
  </si>
  <si>
    <t>深圳市得润电子股份有限公司</t>
    <phoneticPr fontId="14" type="noConversion"/>
  </si>
  <si>
    <t>道明光学股份有限公司</t>
    <phoneticPr fontId="14" type="noConversion"/>
  </si>
  <si>
    <t>鸿利智汇集团股份有限公司</t>
    <phoneticPr fontId="14" type="noConversion"/>
  </si>
  <si>
    <t>浙江巨龙管业股份有限公司</t>
    <phoneticPr fontId="14" type="noConversion"/>
  </si>
  <si>
    <t>上海华峰超纤材料股份有限公司</t>
    <phoneticPr fontId="14" type="noConversion"/>
  </si>
  <si>
    <t>赛摩电气股份有限公司</t>
    <phoneticPr fontId="14" type="noConversion"/>
  </si>
  <si>
    <t>深圳天源迪科信息技术股份有限公司</t>
    <phoneticPr fontId="14" type="noConversion"/>
  </si>
  <si>
    <t>南京全信传输科技股份有限公司</t>
    <phoneticPr fontId="14" type="noConversion"/>
  </si>
  <si>
    <t>北京佳讯飞鸿电气股份有限公司</t>
    <phoneticPr fontId="14" type="noConversion"/>
  </si>
  <si>
    <t>郑州光力科技股份有限公司</t>
    <phoneticPr fontId="14" type="noConversion"/>
  </si>
  <si>
    <t>天津经纬电材股份有限公司</t>
    <phoneticPr fontId="14" type="noConversion"/>
  </si>
  <si>
    <t>湖北国创高新材料股份有限公司</t>
    <phoneticPr fontId="14" type="noConversion"/>
  </si>
  <si>
    <t>重庆建峰化工股份有限公司</t>
    <phoneticPr fontId="14" type="noConversion"/>
  </si>
  <si>
    <t>珠海世纪鼎利科技股份有限公司</t>
    <phoneticPr fontId="14" type="noConversion"/>
  </si>
  <si>
    <t>宁波维科精华集团股份有限公司</t>
    <phoneticPr fontId="14" type="noConversion"/>
  </si>
  <si>
    <t>京蓝科技股份有限公司</t>
    <phoneticPr fontId="14" type="noConversion"/>
  </si>
  <si>
    <t>福建星网锐捷通讯股份有限公司</t>
    <phoneticPr fontId="14" type="noConversion"/>
  </si>
  <si>
    <t>北京合纵科技股份有限公司</t>
    <phoneticPr fontId="14" type="noConversion"/>
  </si>
  <si>
    <t>苏州安洁科技股份有限公司</t>
    <phoneticPr fontId="14" type="noConversion"/>
  </si>
  <si>
    <t>宁波东力股份有限公司</t>
    <phoneticPr fontId="14" type="noConversion"/>
  </si>
  <si>
    <t>浙江健盛集团股份有限公司</t>
    <phoneticPr fontId="14" type="noConversion"/>
  </si>
  <si>
    <t>广州杰赛科技股份有限公司</t>
    <phoneticPr fontId="14" type="noConversion"/>
  </si>
  <si>
    <t>浙大网新科技股份有限公司</t>
    <phoneticPr fontId="14" type="noConversion"/>
  </si>
  <si>
    <t>无锡先导智能装备股份有限公司</t>
    <phoneticPr fontId="14" type="noConversion"/>
  </si>
  <si>
    <t>浙江金盾风机股份有限公司</t>
    <phoneticPr fontId="14" type="noConversion"/>
  </si>
  <si>
    <t>厦门红相电力设备股份有限公司</t>
    <phoneticPr fontId="14" type="noConversion"/>
  </si>
  <si>
    <t>太极计算机股份有限公司</t>
    <phoneticPr fontId="14" type="noConversion"/>
  </si>
  <si>
    <t>跨境通宝电子商务股份有限公司</t>
    <phoneticPr fontId="14" type="noConversion"/>
  </si>
  <si>
    <t>浙江三花智能控制股份有限公司</t>
    <phoneticPr fontId="14" type="noConversion"/>
  </si>
  <si>
    <t>上海飞凯光电材料股份有限公司</t>
    <phoneticPr fontId="14" type="noConversion"/>
  </si>
  <si>
    <t>海南珠江控股股份有限公司</t>
    <phoneticPr fontId="14" type="noConversion"/>
  </si>
  <si>
    <t>新疆城建（集团）股份有限公司</t>
    <phoneticPr fontId="14" type="noConversion"/>
  </si>
  <si>
    <t>百洋产业投资集团股份有限公司</t>
    <phoneticPr fontId="14" type="noConversion"/>
  </si>
  <si>
    <t>高新兴科技集团股份有限公司</t>
    <phoneticPr fontId="14" type="noConversion"/>
  </si>
  <si>
    <t>上海电气集团股份有限公司</t>
    <phoneticPr fontId="14" type="noConversion"/>
  </si>
  <si>
    <t>深圳市奋达科技股份有限公司</t>
    <phoneticPr fontId="14" type="noConversion"/>
  </si>
  <si>
    <t>云赛智联股份有限公司</t>
    <phoneticPr fontId="14" type="noConversion"/>
  </si>
  <si>
    <t>南极电商股份有限公司</t>
    <phoneticPr fontId="14" type="noConversion"/>
  </si>
  <si>
    <t>湖北三丰智能输送装备股份有限公司</t>
    <phoneticPr fontId="14" type="noConversion"/>
  </si>
  <si>
    <t>中国船舶重工集团海洋防务与信息对抗股份有限公司</t>
    <phoneticPr fontId="14" type="noConversion"/>
  </si>
  <si>
    <t>美年大健康产业控股股份有限公司</t>
    <phoneticPr fontId="14" type="noConversion"/>
  </si>
  <si>
    <t>北京汉邦高科数字技术股份有限公司</t>
    <phoneticPr fontId="14" type="noConversion"/>
  </si>
  <si>
    <t>陕西金叶科教集团股份有限公司</t>
    <phoneticPr fontId="14" type="noConversion"/>
  </si>
  <si>
    <t>浙江南都电源动力股份有限公司</t>
    <phoneticPr fontId="14" type="noConversion"/>
  </si>
  <si>
    <t>四川帝王洁具股份有限公司</t>
    <phoneticPr fontId="14" type="noConversion"/>
  </si>
  <si>
    <t>太阳鸟游艇股份有限公司</t>
    <phoneticPr fontId="14" type="noConversion"/>
  </si>
  <si>
    <t>北京世纪瑞尔技术股份有限公司</t>
    <phoneticPr fontId="14" type="noConversion"/>
  </si>
  <si>
    <t>昆明云内动力股份有限公司</t>
    <phoneticPr fontId="14" type="noConversion"/>
  </si>
  <si>
    <t>中昌大数据股份有限公司</t>
    <phoneticPr fontId="14" type="noConversion"/>
  </si>
  <si>
    <t>北京金一文化发展股份有限公司</t>
    <phoneticPr fontId="14" type="noConversion"/>
  </si>
  <si>
    <t>徐州五洋科技股份有限公司</t>
    <phoneticPr fontId="14" type="noConversion"/>
  </si>
  <si>
    <t>无锡华东重型机械股份有限公司</t>
    <phoneticPr fontId="14" type="noConversion"/>
  </si>
  <si>
    <t>天津膜天膜科技股份有限公司</t>
    <phoneticPr fontId="14" type="noConversion"/>
  </si>
  <si>
    <t>吉林森林工业股份有限公司</t>
    <phoneticPr fontId="14" type="noConversion"/>
  </si>
  <si>
    <t>上海贝岭股份有限公司</t>
    <phoneticPr fontId="14" type="noConversion"/>
  </si>
  <si>
    <t>兴源环境科技股份有限公司</t>
    <phoneticPr fontId="14" type="noConversion"/>
  </si>
  <si>
    <t>东旭光电科技股份有限公司</t>
    <phoneticPr fontId="14" type="noConversion"/>
  </si>
  <si>
    <t>福建圣农发展股份有限公司</t>
    <phoneticPr fontId="14" type="noConversion"/>
  </si>
  <si>
    <t>华自科技股份有限公司</t>
    <phoneticPr fontId="14" type="noConversion"/>
  </si>
  <si>
    <t>山东矿机集团股份有限公司</t>
    <phoneticPr fontId="14" type="noConversion"/>
  </si>
  <si>
    <t>北京荣之联科技股份有限公司</t>
    <phoneticPr fontId="14" type="noConversion"/>
  </si>
  <si>
    <t>北京恒泰实达科技股份有限公司</t>
    <phoneticPr fontId="14" type="noConversion"/>
  </si>
  <si>
    <t>浙江美欣达印染集团股份有限公司</t>
    <phoneticPr fontId="14" type="noConversion"/>
  </si>
  <si>
    <t>云南创新新材料股份有限公司</t>
    <phoneticPr fontId="14" type="noConversion"/>
  </si>
  <si>
    <t>银亿房地产股份有限公司</t>
    <phoneticPr fontId="14" type="noConversion"/>
  </si>
  <si>
    <t>三维通信股份有限公司</t>
    <phoneticPr fontId="14" type="noConversion"/>
  </si>
  <si>
    <t>四川迅游网络科技股份有限公司</t>
    <phoneticPr fontId="14" type="noConversion"/>
  </si>
  <si>
    <t>浙江江山化工股份有限公司</t>
    <phoneticPr fontId="14" type="noConversion"/>
  </si>
  <si>
    <t>北京万向新元科技股份有限公司</t>
    <phoneticPr fontId="14" type="noConversion"/>
  </si>
  <si>
    <t>百川能源股份有限公司</t>
    <phoneticPr fontId="14" type="noConversion"/>
  </si>
  <si>
    <t>神思电子技术股份有限公司</t>
    <phoneticPr fontId="14" type="noConversion"/>
  </si>
  <si>
    <t>湖南天润数字娱乐文化传媒股份有限公司</t>
    <phoneticPr fontId="14" type="noConversion"/>
  </si>
  <si>
    <t>广州天创时尚鞋业股份有限公司</t>
    <phoneticPr fontId="14" type="noConversion"/>
  </si>
  <si>
    <t>南京康尼机电股份有限公司</t>
    <phoneticPr fontId="14" type="noConversion"/>
  </si>
  <si>
    <t>兰州兰石重型装备股份有限公司</t>
    <phoneticPr fontId="14" type="noConversion"/>
  </si>
  <si>
    <t>国电南瑞科技股份有限公司</t>
    <phoneticPr fontId="14" type="noConversion"/>
  </si>
  <si>
    <t>山东鲁亿通智能电气股份有限公司</t>
    <phoneticPr fontId="14" type="noConversion"/>
  </si>
  <si>
    <t>苏州海陆重工股份有限公司</t>
    <phoneticPr fontId="14" type="noConversion"/>
  </si>
  <si>
    <t>南方黑芝麻集团股份有限公司</t>
    <phoneticPr fontId="14" type="noConversion"/>
  </si>
  <si>
    <t>江南模塑科技股份有限公司</t>
    <phoneticPr fontId="14" type="noConversion"/>
  </si>
  <si>
    <t>辅仁药业集团实业股份有限公司</t>
    <phoneticPr fontId="14" type="noConversion"/>
  </si>
  <si>
    <t>江阴海达橡塑股份有限公司</t>
    <phoneticPr fontId="14" type="noConversion"/>
  </si>
  <si>
    <t>北京航天长峰股份有限公司</t>
    <phoneticPr fontId="14" type="noConversion"/>
  </si>
  <si>
    <t>湖北京山轻工机械股份有限公司</t>
    <phoneticPr fontId="14" type="noConversion"/>
  </si>
  <si>
    <t>广东江粉磁材股份有限公司</t>
    <phoneticPr fontId="14" type="noConversion"/>
  </si>
  <si>
    <t>苏州市世嘉科技股份有限公司</t>
    <phoneticPr fontId="14" type="noConversion"/>
  </si>
  <si>
    <t>启迪设计集团股份有限公司</t>
    <phoneticPr fontId="14" type="noConversion"/>
  </si>
  <si>
    <t>深圳万润科技股份有限公司</t>
    <phoneticPr fontId="14" type="noConversion"/>
  </si>
  <si>
    <t>新疆天山畜牧生物工程股份有限公司</t>
    <phoneticPr fontId="14" type="noConversion"/>
  </si>
  <si>
    <t>安徽皖通科技股份有限公司</t>
    <phoneticPr fontId="14" type="noConversion"/>
  </si>
  <si>
    <t>浙江省围海建设集团股份有限公司</t>
    <phoneticPr fontId="14" type="noConversion"/>
  </si>
  <si>
    <t>广州白云电器设备股份有限公司</t>
    <phoneticPr fontId="14" type="noConversion"/>
  </si>
  <si>
    <t>中通国脉通信股份有限公司</t>
    <phoneticPr fontId="14" type="noConversion"/>
  </si>
  <si>
    <t>安徽江南化工股份有限公司</t>
    <phoneticPr fontId="14" type="noConversion"/>
  </si>
  <si>
    <t>广东雪莱特光电科技股份有限公司</t>
    <phoneticPr fontId="14" type="noConversion"/>
  </si>
  <si>
    <t>苏州华源控股股份有限公司</t>
    <phoneticPr fontId="14" type="noConversion"/>
  </si>
  <si>
    <t>À</t>
    <phoneticPr fontId="4" type="noConversion"/>
  </si>
  <si>
    <t>描述统计量</t>
  </si>
  <si>
    <t xml:space="preserve"> </t>
  </si>
  <si>
    <t>N</t>
  </si>
  <si>
    <t>极小值</t>
  </si>
  <si>
    <t>极大值</t>
  </si>
  <si>
    <t>均值</t>
  </si>
  <si>
    <t>标准差</t>
  </si>
  <si>
    <t>上一年归母净利润（万元）</t>
  </si>
  <si>
    <t>承诺期业绩增长率</t>
  </si>
  <si>
    <t>前三年承诺覆盖率</t>
  </si>
  <si>
    <t>静态市盈率</t>
  </si>
  <si>
    <t>动态市盈率</t>
  </si>
  <si>
    <t>标的公司所属行业（是否属于窗口指导行业）</t>
  </si>
  <si>
    <t>成立年限</t>
  </si>
  <si>
    <t>大股东持股比例</t>
  </si>
  <si>
    <t>是否国有企业</t>
  </si>
  <si>
    <t>主营业务涉及国外否（少量、大量、无）</t>
  </si>
  <si>
    <t>最近一个完整会计年度对第一大客户的销售占比</t>
  </si>
  <si>
    <t>最近一个完整会计年度对第一供应商的采购占比</t>
  </si>
  <si>
    <t>对外担保（万元）</t>
  </si>
  <si>
    <t>发明数量（件）</t>
  </si>
  <si>
    <t>注入资产净资产账面值(万元)</t>
  </si>
  <si>
    <t>对税费优惠的倚重</t>
  </si>
  <si>
    <t>D/(D+E)</t>
  </si>
  <si>
    <t>Rc</t>
  </si>
  <si>
    <t xml:space="preserve">总资产增长率 </t>
  </si>
  <si>
    <t xml:space="preserve">归母权益增长率 </t>
  </si>
  <si>
    <t>净利润增长率</t>
  </si>
  <si>
    <t>总资产周转率</t>
  </si>
  <si>
    <t>存货周转率</t>
  </si>
  <si>
    <t>应收账款周转率</t>
  </si>
  <si>
    <t>固定资产周转率</t>
  </si>
  <si>
    <t>流动比率</t>
  </si>
  <si>
    <t>资产负债率</t>
  </si>
  <si>
    <t>经营杠杆（EBITDA/EBIT)</t>
  </si>
  <si>
    <t>（固定资产+土地）/归母权益</t>
  </si>
  <si>
    <t>在建工程/归母权益</t>
  </si>
  <si>
    <t>净资产收益率</t>
  </si>
  <si>
    <t>毛利率</t>
  </si>
  <si>
    <t>经营性现金流/收入</t>
  </si>
  <si>
    <t>研发费用</t>
  </si>
  <si>
    <t>有效的 N （列表状态）</t>
  </si>
  <si>
    <t>系数a</t>
  </si>
  <si>
    <t>模型</t>
  </si>
  <si>
    <t>非标准化系数</t>
  </si>
  <si>
    <t>标准系数</t>
  </si>
  <si>
    <t>t</t>
  </si>
  <si>
    <t>Sig.</t>
  </si>
  <si>
    <t>共线性统计量</t>
  </si>
  <si>
    <t>B</t>
  </si>
  <si>
    <t>标准 误差</t>
  </si>
  <si>
    <t>试用版</t>
  </si>
  <si>
    <t>容差</t>
  </si>
  <si>
    <t>VIF</t>
  </si>
  <si>
    <t>1</t>
  </si>
  <si>
    <t>(常量)</t>
  </si>
  <si>
    <t>Zscore(上一年归母净利润（万元）)</t>
  </si>
  <si>
    <t>Zscore(动态市盈率)</t>
  </si>
  <si>
    <t>Zscore(成立年限)</t>
  </si>
  <si>
    <t>Zscore(大股东持股比例)</t>
  </si>
  <si>
    <t>Zscore(最近一个完整会计年度对第一大客户的销售占比)</t>
  </si>
  <si>
    <t>Zscore(最近一个完整会计年度对第一供应商的采购占比)</t>
  </si>
  <si>
    <t>Zscore:  D/(D+E)</t>
  </si>
  <si>
    <t>Zscore:  总资产增长率</t>
  </si>
  <si>
    <t>Zscore:  归母权益增长率</t>
  </si>
  <si>
    <t>Zscore(净利润增长率)</t>
  </si>
  <si>
    <t>Zscore(总资产周转率)</t>
  </si>
  <si>
    <t>Zscore(存货周转率)</t>
  </si>
  <si>
    <t>Zscore(应收账款周转率)</t>
  </si>
  <si>
    <t>Zscore(固定资产周转率)</t>
  </si>
  <si>
    <t>Zscore(资产负债率)</t>
  </si>
  <si>
    <t>Zscore:  经营杠杆（EBITDA/EBIT)</t>
  </si>
  <si>
    <t>Zscore:  （固定资产+土地）/归母权益</t>
  </si>
  <si>
    <t>Zscore:  在建工程/归母权益</t>
  </si>
  <si>
    <t>Zscore(净资产收益率)</t>
  </si>
  <si>
    <t>Zscore(毛利率)</t>
  </si>
  <si>
    <t>Zscore:  经营性现金流/收入</t>
  </si>
  <si>
    <t>KMO 和 Bartlett 的检验</t>
  </si>
  <si>
    <t>取样足够度的 Kaiser-Meyer-Olkin 度量。</t>
  </si>
  <si>
    <t>Bartlett 的球形度检验</t>
  </si>
  <si>
    <t>近似卡方</t>
  </si>
  <si>
    <t>df</t>
  </si>
  <si>
    <t>公因子方差</t>
  </si>
  <si>
    <t>初始</t>
  </si>
  <si>
    <t>提取</t>
  </si>
  <si>
    <t>解释的总方差</t>
  </si>
  <si>
    <t>成份</t>
  </si>
  <si>
    <t>初始特征值</t>
  </si>
  <si>
    <t>提取平方和载入</t>
  </si>
  <si>
    <t>合计</t>
  </si>
  <si>
    <t>方差的 %</t>
  </si>
  <si>
    <t>累积 %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</si>
  <si>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</si>
  <si>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</si>
  <si>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</si>
  <si>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</si>
  <si>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</si>
  <si>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</si>
  <si>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</si>
  <si>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</si>
  <si>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</si>
  <si>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</si>
  <si>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</si>
  <si>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</si>
  <si>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</si>
  <si>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</si>
  <si>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</si>
  <si>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</si>
  <si>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</si>
  <si>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</si>
  <si>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</si>
  <si>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</si>
  <si>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</si>
  <si>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成份矩阵a</t>
  </si>
  <si>
    <t>旋转成份矩阵a</t>
  </si>
  <si>
    <t>成份得分系数矩阵</t>
  </si>
  <si>
    <t>REGR factor score   5 for analysis 1</t>
  </si>
  <si>
    <t>REGR factor score   1 for analysis 1</t>
  </si>
  <si>
    <t>REGR factor score   6 for analysis 1</t>
  </si>
  <si>
    <t>REGR factor score   4 for analysis 1</t>
  </si>
  <si>
    <t>R</t>
  </si>
  <si>
    <t>R 方</t>
  </si>
  <si>
    <t>调整 R 方</t>
  </si>
  <si>
    <t>标准 估计的误差</t>
  </si>
  <si>
    <t>Durbin-Watson</t>
  </si>
  <si>
    <t>平方和</t>
  </si>
  <si>
    <t>均方</t>
  </si>
  <si>
    <t>F</t>
  </si>
  <si>
    <t>回归</t>
  </si>
  <si>
    <t>残差</t>
  </si>
  <si>
    <t>总计</t>
  </si>
  <si>
    <t>Z上一年归母净利润（万元）</t>
    <phoneticPr fontId="7" type="noConversion"/>
  </si>
  <si>
    <t>Z动态市盈率</t>
    <phoneticPr fontId="7" type="noConversion"/>
  </si>
  <si>
    <t>Z成立年限</t>
    <phoneticPr fontId="4" type="noConversion"/>
  </si>
  <si>
    <t>Z大股东持股比例</t>
    <phoneticPr fontId="4" type="noConversion"/>
  </si>
  <si>
    <t>Z最近一个完整会计年度对第一大客户的销售占比</t>
    <phoneticPr fontId="7" type="noConversion"/>
  </si>
  <si>
    <t>Z最近一个完整会计年度对第一供应商的采购占比</t>
    <phoneticPr fontId="7" type="noConversion"/>
  </si>
  <si>
    <t>ZD/(D+E)</t>
    <phoneticPr fontId="7" type="noConversion"/>
  </si>
  <si>
    <t>ZRc</t>
    <phoneticPr fontId="7" type="noConversion"/>
  </si>
  <si>
    <r>
      <t>Z</t>
    </r>
    <r>
      <rPr>
        <b/>
        <sz val="10"/>
        <color theme="1"/>
        <rFont val="宋体"/>
        <family val="3"/>
        <charset val="134"/>
      </rPr>
      <t>总资产增长率</t>
    </r>
    <r>
      <rPr>
        <b/>
        <sz val="10"/>
        <color theme="1"/>
        <rFont val="Times New Roman"/>
        <family val="2"/>
        <charset val="134"/>
      </rPr>
      <t xml:space="preserve"> </t>
    </r>
    <phoneticPr fontId="7" type="noConversion"/>
  </si>
  <si>
    <r>
      <t>Z</t>
    </r>
    <r>
      <rPr>
        <b/>
        <sz val="10"/>
        <color theme="1"/>
        <rFont val="宋体"/>
        <family val="3"/>
        <charset val="134"/>
      </rPr>
      <t>归母权益增长率</t>
    </r>
    <r>
      <rPr>
        <b/>
        <sz val="10"/>
        <color theme="1"/>
        <rFont val="Times New Roman"/>
        <family val="2"/>
        <charset val="134"/>
      </rPr>
      <t xml:space="preserve"> </t>
    </r>
    <phoneticPr fontId="7" type="noConversion"/>
  </si>
  <si>
    <t>Z净利润增长率</t>
    <phoneticPr fontId="7" type="noConversion"/>
  </si>
  <si>
    <t>Z总资产周转率</t>
    <phoneticPr fontId="7" type="noConversion"/>
  </si>
  <si>
    <t>Z存货周转率</t>
    <phoneticPr fontId="7" type="noConversion"/>
  </si>
  <si>
    <t>Z应收账款周转率</t>
    <phoneticPr fontId="4" type="noConversion"/>
  </si>
  <si>
    <t>Z固定资产周转率</t>
    <phoneticPr fontId="4" type="noConversion"/>
  </si>
  <si>
    <t>Z资产负债率</t>
    <phoneticPr fontId="4" type="noConversion"/>
  </si>
  <si>
    <t>Z经营杠杆（EBITDA/EBIT)</t>
    <phoneticPr fontId="4" type="noConversion"/>
  </si>
  <si>
    <t>Z（固定资产+土地）/归母权益</t>
    <phoneticPr fontId="4" type="noConversion"/>
  </si>
  <si>
    <t>Z在建工程/归母权益</t>
    <phoneticPr fontId="4" type="noConversion"/>
  </si>
  <si>
    <t>Z净资产收益率</t>
    <phoneticPr fontId="4" type="noConversion"/>
  </si>
  <si>
    <t>Z毛利率</t>
    <phoneticPr fontId="4" type="noConversion"/>
  </si>
  <si>
    <t>Z经营性现金流/收入</t>
    <phoneticPr fontId="4" type="noConversion"/>
  </si>
  <si>
    <t>旋转平方和载入</t>
  </si>
  <si>
    <t>研发费用</t>
    <phoneticPr fontId="3" type="noConversion"/>
  </si>
  <si>
    <t>研发支出占比</t>
    <phoneticPr fontId="3" type="noConversion"/>
  </si>
  <si>
    <t>发行股份购买资产获无条件通过</t>
    <phoneticPr fontId="4" type="noConversion"/>
  </si>
  <si>
    <t>行标签</t>
  </si>
  <si>
    <t>计数项:审核结果</t>
  </si>
  <si>
    <t>研发支出占比</t>
  </si>
  <si>
    <t>Zscore(研发支出占比)</t>
  </si>
  <si>
    <t>模型汇总b</t>
  </si>
  <si>
    <t>Anovab</t>
  </si>
  <si>
    <t>REGR factor score   2 for analysis 1</t>
  </si>
  <si>
    <t>REGR factor score   3 for analysis 1</t>
  </si>
  <si>
    <t>REGR factor score   7 for analysis 1</t>
  </si>
  <si>
    <t>REGR factor score   8 for analysis 1</t>
  </si>
  <si>
    <t>REGR factor score   9 for analysis 1</t>
  </si>
  <si>
    <t>REGR factor score  10 for analysis 1</t>
  </si>
  <si>
    <t>Z研发支出占比</t>
    <phoneticPr fontId="3" type="noConversion"/>
  </si>
  <si>
    <t>序号</t>
    <phoneticPr fontId="7" type="noConversion"/>
  </si>
  <si>
    <t>FAC1-1</t>
    <phoneticPr fontId="3" type="noConversion"/>
  </si>
  <si>
    <t>FAC1-2</t>
  </si>
  <si>
    <t>FAC1-2</t>
    <phoneticPr fontId="3" type="noConversion"/>
  </si>
  <si>
    <t>FAC1-3</t>
  </si>
  <si>
    <t>FAC1-3</t>
    <phoneticPr fontId="3" type="noConversion"/>
  </si>
  <si>
    <t>FAC1-4</t>
  </si>
  <si>
    <t>FAC1-4</t>
    <phoneticPr fontId="3" type="noConversion"/>
  </si>
  <si>
    <t>FAC1-5</t>
  </si>
  <si>
    <t>FAC1-5</t>
    <phoneticPr fontId="3" type="noConversion"/>
  </si>
  <si>
    <t>FAC1-6</t>
  </si>
  <si>
    <t>FAC1-6</t>
    <phoneticPr fontId="3" type="noConversion"/>
  </si>
  <si>
    <t>FAC1-7</t>
  </si>
  <si>
    <t>FAC1-7</t>
    <phoneticPr fontId="3" type="noConversion"/>
  </si>
  <si>
    <t>FAC1-8</t>
  </si>
  <si>
    <t>FAC1-8</t>
    <phoneticPr fontId="3" type="noConversion"/>
  </si>
  <si>
    <t>FAC1-9</t>
  </si>
  <si>
    <t>FAC1-9</t>
    <phoneticPr fontId="3" type="noConversion"/>
  </si>
  <si>
    <t>FAC1-10</t>
  </si>
  <si>
    <t>FAC1-10</t>
    <phoneticPr fontId="3" type="noConversion"/>
  </si>
  <si>
    <t>FAC取值验证</t>
    <phoneticPr fontId="3" type="noConversion"/>
  </si>
  <si>
    <r>
      <t>Z</t>
    </r>
    <r>
      <rPr>
        <sz val="10"/>
        <color theme="1"/>
        <rFont val="宋体"/>
        <family val="3"/>
        <charset val="134"/>
      </rPr>
      <t>总资产增长率</t>
    </r>
    <r>
      <rPr>
        <sz val="10"/>
        <color theme="1"/>
        <rFont val="Times New Roman"/>
        <family val="2"/>
        <charset val="134"/>
      </rPr>
      <t xml:space="preserve"> </t>
    </r>
    <phoneticPr fontId="7" type="noConversion"/>
  </si>
  <si>
    <r>
      <t>Z</t>
    </r>
    <r>
      <rPr>
        <sz val="10"/>
        <color theme="1"/>
        <rFont val="宋体"/>
        <family val="3"/>
        <charset val="134"/>
      </rPr>
      <t>归母权益增长率</t>
    </r>
    <r>
      <rPr>
        <sz val="10"/>
        <color theme="1"/>
        <rFont val="Times New Roman"/>
        <family val="2"/>
        <charset val="134"/>
      </rPr>
      <t xml:space="preserve"> </t>
    </r>
    <phoneticPr fontId="7" type="noConversion"/>
  </si>
  <si>
    <t>FAC1-1</t>
    <phoneticPr fontId="3" type="noConversion"/>
  </si>
  <si>
    <t>Z流动比率</t>
    <phoneticPr fontId="3" type="noConversion"/>
  </si>
  <si>
    <t>核对</t>
    <phoneticPr fontId="3" type="noConversion"/>
  </si>
  <si>
    <t>相符</t>
    <phoneticPr fontId="3" type="noConversion"/>
  </si>
  <si>
    <r>
      <rPr>
        <sz val="11"/>
        <color theme="1"/>
        <rFont val="宋体"/>
        <family val="2"/>
        <charset val="134"/>
      </rPr>
      <t>序号</t>
    </r>
    <phoneticPr fontId="3" type="noConversion"/>
  </si>
  <si>
    <r>
      <rPr>
        <sz val="11"/>
        <color theme="1"/>
        <rFont val="宋体"/>
        <family val="2"/>
        <charset val="134"/>
      </rPr>
      <t>计算标准化</t>
    </r>
    <r>
      <rPr>
        <sz val="11"/>
        <color theme="1"/>
        <rFont val="Times New Roman"/>
        <family val="1"/>
      </rPr>
      <t>RC</t>
    </r>
    <phoneticPr fontId="3" type="noConversion"/>
  </si>
  <si>
    <t>是否拥有发明专利</t>
    <phoneticPr fontId="4" type="noConversion"/>
  </si>
  <si>
    <t>是否拥有发明专利</t>
    <phoneticPr fontId="3" type="noConversion"/>
  </si>
  <si>
    <t>Y</t>
    <phoneticPr fontId="3" type="noConversion"/>
  </si>
  <si>
    <t>上一年归母净利润（万元）</t>
    <phoneticPr fontId="7" type="noConversion"/>
  </si>
  <si>
    <t>LN(上一年归母净利润（万元）)</t>
    <phoneticPr fontId="3" type="noConversion"/>
  </si>
  <si>
    <t>成立年限</t>
    <phoneticPr fontId="4" type="noConversion"/>
  </si>
  <si>
    <t>LN(成立年限)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</si>
</sst>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3" formatCode="_ * #,##0.00_ ;_ * \-#,##0.00_ ;_ * &quot;-&quot;??_ ;_ @_ "/>
    <numFmt numFmtId="176" formatCode="[$-F800]dddd\,\ mmmm\ dd\,\ yyyy"/>
    <numFmt numFmtId="177" formatCode="#,##0.00_);[Red]\(#,##0.00\)"/>
    <numFmt numFmtId="178" formatCode="0.00_ "/>
    <numFmt numFmtId="179" formatCode="0_);[Red]\(0\)"/>
    <numFmt numFmtId="180" formatCode="0.00_);[Red]\(0.00\)"/>
    <numFmt numFmtId="181" formatCode="0_ "/>
    <numFmt numFmtId="182" formatCode="0.000%"/>
    <numFmt numFmtId="183" formatCode="0.0000%"/>
    <numFmt numFmtId="184" formatCode="###0"/>
    <numFmt numFmtId="185" formatCode="####.00"/>
    <numFmt numFmtId="186" formatCode="####.0000"/>
    <numFmt numFmtId="187" formatCode="####.00000"/>
    <numFmt numFmtId="188" formatCode="####.0000000"/>
    <numFmt numFmtId="189" formatCode="####.000000000"/>
    <numFmt numFmtId="190" formatCode="####.0000000000"/>
    <numFmt numFmtId="191" formatCode="####.000"/>
    <numFmt numFmtId="192" formatCode="####.000000"/>
    <numFmt numFmtId="193" formatCode="####.0"/>
    <numFmt numFmtId="194" formatCode="####.00000000"/>
    <numFmt numFmtId="195" formatCode="0.0000_);[Red]\(0.0000\)"/>
  </numFmts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.5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b/>
      <sz val="10"/>
      <color indexed="8"/>
      <name val="宋体"/>
      <family val="3"/>
      <charset val="134"/>
    </font>
    <font>
      <sz val="9"/>
      <name val="宋体"/>
      <family val="2"/>
      <charset val="134"/>
    </font>
    <font>
      <b/>
      <sz val="10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8"/>
      <name val="Times New Roman"/>
      <family val="1"/>
    </font>
    <font>
      <b/>
      <sz val="10"/>
      <color theme="1"/>
      <name val="Times New Roman"/>
      <family val="2"/>
      <charset val="134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</font>
    <font>
      <sz val="10"/>
      <color indexed="8"/>
      <name val="宋体"/>
      <family val="3"/>
      <charset val="134"/>
    </font>
    <font>
      <sz val="10"/>
      <color indexed="8"/>
      <name val="Times New Roman"/>
      <family val="1"/>
    </font>
    <font>
      <sz val="10"/>
      <color theme="1"/>
      <name val="Times New Roman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indexed="8"/>
      <name val="MingLiU"/>
      <family val="3"/>
      <charset val="136"/>
    </font>
    <font>
      <b/>
      <sz val="10"/>
      <color theme="1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color indexed="8"/>
      <name val="Times New Roman"/>
      <family val="1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medium">
        <color indexed="8"/>
      </bottom>
      <diagonal/>
    </border>
  </borders>
  <cellStyleXfs count="1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5" fillId="0" borderId="0">
      <alignment vertical="center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437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176" fontId="6" fillId="0" borderId="2" xfId="3" applyNumberFormat="1" applyFont="1" applyFill="1" applyBorder="1" applyAlignment="1" applyProtection="1">
      <alignment horizontal="center" vertical="center" wrapText="1"/>
    </xf>
    <xf numFmtId="176" fontId="6" fillId="0" borderId="3" xfId="3" applyNumberFormat="1" applyFont="1" applyFill="1" applyBorder="1" applyAlignment="1" applyProtection="1">
      <alignment horizontal="center" vertical="center" wrapText="1"/>
    </xf>
    <xf numFmtId="176" fontId="8" fillId="0" borderId="4" xfId="3" applyNumberFormat="1" applyFont="1" applyFill="1" applyBorder="1" applyAlignment="1" applyProtection="1">
      <alignment horizontal="center" vertical="center" wrapText="1"/>
    </xf>
    <xf numFmtId="176" fontId="6" fillId="0" borderId="4" xfId="3" applyNumberFormat="1" applyFont="1" applyFill="1" applyBorder="1" applyAlignment="1" applyProtection="1">
      <alignment horizontal="center" vertical="center" wrapText="1"/>
    </xf>
    <xf numFmtId="176" fontId="9" fillId="0" borderId="4" xfId="3" applyNumberFormat="1" applyFont="1" applyFill="1" applyBorder="1" applyAlignment="1" applyProtection="1">
      <alignment horizontal="center" vertical="center" wrapText="1"/>
    </xf>
    <xf numFmtId="176" fontId="10" fillId="0" borderId="4" xfId="3" applyNumberFormat="1" applyFont="1" applyFill="1" applyBorder="1" applyAlignment="1" applyProtection="1">
      <alignment horizontal="center" vertical="center" wrapText="1"/>
    </xf>
    <xf numFmtId="176" fontId="12" fillId="0" borderId="2" xfId="3" applyNumberFormat="1" applyFont="1" applyFill="1" applyBorder="1" applyAlignment="1" applyProtection="1">
      <alignment horizontal="center" vertical="center" wrapText="1"/>
    </xf>
    <xf numFmtId="176" fontId="8" fillId="0" borderId="2" xfId="3" applyNumberFormat="1" applyFont="1" applyFill="1" applyBorder="1" applyAlignment="1" applyProtection="1">
      <alignment horizontal="center" vertical="center" wrapText="1"/>
    </xf>
    <xf numFmtId="177" fontId="6" fillId="0" borderId="2" xfId="3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/>
    <xf numFmtId="0" fontId="13" fillId="0" borderId="5" xfId="0" applyFont="1" applyFill="1" applyBorder="1" applyAlignment="1"/>
    <xf numFmtId="0" fontId="13" fillId="0" borderId="6" xfId="0" applyNumberFormat="1" applyFont="1" applyFill="1" applyBorder="1" applyAlignment="1">
      <alignment horizontal="left" vertical="center" shrinkToFit="1"/>
    </xf>
    <xf numFmtId="43" fontId="13" fillId="0" borderId="6" xfId="1" applyFont="1" applyFill="1" applyBorder="1" applyAlignment="1">
      <alignment horizontal="center" shrinkToFit="1"/>
    </xf>
    <xf numFmtId="10" fontId="13" fillId="0" borderId="6" xfId="2" applyNumberFormat="1" applyFont="1" applyFill="1" applyBorder="1" applyAlignment="1">
      <alignment shrinkToFit="1"/>
    </xf>
    <xf numFmtId="178" fontId="13" fillId="0" borderId="6" xfId="2" applyNumberFormat="1" applyFont="1" applyFill="1" applyBorder="1" applyAlignment="1">
      <alignment shrinkToFit="1"/>
    </xf>
    <xf numFmtId="43" fontId="13" fillId="0" borderId="6" xfId="0" applyNumberFormat="1" applyFont="1" applyFill="1" applyBorder="1" applyAlignment="1">
      <alignment vertical="center"/>
    </xf>
    <xf numFmtId="179" fontId="13" fillId="0" borderId="6" xfId="0" applyNumberFormat="1" applyFont="1" applyFill="1" applyBorder="1" applyAlignment="1">
      <alignment vertical="center"/>
    </xf>
    <xf numFmtId="180" fontId="13" fillId="0" borderId="6" xfId="0" applyNumberFormat="1" applyFont="1" applyFill="1" applyBorder="1" applyAlignment="1">
      <alignment shrinkToFit="1"/>
    </xf>
    <xf numFmtId="10" fontId="13" fillId="0" borderId="6" xfId="0" applyNumberFormat="1" applyFont="1" applyFill="1" applyBorder="1" applyAlignment="1">
      <alignment horizontal="right" shrinkToFit="1"/>
    </xf>
    <xf numFmtId="0" fontId="15" fillId="0" borderId="6" xfId="0" applyNumberFormat="1" applyFont="1" applyFill="1" applyBorder="1" applyAlignment="1">
      <alignment horizontal="center" shrinkToFit="1"/>
    </xf>
    <xf numFmtId="9" fontId="13" fillId="0" borderId="6" xfId="0" quotePrefix="1" applyNumberFormat="1" applyFont="1" applyFill="1" applyBorder="1" applyAlignment="1">
      <alignment horizontal="right" shrinkToFit="1"/>
    </xf>
    <xf numFmtId="3" fontId="13" fillId="0" borderId="6" xfId="0" applyNumberFormat="1" applyFont="1" applyFill="1" applyBorder="1" applyAlignment="1">
      <alignment horizontal="center" shrinkToFit="1"/>
    </xf>
    <xf numFmtId="0" fontId="15" fillId="0" borderId="6" xfId="0" quotePrefix="1" applyNumberFormat="1" applyFont="1" applyFill="1" applyBorder="1" applyAlignment="1">
      <alignment horizontal="center" shrinkToFit="1"/>
    </xf>
    <xf numFmtId="181" fontId="16" fillId="0" borderId="6" xfId="0" quotePrefix="1" applyNumberFormat="1" applyFont="1" applyFill="1" applyBorder="1" applyAlignment="1">
      <alignment horizontal="center" shrinkToFit="1"/>
    </xf>
    <xf numFmtId="4" fontId="13" fillId="0" borderId="6" xfId="0" applyNumberFormat="1" applyFont="1" applyFill="1" applyBorder="1" applyAlignment="1">
      <alignment shrinkToFit="1"/>
    </xf>
    <xf numFmtId="10" fontId="13" fillId="0" borderId="6" xfId="0" applyNumberFormat="1" applyFont="1" applyFill="1" applyBorder="1" applyAlignment="1">
      <alignment shrinkToFit="1"/>
    </xf>
    <xf numFmtId="177" fontId="13" fillId="0" borderId="6" xfId="2" applyNumberFormat="1" applyFont="1" applyFill="1" applyBorder="1" applyAlignment="1">
      <alignment shrinkToFit="1"/>
    </xf>
    <xf numFmtId="182" fontId="13" fillId="0" borderId="6" xfId="0" applyNumberFormat="1" applyFont="1" applyFill="1" applyBorder="1" applyAlignment="1"/>
    <xf numFmtId="10" fontId="13" fillId="0" borderId="6" xfId="0" applyNumberFormat="1" applyFont="1" applyFill="1" applyBorder="1" applyAlignment="1"/>
    <xf numFmtId="10" fontId="13" fillId="0" borderId="6" xfId="0" applyNumberFormat="1" applyFont="1" applyFill="1" applyBorder="1" applyAlignment="1">
      <alignment horizontal="right"/>
    </xf>
    <xf numFmtId="0" fontId="15" fillId="0" borderId="6" xfId="0" applyFont="1" applyFill="1" applyBorder="1" applyAlignment="1">
      <alignment horizontal="center"/>
    </xf>
    <xf numFmtId="4" fontId="13" fillId="0" borderId="6" xfId="0" applyNumberFormat="1" applyFont="1" applyFill="1" applyBorder="1" applyAlignment="1"/>
    <xf numFmtId="10" fontId="13" fillId="0" borderId="6" xfId="2" applyNumberFormat="1" applyFont="1" applyFill="1" applyBorder="1" applyAlignment="1"/>
    <xf numFmtId="177" fontId="13" fillId="0" borderId="6" xfId="2" applyNumberFormat="1" applyFont="1" applyFill="1" applyBorder="1" applyAlignment="1"/>
    <xf numFmtId="0" fontId="13" fillId="0" borderId="7" xfId="0" applyFont="1" applyFill="1" applyBorder="1" applyAlignment="1">
      <alignment vertical="center"/>
    </xf>
    <xf numFmtId="0" fontId="13" fillId="0" borderId="8" xfId="0" applyNumberFormat="1" applyFont="1" applyFill="1" applyBorder="1" applyAlignment="1">
      <alignment vertical="center" shrinkToFit="1"/>
    </xf>
    <xf numFmtId="9" fontId="13" fillId="0" borderId="6" xfId="0" applyNumberFormat="1" applyFont="1" applyFill="1" applyBorder="1" applyAlignment="1"/>
    <xf numFmtId="0" fontId="13" fillId="0" borderId="6" xfId="0" applyFont="1" applyFill="1" applyBorder="1" applyAlignment="1"/>
    <xf numFmtId="0" fontId="15" fillId="0" borderId="8" xfId="0" applyNumberFormat="1" applyFont="1" applyFill="1" applyBorder="1" applyAlignment="1">
      <alignment horizontal="left" vertical="center" shrinkToFit="1"/>
    </xf>
    <xf numFmtId="181" fontId="16" fillId="0" borderId="6" xfId="0" applyNumberFormat="1" applyFont="1" applyFill="1" applyBorder="1" applyAlignment="1">
      <alignment horizontal="center"/>
    </xf>
    <xf numFmtId="10" fontId="13" fillId="0" borderId="0" xfId="0" applyNumberFormat="1" applyFont="1" applyFill="1" applyAlignment="1"/>
    <xf numFmtId="183" fontId="13" fillId="0" borderId="6" xfId="0" applyNumberFormat="1" applyFont="1" applyFill="1" applyBorder="1" applyAlignment="1"/>
    <xf numFmtId="179" fontId="13" fillId="0" borderId="6" xfId="2" applyNumberFormat="1" applyFont="1" applyFill="1" applyBorder="1" applyAlignment="1">
      <alignment shrinkToFit="1"/>
    </xf>
    <xf numFmtId="4" fontId="13" fillId="0" borderId="0" xfId="0" applyNumberFormat="1" applyFont="1" applyFill="1" applyAlignment="1"/>
    <xf numFmtId="0" fontId="15" fillId="0" borderId="6" xfId="0" applyNumberFormat="1" applyFont="1" applyFill="1" applyBorder="1" applyAlignment="1">
      <alignment horizontal="left" vertical="center" shrinkToFit="1"/>
    </xf>
    <xf numFmtId="43" fontId="13" fillId="0" borderId="6" xfId="1" applyFont="1" applyFill="1" applyBorder="1" applyAlignment="1"/>
    <xf numFmtId="10" fontId="13" fillId="0" borderId="0" xfId="0" applyNumberFormat="1" applyFont="1" applyFill="1" applyBorder="1" applyAlignment="1">
      <alignment shrinkToFit="1"/>
    </xf>
    <xf numFmtId="0" fontId="13" fillId="0" borderId="0" xfId="0" applyFont="1" applyFill="1" applyAlignment="1"/>
    <xf numFmtId="0" fontId="13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7" fontId="13" fillId="0" borderId="0" xfId="0" applyNumberFormat="1" applyFont="1" applyFill="1" applyAlignment="1"/>
    <xf numFmtId="177" fontId="0" fillId="0" borderId="0" xfId="0" applyNumberFormat="1" applyFill="1" applyAlignment="1"/>
    <xf numFmtId="0" fontId="18" fillId="0" borderId="0" xfId="0" applyFont="1" applyFill="1" applyAlignment="1"/>
    <xf numFmtId="0" fontId="0" fillId="0" borderId="0" xfId="0" applyFill="1" applyAlignment="1">
      <alignment wrapText="1"/>
    </xf>
    <xf numFmtId="0" fontId="21" fillId="0" borderId="0" xfId="4"/>
    <xf numFmtId="0" fontId="21" fillId="0" borderId="9" xfId="4" applyBorder="1" applyAlignment="1">
      <alignment horizontal="center" vertical="center" wrapText="1"/>
    </xf>
    <xf numFmtId="0" fontId="23" fillId="0" borderId="10" xfId="4" applyFont="1" applyBorder="1" applyAlignment="1">
      <alignment horizontal="center" wrapText="1"/>
    </xf>
    <xf numFmtId="0" fontId="23" fillId="0" borderId="11" xfId="4" applyFont="1" applyBorder="1" applyAlignment="1">
      <alignment horizontal="center" wrapText="1"/>
    </xf>
    <xf numFmtId="0" fontId="23" fillId="0" borderId="12" xfId="4" applyFont="1" applyBorder="1" applyAlignment="1">
      <alignment horizontal="center" wrapText="1"/>
    </xf>
    <xf numFmtId="0" fontId="23" fillId="0" borderId="13" xfId="4" applyFont="1" applyBorder="1" applyAlignment="1">
      <alignment horizontal="left" vertical="top" wrapText="1"/>
    </xf>
    <xf numFmtId="184" fontId="23" fillId="0" borderId="14" xfId="4" applyNumberFormat="1" applyFont="1" applyBorder="1" applyAlignment="1">
      <alignment horizontal="right" vertical="top"/>
    </xf>
    <xf numFmtId="185" fontId="23" fillId="0" borderId="15" xfId="4" applyNumberFormat="1" applyFont="1" applyBorder="1" applyAlignment="1">
      <alignment horizontal="right" vertical="top"/>
    </xf>
    <xf numFmtId="186" fontId="23" fillId="0" borderId="15" xfId="4" applyNumberFormat="1" applyFont="1" applyBorder="1" applyAlignment="1">
      <alignment horizontal="right" vertical="top"/>
    </xf>
    <xf numFmtId="187" fontId="23" fillId="0" borderId="16" xfId="4" applyNumberFormat="1" applyFont="1" applyBorder="1" applyAlignment="1">
      <alignment horizontal="right" vertical="top"/>
    </xf>
    <xf numFmtId="0" fontId="23" fillId="0" borderId="17" xfId="4" applyFont="1" applyBorder="1" applyAlignment="1">
      <alignment horizontal="left" vertical="top" wrapText="1"/>
    </xf>
    <xf numFmtId="184" fontId="23" fillId="0" borderId="18" xfId="4" applyNumberFormat="1" applyFont="1" applyBorder="1" applyAlignment="1">
      <alignment horizontal="right" vertical="top"/>
    </xf>
    <xf numFmtId="185" fontId="23" fillId="0" borderId="19" xfId="4" applyNumberFormat="1" applyFont="1" applyBorder="1" applyAlignment="1">
      <alignment horizontal="right" vertical="top"/>
    </xf>
    <xf numFmtId="186" fontId="23" fillId="0" borderId="19" xfId="4" applyNumberFormat="1" applyFont="1" applyBorder="1" applyAlignment="1">
      <alignment horizontal="right" vertical="top"/>
    </xf>
    <xf numFmtId="187" fontId="23" fillId="0" borderId="20" xfId="4" applyNumberFormat="1" applyFont="1" applyBorder="1" applyAlignment="1">
      <alignment horizontal="right" vertical="top"/>
    </xf>
    <xf numFmtId="188" fontId="23" fillId="0" borderId="19" xfId="4" applyNumberFormat="1" applyFont="1" applyBorder="1" applyAlignment="1">
      <alignment horizontal="right" vertical="top"/>
    </xf>
    <xf numFmtId="189" fontId="23" fillId="0" borderId="19" xfId="4" applyNumberFormat="1" applyFont="1" applyBorder="1" applyAlignment="1">
      <alignment horizontal="right" vertical="top"/>
    </xf>
    <xf numFmtId="190" fontId="23" fillId="0" borderId="20" xfId="4" applyNumberFormat="1" applyFont="1" applyBorder="1" applyAlignment="1">
      <alignment horizontal="right" vertical="top"/>
    </xf>
    <xf numFmtId="184" fontId="23" fillId="0" borderId="19" xfId="4" applyNumberFormat="1" applyFont="1" applyBorder="1" applyAlignment="1">
      <alignment horizontal="right" vertical="top"/>
    </xf>
    <xf numFmtId="191" fontId="23" fillId="0" borderId="20" xfId="4" applyNumberFormat="1" applyFont="1" applyBorder="1" applyAlignment="1">
      <alignment horizontal="right" vertical="top"/>
    </xf>
    <xf numFmtId="192" fontId="23" fillId="0" borderId="19" xfId="4" applyNumberFormat="1" applyFont="1" applyBorder="1" applyAlignment="1">
      <alignment horizontal="right" vertical="top"/>
    </xf>
    <xf numFmtId="188" fontId="23" fillId="0" borderId="20" xfId="4" applyNumberFormat="1" applyFont="1" applyBorder="1" applyAlignment="1">
      <alignment horizontal="right" vertical="top"/>
    </xf>
    <xf numFmtId="193" fontId="23" fillId="0" borderId="19" xfId="4" applyNumberFormat="1" applyFont="1" applyBorder="1" applyAlignment="1">
      <alignment horizontal="right" vertical="top"/>
    </xf>
    <xf numFmtId="191" fontId="23" fillId="0" borderId="19" xfId="4" applyNumberFormat="1" applyFont="1" applyBorder="1" applyAlignment="1">
      <alignment horizontal="right" vertical="top"/>
    </xf>
    <xf numFmtId="186" fontId="23" fillId="0" borderId="20" xfId="4" applyNumberFormat="1" applyFont="1" applyBorder="1" applyAlignment="1">
      <alignment horizontal="right" vertical="top"/>
    </xf>
    <xf numFmtId="0" fontId="23" fillId="0" borderId="21" xfId="4" applyFont="1" applyBorder="1" applyAlignment="1">
      <alignment horizontal="left" vertical="top" wrapText="1"/>
    </xf>
    <xf numFmtId="184" fontId="23" fillId="0" borderId="22" xfId="4" applyNumberFormat="1" applyFont="1" applyBorder="1" applyAlignment="1">
      <alignment horizontal="right" vertical="top"/>
    </xf>
    <xf numFmtId="0" fontId="21" fillId="0" borderId="23" xfId="4" applyBorder="1" applyAlignment="1">
      <alignment horizontal="center" vertical="center"/>
    </xf>
    <xf numFmtId="0" fontId="21" fillId="0" borderId="24" xfId="4" applyBorder="1" applyAlignment="1">
      <alignment horizontal="center" vertical="center"/>
    </xf>
    <xf numFmtId="0" fontId="23" fillId="0" borderId="28" xfId="5" applyFont="1" applyBorder="1" applyAlignment="1">
      <alignment horizontal="center" wrapText="1"/>
    </xf>
    <xf numFmtId="0" fontId="23" fillId="0" borderId="33" xfId="5" applyFont="1" applyBorder="1" applyAlignment="1">
      <alignment horizontal="center" wrapText="1"/>
    </xf>
    <xf numFmtId="0" fontId="23" fillId="0" borderId="34" xfId="5" applyFont="1" applyBorder="1" applyAlignment="1">
      <alignment horizontal="center" wrapText="1"/>
    </xf>
    <xf numFmtId="0" fontId="23" fillId="0" borderId="35" xfId="5" applyFont="1" applyBorder="1" applyAlignment="1">
      <alignment horizontal="center" wrapText="1"/>
    </xf>
    <xf numFmtId="0" fontId="23" fillId="0" borderId="25" xfId="5" applyFont="1" applyBorder="1" applyAlignment="1">
      <alignment horizontal="left" vertical="top" wrapText="1"/>
    </xf>
    <xf numFmtId="191" fontId="23" fillId="0" borderId="14" xfId="5" applyNumberFormat="1" applyFont="1" applyBorder="1" applyAlignment="1">
      <alignment horizontal="right" vertical="top"/>
    </xf>
    <xf numFmtId="191" fontId="23" fillId="0" borderId="15" xfId="5" applyNumberFormat="1" applyFont="1" applyBorder="1" applyAlignment="1">
      <alignment horizontal="right" vertical="top"/>
    </xf>
    <xf numFmtId="0" fontId="21" fillId="0" borderId="15" xfId="5" applyBorder="1" applyAlignment="1">
      <alignment horizontal="center" vertical="center"/>
    </xf>
    <xf numFmtId="0" fontId="21" fillId="0" borderId="16" xfId="5" applyBorder="1" applyAlignment="1">
      <alignment horizontal="center" vertical="center"/>
    </xf>
    <xf numFmtId="0" fontId="23" fillId="0" borderId="38" xfId="5" applyFont="1" applyBorder="1" applyAlignment="1">
      <alignment horizontal="left" vertical="top" wrapText="1"/>
    </xf>
    <xf numFmtId="191" fontId="23" fillId="0" borderId="18" xfId="5" applyNumberFormat="1" applyFont="1" applyBorder="1" applyAlignment="1">
      <alignment horizontal="right" vertical="top"/>
    </xf>
    <xf numFmtId="191" fontId="23" fillId="0" borderId="19" xfId="5" applyNumberFormat="1" applyFont="1" applyBorder="1" applyAlignment="1">
      <alignment horizontal="right" vertical="top"/>
    </xf>
    <xf numFmtId="191" fontId="23" fillId="0" borderId="20" xfId="5" applyNumberFormat="1" applyFont="1" applyBorder="1" applyAlignment="1">
      <alignment horizontal="right" vertical="top"/>
    </xf>
    <xf numFmtId="0" fontId="23" fillId="0" borderId="32" xfId="5" applyFont="1" applyBorder="1" applyAlignment="1">
      <alignment horizontal="left" vertical="top" wrapText="1"/>
    </xf>
    <xf numFmtId="191" fontId="23" fillId="0" borderId="22" xfId="5" applyNumberFormat="1" applyFont="1" applyBorder="1" applyAlignment="1">
      <alignment horizontal="right" vertical="top"/>
    </xf>
    <xf numFmtId="191" fontId="23" fillId="0" borderId="23" xfId="5" applyNumberFormat="1" applyFont="1" applyBorder="1" applyAlignment="1">
      <alignment horizontal="right" vertical="top"/>
    </xf>
    <xf numFmtId="191" fontId="23" fillId="0" borderId="24" xfId="5" applyNumberFormat="1" applyFont="1" applyBorder="1" applyAlignment="1">
      <alignment horizontal="right" vertical="top"/>
    </xf>
    <xf numFmtId="0" fontId="21" fillId="0" borderId="0" xfId="5"/>
    <xf numFmtId="0" fontId="23" fillId="0" borderId="33" xfId="7" applyFont="1" applyBorder="1" applyAlignment="1">
      <alignment horizontal="center" wrapText="1"/>
    </xf>
    <xf numFmtId="0" fontId="23" fillId="0" borderId="34" xfId="7" applyFont="1" applyBorder="1" applyAlignment="1">
      <alignment horizontal="center" wrapText="1"/>
    </xf>
    <xf numFmtId="0" fontId="23" fillId="0" borderId="35" xfId="7" applyFont="1" applyBorder="1" applyAlignment="1">
      <alignment horizontal="center" wrapText="1"/>
    </xf>
    <xf numFmtId="0" fontId="23" fillId="0" borderId="13" xfId="7" applyFont="1" applyBorder="1" applyAlignment="1">
      <alignment horizontal="left" vertical="top" wrapText="1"/>
    </xf>
    <xf numFmtId="191" fontId="23" fillId="0" borderId="14" xfId="7" applyNumberFormat="1" applyFont="1" applyBorder="1" applyAlignment="1">
      <alignment horizontal="right" vertical="top"/>
    </xf>
    <xf numFmtId="191" fontId="23" fillId="0" borderId="15" xfId="7" applyNumberFormat="1" applyFont="1" applyBorder="1" applyAlignment="1">
      <alignment horizontal="right" vertical="top"/>
    </xf>
    <xf numFmtId="191" fontId="23" fillId="0" borderId="16" xfId="7" applyNumberFormat="1" applyFont="1" applyBorder="1" applyAlignment="1">
      <alignment horizontal="right" vertical="top"/>
    </xf>
    <xf numFmtId="0" fontId="23" fillId="0" borderId="17" xfId="7" applyFont="1" applyBorder="1" applyAlignment="1">
      <alignment horizontal="left" vertical="top" wrapText="1"/>
    </xf>
    <xf numFmtId="191" fontId="23" fillId="0" borderId="18" xfId="7" applyNumberFormat="1" applyFont="1" applyBorder="1" applyAlignment="1">
      <alignment horizontal="right" vertical="top"/>
    </xf>
    <xf numFmtId="191" fontId="23" fillId="0" borderId="19" xfId="7" applyNumberFormat="1" applyFont="1" applyBorder="1" applyAlignment="1">
      <alignment horizontal="right" vertical="top"/>
    </xf>
    <xf numFmtId="191" fontId="23" fillId="0" borderId="20" xfId="7" applyNumberFormat="1" applyFont="1" applyBorder="1" applyAlignment="1">
      <alignment horizontal="right" vertical="top"/>
    </xf>
    <xf numFmtId="0" fontId="23" fillId="0" borderId="21" xfId="7" applyFont="1" applyBorder="1" applyAlignment="1">
      <alignment horizontal="left" vertical="top" wrapText="1"/>
    </xf>
    <xf numFmtId="191" fontId="23" fillId="0" borderId="22" xfId="7" applyNumberFormat="1" applyFont="1" applyBorder="1" applyAlignment="1">
      <alignment horizontal="right" vertical="top"/>
    </xf>
    <xf numFmtId="191" fontId="23" fillId="0" borderId="23" xfId="7" applyNumberFormat="1" applyFont="1" applyBorder="1" applyAlignment="1">
      <alignment horizontal="right" vertical="top"/>
    </xf>
    <xf numFmtId="0" fontId="21" fillId="0" borderId="0" xfId="7"/>
    <xf numFmtId="0" fontId="21" fillId="0" borderId="0" xfId="8"/>
    <xf numFmtId="0" fontId="23" fillId="0" borderId="33" xfId="8" applyFont="1" applyBorder="1" applyAlignment="1">
      <alignment horizontal="center" wrapText="1"/>
    </xf>
    <xf numFmtId="0" fontId="23" fillId="0" borderId="34" xfId="8" applyFont="1" applyBorder="1" applyAlignment="1">
      <alignment horizontal="center" wrapText="1"/>
    </xf>
    <xf numFmtId="0" fontId="23" fillId="0" borderId="35" xfId="8" applyFont="1" applyBorder="1" applyAlignment="1">
      <alignment horizontal="center" wrapText="1"/>
    </xf>
    <xf numFmtId="0" fontId="23" fillId="0" borderId="13" xfId="8" applyFont="1" applyBorder="1" applyAlignment="1">
      <alignment horizontal="left" vertical="top" wrapText="1"/>
    </xf>
    <xf numFmtId="191" fontId="23" fillId="0" borderId="14" xfId="8" applyNumberFormat="1" applyFont="1" applyBorder="1" applyAlignment="1">
      <alignment horizontal="right" vertical="top"/>
    </xf>
    <xf numFmtId="191" fontId="23" fillId="0" borderId="15" xfId="8" applyNumberFormat="1" applyFont="1" applyBorder="1" applyAlignment="1">
      <alignment horizontal="right" vertical="top"/>
    </xf>
    <xf numFmtId="191" fontId="23" fillId="0" borderId="16" xfId="8" applyNumberFormat="1" applyFont="1" applyBorder="1" applyAlignment="1">
      <alignment horizontal="right" vertical="top"/>
    </xf>
    <xf numFmtId="0" fontId="23" fillId="0" borderId="17" xfId="8" applyFont="1" applyBorder="1" applyAlignment="1">
      <alignment horizontal="left" vertical="top" wrapText="1"/>
    </xf>
    <xf numFmtId="191" fontId="23" fillId="0" borderId="18" xfId="8" applyNumberFormat="1" applyFont="1" applyBorder="1" applyAlignment="1">
      <alignment horizontal="right" vertical="top"/>
    </xf>
    <xf numFmtId="191" fontId="23" fillId="0" borderId="19" xfId="8" applyNumberFormat="1" applyFont="1" applyBorder="1" applyAlignment="1">
      <alignment horizontal="right" vertical="top"/>
    </xf>
    <xf numFmtId="191" fontId="23" fillId="0" borderId="20" xfId="8" applyNumberFormat="1" applyFont="1" applyBorder="1" applyAlignment="1">
      <alignment horizontal="right" vertical="top"/>
    </xf>
    <xf numFmtId="0" fontId="23" fillId="0" borderId="21" xfId="8" applyFont="1" applyBorder="1" applyAlignment="1">
      <alignment horizontal="left" vertical="top" wrapText="1"/>
    </xf>
    <xf numFmtId="191" fontId="23" fillId="0" borderId="22" xfId="8" applyNumberFormat="1" applyFont="1" applyBorder="1" applyAlignment="1">
      <alignment horizontal="right" vertical="top"/>
    </xf>
    <xf numFmtId="191" fontId="23" fillId="0" borderId="23" xfId="8" applyNumberFormat="1" applyFont="1" applyBorder="1" applyAlignment="1">
      <alignment horizontal="right" vertical="top"/>
    </xf>
    <xf numFmtId="191" fontId="23" fillId="0" borderId="24" xfId="8" applyNumberFormat="1" applyFont="1" applyBorder="1" applyAlignment="1">
      <alignment horizontal="right" vertical="top"/>
    </xf>
    <xf numFmtId="0" fontId="21" fillId="0" borderId="0" xfId="9"/>
    <xf numFmtId="0" fontId="23" fillId="0" borderId="34" xfId="9" applyFont="1" applyBorder="1" applyAlignment="1">
      <alignment horizontal="center" wrapText="1"/>
    </xf>
    <xf numFmtId="0" fontId="23" fillId="0" borderId="35" xfId="9" applyFont="1" applyBorder="1" applyAlignment="1">
      <alignment horizontal="center" wrapText="1"/>
    </xf>
    <xf numFmtId="0" fontId="23" fillId="0" borderId="13" xfId="9" applyFont="1" applyBorder="1" applyAlignment="1">
      <alignment horizontal="left" vertical="top" wrapText="1"/>
    </xf>
    <xf numFmtId="191" fontId="23" fillId="0" borderId="14" xfId="9" applyNumberFormat="1" applyFont="1" applyBorder="1" applyAlignment="1">
      <alignment horizontal="right" vertical="top"/>
    </xf>
    <xf numFmtId="191" fontId="23" fillId="0" borderId="15" xfId="9" applyNumberFormat="1" applyFont="1" applyBorder="1" applyAlignment="1">
      <alignment horizontal="right" vertical="top"/>
    </xf>
    <xf numFmtId="191" fontId="23" fillId="0" borderId="16" xfId="9" applyNumberFormat="1" applyFont="1" applyBorder="1" applyAlignment="1">
      <alignment horizontal="right" vertical="top"/>
    </xf>
    <xf numFmtId="0" fontId="23" fillId="0" borderId="17" xfId="9" applyFont="1" applyBorder="1" applyAlignment="1">
      <alignment horizontal="left" vertical="top" wrapText="1"/>
    </xf>
    <xf numFmtId="191" fontId="23" fillId="0" borderId="18" xfId="9" applyNumberFormat="1" applyFont="1" applyBorder="1" applyAlignment="1">
      <alignment horizontal="right" vertical="top"/>
    </xf>
    <xf numFmtId="191" fontId="23" fillId="0" borderId="19" xfId="9" applyNumberFormat="1" applyFont="1" applyBorder="1" applyAlignment="1">
      <alignment horizontal="right" vertical="top"/>
    </xf>
    <xf numFmtId="191" fontId="23" fillId="0" borderId="20" xfId="9" applyNumberFormat="1" applyFont="1" applyBorder="1" applyAlignment="1">
      <alignment horizontal="right" vertical="top"/>
    </xf>
    <xf numFmtId="0" fontId="23" fillId="0" borderId="21" xfId="9" applyFont="1" applyBorder="1" applyAlignment="1">
      <alignment horizontal="left" vertical="top" wrapText="1"/>
    </xf>
    <xf numFmtId="191" fontId="23" fillId="0" borderId="22" xfId="9" applyNumberFormat="1" applyFont="1" applyBorder="1" applyAlignment="1">
      <alignment horizontal="right" vertical="top"/>
    </xf>
    <xf numFmtId="191" fontId="23" fillId="0" borderId="23" xfId="9" applyNumberFormat="1" applyFont="1" applyBorder="1" applyAlignment="1">
      <alignment horizontal="right" vertical="top"/>
    </xf>
    <xf numFmtId="191" fontId="23" fillId="0" borderId="24" xfId="9" applyNumberFormat="1" applyFont="1" applyBorder="1" applyAlignment="1">
      <alignment horizontal="right" vertical="top"/>
    </xf>
    <xf numFmtId="0" fontId="21" fillId="0" borderId="0" xfId="10"/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3" fillId="2" borderId="5" xfId="0" applyFont="1" applyFill="1" applyBorder="1" applyAlignment="1"/>
    <xf numFmtId="0" fontId="13" fillId="2" borderId="6" xfId="0" applyNumberFormat="1" applyFont="1" applyFill="1" applyBorder="1" applyAlignment="1">
      <alignment horizontal="left" vertical="center" shrinkToFit="1"/>
    </xf>
    <xf numFmtId="43" fontId="13" fillId="2" borderId="6" xfId="1" applyFont="1" applyFill="1" applyBorder="1" applyAlignment="1">
      <alignment horizontal="center" shrinkToFit="1"/>
    </xf>
    <xf numFmtId="10" fontId="13" fillId="2" borderId="6" xfId="2" applyNumberFormat="1" applyFont="1" applyFill="1" applyBorder="1" applyAlignment="1">
      <alignment shrinkToFit="1"/>
    </xf>
    <xf numFmtId="178" fontId="13" fillId="2" borderId="6" xfId="2" applyNumberFormat="1" applyFont="1" applyFill="1" applyBorder="1" applyAlignment="1">
      <alignment shrinkToFit="1"/>
    </xf>
    <xf numFmtId="43" fontId="13" fillId="2" borderId="6" xfId="0" applyNumberFormat="1" applyFont="1" applyFill="1" applyBorder="1" applyAlignment="1">
      <alignment vertical="center"/>
    </xf>
    <xf numFmtId="180" fontId="13" fillId="2" borderId="6" xfId="0" applyNumberFormat="1" applyFont="1" applyFill="1" applyBorder="1" applyAlignment="1">
      <alignment shrinkToFit="1"/>
    </xf>
    <xf numFmtId="10" fontId="13" fillId="2" borderId="6" xfId="0" applyNumberFormat="1" applyFont="1" applyFill="1" applyBorder="1" applyAlignment="1"/>
    <xf numFmtId="0" fontId="13" fillId="2" borderId="6" xfId="0" applyFont="1" applyFill="1" applyBorder="1" applyAlignment="1"/>
    <xf numFmtId="4" fontId="13" fillId="2" borderId="6" xfId="0" applyNumberFormat="1" applyFont="1" applyFill="1" applyBorder="1" applyAlignment="1"/>
    <xf numFmtId="10" fontId="13" fillId="2" borderId="6" xfId="0" applyNumberFormat="1" applyFont="1" applyFill="1" applyBorder="1" applyAlignment="1">
      <alignment shrinkToFit="1"/>
    </xf>
    <xf numFmtId="10" fontId="13" fillId="2" borderId="6" xfId="2" applyNumberFormat="1" applyFont="1" applyFill="1" applyBorder="1" applyAlignment="1"/>
    <xf numFmtId="177" fontId="13" fillId="2" borderId="6" xfId="2" applyNumberFormat="1" applyFont="1" applyFill="1" applyBorder="1" applyAlignment="1"/>
    <xf numFmtId="0" fontId="0" fillId="2" borderId="0" xfId="0" applyFill="1" applyAlignment="1"/>
    <xf numFmtId="9" fontId="13" fillId="2" borderId="6" xfId="0" applyNumberFormat="1" applyFont="1" applyFill="1" applyBorder="1" applyAlignment="1"/>
    <xf numFmtId="176" fontId="10" fillId="3" borderId="4" xfId="3" applyNumberFormat="1" applyFont="1" applyFill="1" applyBorder="1" applyAlignment="1" applyProtection="1">
      <alignment horizontal="center" vertical="center" wrapText="1"/>
    </xf>
    <xf numFmtId="10" fontId="13" fillId="3" borderId="6" xfId="0" applyNumberFormat="1" applyFont="1" applyFill="1" applyBorder="1" applyAlignment="1">
      <alignment shrinkToFit="1"/>
    </xf>
    <xf numFmtId="10" fontId="13" fillId="3" borderId="6" xfId="0" applyNumberFormat="1" applyFont="1" applyFill="1" applyBorder="1" applyAlignment="1"/>
    <xf numFmtId="10" fontId="13" fillId="3" borderId="0" xfId="0" applyNumberFormat="1" applyFont="1" applyFill="1" applyAlignment="1"/>
    <xf numFmtId="10" fontId="13" fillId="3" borderId="6" xfId="2" applyNumberFormat="1" applyFont="1" applyFill="1" applyBorder="1" applyAlignment="1"/>
    <xf numFmtId="0" fontId="13" fillId="3" borderId="0" xfId="0" applyFont="1" applyFill="1" applyAlignment="1"/>
    <xf numFmtId="0" fontId="0" fillId="3" borderId="0" xfId="0" applyFill="1" applyAlignment="1"/>
    <xf numFmtId="176" fontId="6" fillId="3" borderId="2" xfId="3" applyNumberFormat="1" applyFont="1" applyFill="1" applyBorder="1" applyAlignment="1" applyProtection="1">
      <alignment horizontal="center" vertical="center" wrapText="1"/>
    </xf>
    <xf numFmtId="0" fontId="23" fillId="0" borderId="13" xfId="6" applyFont="1" applyBorder="1" applyAlignment="1">
      <alignment horizontal="left" vertical="top" wrapText="1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0" fontId="0" fillId="0" borderId="0" xfId="0" applyNumberFormat="1" applyAlignment="1">
      <alignment horizontal="left" vertical="center"/>
    </xf>
    <xf numFmtId="191" fontId="23" fillId="0" borderId="13" xfId="11" applyNumberFormat="1" applyFont="1" applyBorder="1" applyAlignment="1">
      <alignment horizontal="right" vertical="top"/>
    </xf>
    <xf numFmtId="0" fontId="23" fillId="0" borderId="38" xfId="11" applyFont="1" applyBorder="1" applyAlignment="1">
      <alignment horizontal="left" vertical="top" wrapText="1"/>
    </xf>
    <xf numFmtId="191" fontId="23" fillId="0" borderId="17" xfId="11" applyNumberFormat="1" applyFont="1" applyBorder="1" applyAlignment="1">
      <alignment horizontal="right" vertical="top"/>
    </xf>
    <xf numFmtId="184" fontId="23" fillId="0" borderId="17" xfId="11" applyNumberFormat="1" applyFont="1" applyBorder="1" applyAlignment="1">
      <alignment horizontal="right" vertical="top"/>
    </xf>
    <xf numFmtId="0" fontId="23" fillId="0" borderId="32" xfId="11" applyFont="1" applyBorder="1" applyAlignment="1">
      <alignment horizontal="left" vertical="top" wrapText="1"/>
    </xf>
    <xf numFmtId="191" fontId="23" fillId="0" borderId="21" xfId="11" applyNumberFormat="1" applyFont="1" applyBorder="1" applyAlignment="1">
      <alignment horizontal="right" vertical="top"/>
    </xf>
    <xf numFmtId="0" fontId="21" fillId="0" borderId="9" xfId="12" applyBorder="1" applyAlignment="1">
      <alignment horizontal="center" vertical="center" wrapText="1"/>
    </xf>
    <xf numFmtId="0" fontId="23" fillId="0" borderId="10" xfId="12" applyFont="1" applyBorder="1" applyAlignment="1">
      <alignment horizontal="center" wrapText="1"/>
    </xf>
    <xf numFmtId="0" fontId="23" fillId="0" borderId="12" xfId="12" applyFont="1" applyBorder="1" applyAlignment="1">
      <alignment horizontal="center" wrapText="1"/>
    </xf>
    <xf numFmtId="0" fontId="23" fillId="0" borderId="13" xfId="12" applyFont="1" applyBorder="1" applyAlignment="1">
      <alignment horizontal="left" vertical="top" wrapText="1"/>
    </xf>
    <xf numFmtId="191" fontId="23" fillId="0" borderId="14" xfId="12" applyNumberFormat="1" applyFont="1" applyBorder="1" applyAlignment="1">
      <alignment horizontal="right" vertical="top"/>
    </xf>
    <xf numFmtId="191" fontId="23" fillId="0" borderId="16" xfId="12" applyNumberFormat="1" applyFont="1" applyBorder="1" applyAlignment="1">
      <alignment horizontal="right" vertical="top"/>
    </xf>
    <xf numFmtId="0" fontId="23" fillId="0" borderId="17" xfId="12" applyFont="1" applyBorder="1" applyAlignment="1">
      <alignment horizontal="left" vertical="top" wrapText="1"/>
    </xf>
    <xf numFmtId="191" fontId="23" fillId="0" borderId="18" xfId="12" applyNumberFormat="1" applyFont="1" applyBorder="1" applyAlignment="1">
      <alignment horizontal="right" vertical="top"/>
    </xf>
    <xf numFmtId="191" fontId="23" fillId="0" borderId="20" xfId="12" applyNumberFormat="1" applyFont="1" applyBorder="1" applyAlignment="1">
      <alignment horizontal="right" vertical="top"/>
    </xf>
    <xf numFmtId="0" fontId="23" fillId="0" borderId="21" xfId="12" applyFont="1" applyBorder="1" applyAlignment="1">
      <alignment horizontal="left" vertical="top" wrapText="1"/>
    </xf>
    <xf numFmtId="191" fontId="23" fillId="0" borderId="22" xfId="12" applyNumberFormat="1" applyFont="1" applyBorder="1" applyAlignment="1">
      <alignment horizontal="right" vertical="top"/>
    </xf>
    <xf numFmtId="191" fontId="23" fillId="0" borderId="24" xfId="12" applyNumberFormat="1" applyFont="1" applyBorder="1" applyAlignment="1">
      <alignment horizontal="right" vertical="top"/>
    </xf>
    <xf numFmtId="0" fontId="21" fillId="0" borderId="0" xfId="12"/>
    <xf numFmtId="0" fontId="21" fillId="0" borderId="0" xfId="6"/>
    <xf numFmtId="0" fontId="23" fillId="0" borderId="33" xfId="6" applyFont="1" applyBorder="1" applyAlignment="1">
      <alignment horizontal="center" wrapText="1"/>
    </xf>
    <xf numFmtId="0" fontId="23" fillId="0" borderId="34" xfId="6" applyFont="1" applyBorder="1" applyAlignment="1">
      <alignment horizontal="center" wrapText="1"/>
    </xf>
    <xf numFmtId="0" fontId="23" fillId="0" borderId="35" xfId="6" applyFont="1" applyBorder="1" applyAlignment="1">
      <alignment horizontal="center" wrapText="1"/>
    </xf>
    <xf numFmtId="191" fontId="23" fillId="0" borderId="14" xfId="6" applyNumberFormat="1" applyFont="1" applyBorder="1" applyAlignment="1">
      <alignment horizontal="right" vertical="top"/>
    </xf>
    <xf numFmtId="191" fontId="23" fillId="0" borderId="15" xfId="6" applyNumberFormat="1" applyFont="1" applyBorder="1" applyAlignment="1">
      <alignment horizontal="right" vertical="top"/>
    </xf>
    <xf numFmtId="191" fontId="23" fillId="0" borderId="16" xfId="6" applyNumberFormat="1" applyFont="1" applyBorder="1" applyAlignment="1">
      <alignment horizontal="right" vertical="top"/>
    </xf>
    <xf numFmtId="0" fontId="23" fillId="0" borderId="17" xfId="6" applyFont="1" applyBorder="1" applyAlignment="1">
      <alignment horizontal="left" vertical="top" wrapText="1"/>
    </xf>
    <xf numFmtId="191" fontId="23" fillId="0" borderId="18" xfId="6" applyNumberFormat="1" applyFont="1" applyBorder="1" applyAlignment="1">
      <alignment horizontal="right" vertical="top"/>
    </xf>
    <xf numFmtId="191" fontId="23" fillId="0" borderId="19" xfId="6" applyNumberFormat="1" applyFont="1" applyBorder="1" applyAlignment="1">
      <alignment horizontal="right" vertical="top"/>
    </xf>
    <xf numFmtId="191" fontId="23" fillId="0" borderId="20" xfId="6" applyNumberFormat="1" applyFont="1" applyBorder="1" applyAlignment="1">
      <alignment horizontal="right" vertical="top"/>
    </xf>
    <xf numFmtId="0" fontId="21" fillId="0" borderId="19" xfId="6" applyBorder="1" applyAlignment="1">
      <alignment horizontal="center" vertical="center"/>
    </xf>
    <xf numFmtId="0" fontId="21" fillId="0" borderId="20" xfId="6" applyBorder="1" applyAlignment="1">
      <alignment horizontal="center" vertical="center"/>
    </xf>
    <xf numFmtId="0" fontId="23" fillId="0" borderId="21" xfId="6" applyFont="1" applyBorder="1" applyAlignment="1">
      <alignment horizontal="left" vertical="top" wrapText="1"/>
    </xf>
    <xf numFmtId="191" fontId="23" fillId="0" borderId="22" xfId="6" applyNumberFormat="1" applyFont="1" applyBorder="1" applyAlignment="1">
      <alignment horizontal="right" vertical="top"/>
    </xf>
    <xf numFmtId="191" fontId="23" fillId="0" borderId="23" xfId="6" applyNumberFormat="1" applyFont="1" applyBorder="1" applyAlignment="1">
      <alignment horizontal="right" vertical="top"/>
    </xf>
    <xf numFmtId="0" fontId="21" fillId="0" borderId="23" xfId="6" applyBorder="1" applyAlignment="1">
      <alignment horizontal="center" vertical="center"/>
    </xf>
    <xf numFmtId="0" fontId="21" fillId="0" borderId="24" xfId="6" applyBorder="1" applyAlignment="1">
      <alignment horizontal="center" vertical="center"/>
    </xf>
    <xf numFmtId="191" fontId="23" fillId="0" borderId="24" xfId="7" applyNumberFormat="1" applyFont="1" applyBorder="1" applyAlignment="1">
      <alignment horizontal="right" vertical="top"/>
    </xf>
    <xf numFmtId="0" fontId="23" fillId="0" borderId="33" xfId="9" applyFont="1" applyBorder="1" applyAlignment="1">
      <alignment horizontal="center" wrapText="1"/>
    </xf>
    <xf numFmtId="0" fontId="23" fillId="0" borderId="9" xfId="10" applyFont="1" applyBorder="1" applyAlignment="1">
      <alignment horizontal="left" wrapText="1"/>
    </xf>
    <xf numFmtId="0" fontId="23" fillId="0" borderId="10" xfId="10" applyFont="1" applyBorder="1" applyAlignment="1">
      <alignment horizontal="center" wrapText="1"/>
    </xf>
    <xf numFmtId="0" fontId="23" fillId="0" borderId="11" xfId="10" applyFont="1" applyBorder="1" applyAlignment="1">
      <alignment horizontal="center" wrapText="1"/>
    </xf>
    <xf numFmtId="0" fontId="23" fillId="0" borderId="12" xfId="10" applyFont="1" applyBorder="1" applyAlignment="1">
      <alignment horizontal="center" wrapText="1"/>
    </xf>
    <xf numFmtId="0" fontId="23" fillId="0" borderId="9" xfId="10" applyFont="1" applyBorder="1" applyAlignment="1">
      <alignment horizontal="left" vertical="top" wrapText="1"/>
    </xf>
    <xf numFmtId="191" fontId="23" fillId="0" borderId="10" xfId="10" applyNumberFormat="1" applyFont="1" applyBorder="1" applyAlignment="1">
      <alignment horizontal="right" vertical="top"/>
    </xf>
    <xf numFmtId="191" fontId="23" fillId="0" borderId="11" xfId="10" applyNumberFormat="1" applyFont="1" applyBorder="1" applyAlignment="1">
      <alignment horizontal="right" vertical="top"/>
    </xf>
    <xf numFmtId="194" fontId="23" fillId="0" borderId="11" xfId="10" applyNumberFormat="1" applyFont="1" applyBorder="1" applyAlignment="1">
      <alignment horizontal="right" vertical="top"/>
    </xf>
    <xf numFmtId="191" fontId="23" fillId="0" borderId="12" xfId="10" applyNumberFormat="1" applyFont="1" applyBorder="1" applyAlignment="1">
      <alignment horizontal="right" vertical="top"/>
    </xf>
    <xf numFmtId="0" fontId="23" fillId="0" borderId="10" xfId="13" applyFont="1" applyBorder="1" applyAlignment="1">
      <alignment horizontal="center" wrapText="1"/>
    </xf>
    <xf numFmtId="0" fontId="23" fillId="0" borderId="11" xfId="13" applyFont="1" applyBorder="1" applyAlignment="1">
      <alignment horizontal="center" wrapText="1"/>
    </xf>
    <xf numFmtId="0" fontId="23" fillId="0" borderId="12" xfId="13" applyFont="1" applyBorder="1" applyAlignment="1">
      <alignment horizontal="center" wrapText="1"/>
    </xf>
    <xf numFmtId="0" fontId="23" fillId="0" borderId="25" xfId="13" applyFont="1" applyBorder="1" applyAlignment="1">
      <alignment horizontal="left" vertical="top" wrapText="1"/>
    </xf>
    <xf numFmtId="191" fontId="23" fillId="0" borderId="14" xfId="13" applyNumberFormat="1" applyFont="1" applyBorder="1" applyAlignment="1">
      <alignment horizontal="right" vertical="top"/>
    </xf>
    <xf numFmtId="184" fontId="23" fillId="0" borderId="15" xfId="13" applyNumberFormat="1" applyFont="1" applyBorder="1" applyAlignment="1">
      <alignment horizontal="right" vertical="top"/>
    </xf>
    <xf numFmtId="191" fontId="23" fillId="0" borderId="15" xfId="13" applyNumberFormat="1" applyFont="1" applyBorder="1" applyAlignment="1">
      <alignment horizontal="right" vertical="top"/>
    </xf>
    <xf numFmtId="191" fontId="23" fillId="0" borderId="16" xfId="13" applyNumberFormat="1" applyFont="1" applyBorder="1" applyAlignment="1">
      <alignment horizontal="right" vertical="top"/>
    </xf>
    <xf numFmtId="0" fontId="23" fillId="0" borderId="38" xfId="13" applyFont="1" applyBorder="1" applyAlignment="1">
      <alignment horizontal="left" vertical="top" wrapText="1"/>
    </xf>
    <xf numFmtId="191" fontId="23" fillId="0" borderId="18" xfId="13" applyNumberFormat="1" applyFont="1" applyBorder="1" applyAlignment="1">
      <alignment horizontal="right" vertical="top"/>
    </xf>
    <xf numFmtId="184" fontId="23" fillId="0" borderId="19" xfId="13" applyNumberFormat="1" applyFont="1" applyBorder="1" applyAlignment="1">
      <alignment horizontal="right" vertical="top"/>
    </xf>
    <xf numFmtId="191" fontId="23" fillId="0" borderId="19" xfId="13" applyNumberFormat="1" applyFont="1" applyBorder="1" applyAlignment="1">
      <alignment horizontal="right" vertical="top"/>
    </xf>
    <xf numFmtId="0" fontId="21" fillId="0" borderId="19" xfId="13" applyBorder="1" applyAlignment="1">
      <alignment horizontal="center" vertical="center"/>
    </xf>
    <xf numFmtId="0" fontId="21" fillId="0" borderId="20" xfId="13" applyBorder="1" applyAlignment="1">
      <alignment horizontal="center" vertical="center"/>
    </xf>
    <xf numFmtId="0" fontId="23" fillId="0" borderId="32" xfId="13" applyFont="1" applyBorder="1" applyAlignment="1">
      <alignment horizontal="left" vertical="top" wrapText="1"/>
    </xf>
    <xf numFmtId="191" fontId="23" fillId="0" borderId="22" xfId="13" applyNumberFormat="1" applyFont="1" applyBorder="1" applyAlignment="1">
      <alignment horizontal="right" vertical="top"/>
    </xf>
    <xf numFmtId="184" fontId="23" fillId="0" borderId="23" xfId="13" applyNumberFormat="1" applyFont="1" applyBorder="1" applyAlignment="1">
      <alignment horizontal="right" vertical="top"/>
    </xf>
    <xf numFmtId="0" fontId="21" fillId="0" borderId="23" xfId="13" applyBorder="1" applyAlignment="1">
      <alignment horizontal="center" vertical="center"/>
    </xf>
    <xf numFmtId="0" fontId="21" fillId="0" borderId="24" xfId="13" applyBorder="1" applyAlignment="1">
      <alignment horizontal="center" vertical="center"/>
    </xf>
    <xf numFmtId="0" fontId="21" fillId="0" borderId="0" xfId="13"/>
    <xf numFmtId="0" fontId="23" fillId="0" borderId="28" xfId="13" applyFont="1" applyBorder="1" applyAlignment="1">
      <alignment horizontal="center" wrapText="1"/>
    </xf>
    <xf numFmtId="0" fontId="23" fillId="0" borderId="33" xfId="13" applyFont="1" applyBorder="1" applyAlignment="1">
      <alignment horizontal="center" wrapText="1"/>
    </xf>
    <xf numFmtId="0" fontId="23" fillId="0" borderId="34" xfId="13" applyFont="1" applyBorder="1" applyAlignment="1">
      <alignment horizontal="center" wrapText="1"/>
    </xf>
    <xf numFmtId="0" fontId="21" fillId="0" borderId="15" xfId="13" applyBorder="1" applyAlignment="1">
      <alignment horizontal="center" vertical="center"/>
    </xf>
    <xf numFmtId="191" fontId="23" fillId="0" borderId="20" xfId="13" applyNumberFormat="1" applyFont="1" applyBorder="1" applyAlignment="1">
      <alignment horizontal="right" vertical="top"/>
    </xf>
    <xf numFmtId="191" fontId="23" fillId="0" borderId="23" xfId="13" applyNumberFormat="1" applyFont="1" applyBorder="1" applyAlignment="1">
      <alignment horizontal="right" vertical="top"/>
    </xf>
    <xf numFmtId="191" fontId="23" fillId="0" borderId="24" xfId="13" applyNumberFormat="1" applyFont="1" applyBorder="1" applyAlignment="1">
      <alignment horizontal="right" vertical="top"/>
    </xf>
    <xf numFmtId="176" fontId="10" fillId="0" borderId="0" xfId="3" applyNumberFormat="1" applyFont="1" applyFill="1" applyBorder="1" applyAlignment="1" applyProtection="1">
      <alignment horizontal="center" vertical="center" wrapText="1"/>
    </xf>
    <xf numFmtId="176" fontId="6" fillId="0" borderId="0" xfId="3" applyNumberFormat="1" applyFont="1" applyFill="1" applyBorder="1" applyAlignment="1" applyProtection="1">
      <alignment horizontal="center" vertical="center" wrapText="1"/>
    </xf>
    <xf numFmtId="176" fontId="8" fillId="0" borderId="0" xfId="3" applyNumberFormat="1" applyFont="1" applyFill="1" applyBorder="1" applyAlignment="1" applyProtection="1">
      <alignment horizontal="center" vertical="center" wrapText="1"/>
    </xf>
    <xf numFmtId="176" fontId="12" fillId="0" borderId="0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176" fontId="26" fillId="0" borderId="0" xfId="3" applyNumberFormat="1" applyFont="1" applyFill="1" applyBorder="1" applyAlignment="1" applyProtection="1">
      <alignment horizontal="center" vertical="center" wrapText="1"/>
    </xf>
    <xf numFmtId="176" fontId="15" fillId="0" borderId="0" xfId="3" applyNumberFormat="1" applyFont="1" applyFill="1" applyBorder="1" applyAlignment="1" applyProtection="1">
      <alignment horizontal="center" vertical="center" wrapText="1"/>
    </xf>
    <xf numFmtId="176" fontId="27" fillId="0" borderId="0" xfId="3" applyNumberFormat="1" applyFont="1" applyFill="1" applyBorder="1" applyAlignment="1" applyProtection="1">
      <alignment horizontal="center" vertical="center" wrapText="1"/>
    </xf>
    <xf numFmtId="176" fontId="13" fillId="0" borderId="0" xfId="3" applyNumberFormat="1" applyFont="1" applyFill="1" applyBorder="1" applyAlignment="1" applyProtection="1">
      <alignment horizontal="center" vertical="center" wrapText="1"/>
    </xf>
    <xf numFmtId="0" fontId="29" fillId="0" borderId="0" xfId="0" applyFont="1">
      <alignment vertical="center"/>
    </xf>
    <xf numFmtId="0" fontId="30" fillId="0" borderId="0" xfId="9" applyFont="1" applyFill="1" applyBorder="1" applyAlignment="1">
      <alignment horizontal="center" wrapText="1"/>
    </xf>
    <xf numFmtId="176" fontId="6" fillId="2" borderId="0" xfId="3" applyNumberFormat="1" applyFont="1" applyFill="1" applyBorder="1" applyAlignment="1" applyProtection="1">
      <alignment horizontal="center" vertical="center" wrapText="1"/>
    </xf>
    <xf numFmtId="0" fontId="0" fillId="2" borderId="0" xfId="0" applyFill="1">
      <alignment vertical="center"/>
    </xf>
    <xf numFmtId="0" fontId="31" fillId="0" borderId="0" xfId="0" applyFont="1">
      <alignment vertical="center"/>
    </xf>
    <xf numFmtId="191" fontId="23" fillId="2" borderId="20" xfId="13" applyNumberFormat="1" applyFont="1" applyFill="1" applyBorder="1" applyAlignment="1">
      <alignment horizontal="right" vertical="top"/>
    </xf>
    <xf numFmtId="0" fontId="23" fillId="2" borderId="38" xfId="13" applyFont="1" applyFill="1" applyBorder="1" applyAlignment="1">
      <alignment horizontal="left" vertical="top" wrapText="1"/>
    </xf>
    <xf numFmtId="191" fontId="23" fillId="2" borderId="18" xfId="13" applyNumberFormat="1" applyFont="1" applyFill="1" applyBorder="1" applyAlignment="1">
      <alignment horizontal="right" vertical="top"/>
    </xf>
    <xf numFmtId="191" fontId="23" fillId="2" borderId="19" xfId="13" applyNumberFormat="1" applyFont="1" applyFill="1" applyBorder="1" applyAlignment="1">
      <alignment horizontal="right" vertical="top"/>
    </xf>
    <xf numFmtId="0" fontId="32" fillId="0" borderId="0" xfId="0" applyFont="1" applyAlignment="1">
      <alignment horizontal="center" vertical="center"/>
    </xf>
    <xf numFmtId="0" fontId="32" fillId="2" borderId="0" xfId="0" applyFont="1" applyFill="1">
      <alignment vertical="center"/>
    </xf>
    <xf numFmtId="0" fontId="32" fillId="0" borderId="0" xfId="0" applyFont="1">
      <alignment vertical="center"/>
    </xf>
    <xf numFmtId="191" fontId="33" fillId="2" borderId="19" xfId="13" applyNumberFormat="1" applyFont="1" applyFill="1" applyBorder="1" applyAlignment="1">
      <alignment horizontal="right" vertical="top"/>
    </xf>
    <xf numFmtId="195" fontId="32" fillId="0" borderId="0" xfId="0" applyNumberFormat="1" applyFont="1">
      <alignment vertical="center"/>
    </xf>
    <xf numFmtId="0" fontId="24" fillId="0" borderId="0" xfId="0" applyFont="1">
      <alignment vertical="center"/>
    </xf>
    <xf numFmtId="0" fontId="32" fillId="0" borderId="6" xfId="0" applyNumberFormat="1" applyFont="1" applyBorder="1">
      <alignment vertical="center"/>
    </xf>
    <xf numFmtId="10" fontId="32" fillId="0" borderId="6" xfId="2" applyNumberFormat="1" applyFont="1" applyBorder="1">
      <alignment vertical="center"/>
    </xf>
    <xf numFmtId="10" fontId="32" fillId="0" borderId="6" xfId="0" applyNumberFormat="1" applyFont="1" applyBorder="1">
      <alignment vertical="center"/>
    </xf>
    <xf numFmtId="0" fontId="23" fillId="2" borderId="38" xfId="5" applyFont="1" applyFill="1" applyBorder="1" applyAlignment="1">
      <alignment horizontal="left" vertical="top" wrapText="1"/>
    </xf>
    <xf numFmtId="191" fontId="23" fillId="2" borderId="18" xfId="5" applyNumberFormat="1" applyFont="1" applyFill="1" applyBorder="1" applyAlignment="1">
      <alignment horizontal="right" vertical="top"/>
    </xf>
    <xf numFmtId="191" fontId="23" fillId="2" borderId="19" xfId="5" applyNumberFormat="1" applyFont="1" applyFill="1" applyBorder="1" applyAlignment="1">
      <alignment horizontal="right" vertical="top"/>
    </xf>
    <xf numFmtId="191" fontId="23" fillId="2" borderId="20" xfId="5" applyNumberFormat="1" applyFont="1" applyFill="1" applyBorder="1" applyAlignment="1">
      <alignment horizontal="right" vertical="top"/>
    </xf>
    <xf numFmtId="0" fontId="32" fillId="0" borderId="0" xfId="0" applyFont="1" applyFill="1">
      <alignment vertical="center"/>
    </xf>
    <xf numFmtId="0" fontId="23" fillId="0" borderId="38" xfId="13" applyFont="1" applyFill="1" applyBorder="1" applyAlignment="1">
      <alignment horizontal="left" vertical="top" wrapText="1"/>
    </xf>
    <xf numFmtId="191" fontId="23" fillId="0" borderId="18" xfId="13" applyNumberFormat="1" applyFont="1" applyFill="1" applyBorder="1" applyAlignment="1">
      <alignment horizontal="right" vertical="top"/>
    </xf>
    <xf numFmtId="191" fontId="23" fillId="0" borderId="19" xfId="13" applyNumberFormat="1" applyFont="1" applyFill="1" applyBorder="1" applyAlignment="1">
      <alignment horizontal="right" vertical="top"/>
    </xf>
    <xf numFmtId="191" fontId="23" fillId="0" borderId="20" xfId="13" applyNumberFormat="1" applyFont="1" applyFill="1" applyBorder="1" applyAlignment="1">
      <alignment horizontal="right" vertical="top"/>
    </xf>
    <xf numFmtId="0" fontId="0" fillId="0" borderId="0" xfId="0" applyFill="1">
      <alignment vertical="center"/>
    </xf>
    <xf numFmtId="0" fontId="21" fillId="0" borderId="0" xfId="5" applyFont="1" applyBorder="1" applyAlignment="1">
      <alignment horizontal="center" vertical="center"/>
    </xf>
    <xf numFmtId="0" fontId="23" fillId="0" borderId="33" xfId="4" applyFont="1" applyBorder="1" applyAlignment="1">
      <alignment horizontal="center" wrapText="1"/>
    </xf>
    <xf numFmtId="0" fontId="23" fillId="0" borderId="34" xfId="4" applyFont="1" applyBorder="1" applyAlignment="1">
      <alignment horizontal="center" wrapText="1"/>
    </xf>
    <xf numFmtId="0" fontId="23" fillId="0" borderId="35" xfId="4" applyFont="1" applyBorder="1" applyAlignment="1">
      <alignment horizontal="center" wrapText="1"/>
    </xf>
    <xf numFmtId="191" fontId="23" fillId="0" borderId="14" xfId="4" applyNumberFormat="1" applyFont="1" applyBorder="1" applyAlignment="1">
      <alignment horizontal="right" vertical="top"/>
    </xf>
    <xf numFmtId="191" fontId="23" fillId="0" borderId="15" xfId="4" applyNumberFormat="1" applyFont="1" applyBorder="1" applyAlignment="1">
      <alignment horizontal="right" vertical="top"/>
    </xf>
    <xf numFmtId="191" fontId="23" fillId="0" borderId="16" xfId="4" applyNumberFormat="1" applyFont="1" applyBorder="1" applyAlignment="1">
      <alignment horizontal="right" vertical="top"/>
    </xf>
    <xf numFmtId="191" fontId="23" fillId="0" borderId="18" xfId="4" applyNumberFormat="1" applyFont="1" applyBorder="1" applyAlignment="1">
      <alignment horizontal="right" vertical="top"/>
    </xf>
    <xf numFmtId="191" fontId="23" fillId="0" borderId="22" xfId="4" applyNumberFormat="1" applyFont="1" applyBorder="1" applyAlignment="1">
      <alignment horizontal="right" vertical="top"/>
    </xf>
    <xf numFmtId="191" fontId="23" fillId="0" borderId="23" xfId="4" applyNumberFormat="1" applyFont="1" applyBorder="1" applyAlignment="1">
      <alignment horizontal="right" vertical="top"/>
    </xf>
    <xf numFmtId="191" fontId="23" fillId="0" borderId="24" xfId="4" applyNumberFormat="1" applyFont="1" applyBorder="1" applyAlignment="1">
      <alignment horizontal="right" vertical="top"/>
    </xf>
    <xf numFmtId="0" fontId="23" fillId="2" borderId="34" xfId="4" applyFont="1" applyFill="1" applyBorder="1" applyAlignment="1">
      <alignment horizontal="center" wrapText="1"/>
    </xf>
    <xf numFmtId="191" fontId="23" fillId="2" borderId="15" xfId="4" applyNumberFormat="1" applyFont="1" applyFill="1" applyBorder="1" applyAlignment="1">
      <alignment horizontal="right" vertical="top"/>
    </xf>
    <xf numFmtId="191" fontId="23" fillId="2" borderId="19" xfId="4" applyNumberFormat="1" applyFont="1" applyFill="1" applyBorder="1" applyAlignment="1">
      <alignment horizontal="right" vertical="top"/>
    </xf>
    <xf numFmtId="191" fontId="23" fillId="2" borderId="23" xfId="4" applyNumberFormat="1" applyFont="1" applyFill="1" applyBorder="1" applyAlignment="1">
      <alignment horizontal="right" vertical="top"/>
    </xf>
    <xf numFmtId="0" fontId="21" fillId="2" borderId="0" xfId="4" applyFill="1"/>
    <xf numFmtId="191" fontId="23" fillId="4" borderId="19" xfId="4" applyNumberFormat="1" applyFont="1" applyFill="1" applyBorder="1" applyAlignment="1">
      <alignment horizontal="right" vertical="top"/>
    </xf>
    <xf numFmtId="191" fontId="23" fillId="4" borderId="23" xfId="4" applyNumberFormat="1" applyFont="1" applyFill="1" applyBorder="1" applyAlignment="1">
      <alignment horizontal="right" vertical="top"/>
    </xf>
    <xf numFmtId="0" fontId="23" fillId="0" borderId="13" xfId="5" applyFont="1" applyBorder="1" applyAlignment="1">
      <alignment horizontal="left" vertical="top" wrapText="1"/>
    </xf>
    <xf numFmtId="191" fontId="23" fillId="0" borderId="16" xfId="5" applyNumberFormat="1" applyFont="1" applyBorder="1" applyAlignment="1">
      <alignment horizontal="right" vertical="top"/>
    </xf>
    <xf numFmtId="0" fontId="23" fillId="0" borderId="17" xfId="5" applyFont="1" applyBorder="1" applyAlignment="1">
      <alignment horizontal="left" vertical="top" wrapText="1"/>
    </xf>
    <xf numFmtId="0" fontId="23" fillId="0" borderId="21" xfId="5" applyFont="1" applyBorder="1" applyAlignment="1">
      <alignment horizontal="left" vertical="top" wrapText="1"/>
    </xf>
    <xf numFmtId="0" fontId="23" fillId="2" borderId="33" xfId="5" applyFont="1" applyFill="1" applyBorder="1" applyAlignment="1">
      <alignment horizontal="center" wrapText="1"/>
    </xf>
    <xf numFmtId="191" fontId="23" fillId="2" borderId="14" xfId="5" applyNumberFormat="1" applyFont="1" applyFill="1" applyBorder="1" applyAlignment="1">
      <alignment horizontal="right" vertical="top"/>
    </xf>
    <xf numFmtId="0" fontId="21" fillId="2" borderId="0" xfId="5" applyFill="1"/>
    <xf numFmtId="0" fontId="23" fillId="2" borderId="34" xfId="5" applyFont="1" applyFill="1" applyBorder="1" applyAlignment="1">
      <alignment horizontal="center" wrapText="1"/>
    </xf>
    <xf numFmtId="191" fontId="23" fillId="2" borderId="15" xfId="5" applyNumberFormat="1" applyFont="1" applyFill="1" applyBorder="1" applyAlignment="1">
      <alignment horizontal="right" vertical="top"/>
    </xf>
    <xf numFmtId="191" fontId="23" fillId="2" borderId="23" xfId="5" applyNumberFormat="1" applyFont="1" applyFill="1" applyBorder="1" applyAlignment="1">
      <alignment horizontal="right" vertical="top"/>
    </xf>
    <xf numFmtId="191" fontId="23" fillId="4" borderId="18" xfId="5" applyNumberFormat="1" applyFont="1" applyFill="1" applyBorder="1" applyAlignment="1">
      <alignment horizontal="right" vertical="top"/>
    </xf>
    <xf numFmtId="191" fontId="23" fillId="4" borderId="22" xfId="5" applyNumberFormat="1" applyFont="1" applyFill="1" applyBorder="1" applyAlignment="1">
      <alignment horizontal="right" vertical="top"/>
    </xf>
    <xf numFmtId="191" fontId="23" fillId="4" borderId="19" xfId="5" applyNumberFormat="1" applyFont="1" applyFill="1" applyBorder="1" applyAlignment="1">
      <alignment horizontal="right" vertical="top"/>
    </xf>
    <xf numFmtId="191" fontId="23" fillId="4" borderId="15" xfId="5" applyNumberFormat="1" applyFont="1" applyFill="1" applyBorder="1" applyAlignment="1">
      <alignment horizontal="right" vertical="top"/>
    </xf>
    <xf numFmtId="10" fontId="32" fillId="0" borderId="0" xfId="2" applyNumberFormat="1" applyFont="1">
      <alignment vertical="center"/>
    </xf>
    <xf numFmtId="10" fontId="0" fillId="0" borderId="0" xfId="2" applyNumberFormat="1" applyFont="1">
      <alignment vertical="center"/>
    </xf>
    <xf numFmtId="0" fontId="23" fillId="0" borderId="0" xfId="5" applyFont="1" applyBorder="1" applyAlignment="1">
      <alignment horizontal="center" wrapText="1"/>
    </xf>
    <xf numFmtId="0" fontId="23" fillId="0" borderId="43" xfId="5" applyFont="1" applyBorder="1" applyAlignment="1">
      <alignment horizontal="center" wrapText="1"/>
    </xf>
    <xf numFmtId="191" fontId="23" fillId="0" borderId="44" xfId="5" applyNumberFormat="1" applyFont="1" applyBorder="1" applyAlignment="1">
      <alignment horizontal="right" vertical="top"/>
    </xf>
    <xf numFmtId="191" fontId="23" fillId="0" borderId="45" xfId="5" applyNumberFormat="1" applyFont="1" applyBorder="1" applyAlignment="1">
      <alignment horizontal="right" vertical="top"/>
    </xf>
    <xf numFmtId="191" fontId="23" fillId="0" borderId="46" xfId="5" applyNumberFormat="1" applyFont="1" applyBorder="1" applyAlignment="1">
      <alignment horizontal="right" vertical="top"/>
    </xf>
    <xf numFmtId="43" fontId="13" fillId="0" borderId="0" xfId="1" applyFont="1" applyFill="1" applyBorder="1" applyAlignment="1">
      <alignment horizontal="center" shrinkToFit="1"/>
    </xf>
    <xf numFmtId="10" fontId="13" fillId="0" borderId="0" xfId="2" applyNumberFormat="1" applyFont="1" applyFill="1" applyBorder="1" applyAlignment="1">
      <alignment shrinkToFit="1"/>
    </xf>
    <xf numFmtId="43" fontId="13" fillId="0" borderId="0" xfId="0" applyNumberFormat="1" applyFont="1" applyFill="1" applyBorder="1" applyAlignment="1">
      <alignment vertical="center"/>
    </xf>
    <xf numFmtId="180" fontId="13" fillId="0" borderId="0" xfId="0" applyNumberFormat="1" applyFont="1" applyFill="1" applyBorder="1" applyAlignment="1">
      <alignment shrinkToFit="1"/>
    </xf>
    <xf numFmtId="10" fontId="13" fillId="0" borderId="0" xfId="0" applyNumberFormat="1" applyFont="1" applyFill="1" applyBorder="1" applyAlignment="1">
      <alignment horizontal="right" shrinkToFit="1"/>
    </xf>
    <xf numFmtId="9" fontId="13" fillId="0" borderId="0" xfId="0" quotePrefix="1" applyNumberFormat="1" applyFont="1" applyFill="1" applyBorder="1" applyAlignment="1">
      <alignment horizontal="right" shrinkToFit="1"/>
    </xf>
    <xf numFmtId="0" fontId="0" fillId="0" borderId="6" xfId="0" applyBorder="1">
      <alignment vertical="center"/>
    </xf>
    <xf numFmtId="180" fontId="13" fillId="0" borderId="6" xfId="0" applyNumberFormat="1" applyFont="1" applyBorder="1">
      <alignment vertical="center"/>
    </xf>
    <xf numFmtId="0" fontId="0" fillId="0" borderId="2" xfId="0" applyFill="1" applyBorder="1">
      <alignment vertical="center"/>
    </xf>
    <xf numFmtId="180" fontId="13" fillId="0" borderId="6" xfId="0" applyNumberFormat="1" applyFont="1" applyFill="1" applyBorder="1" applyAlignment="1"/>
    <xf numFmtId="180" fontId="13" fillId="0" borderId="0" xfId="0" applyNumberFormat="1" applyFont="1" applyFill="1" applyAlignment="1"/>
    <xf numFmtId="180" fontId="13" fillId="0" borderId="6" xfId="2" applyNumberFormat="1" applyFont="1" applyFill="1" applyBorder="1" applyAlignment="1"/>
    <xf numFmtId="180" fontId="6" fillId="0" borderId="2" xfId="3" applyNumberFormat="1" applyFont="1" applyFill="1" applyBorder="1" applyAlignment="1" applyProtection="1">
      <alignment horizontal="center" vertical="center" wrapText="1"/>
    </xf>
    <xf numFmtId="180" fontId="13" fillId="0" borderId="6" xfId="2" applyNumberFormat="1" applyFont="1" applyFill="1" applyBorder="1" applyAlignment="1">
      <alignment shrinkToFit="1"/>
    </xf>
    <xf numFmtId="180" fontId="0" fillId="0" borderId="0" xfId="0" applyNumberFormat="1" applyFill="1" applyAlignment="1"/>
    <xf numFmtId="180" fontId="6" fillId="0" borderId="4" xfId="3" applyNumberFormat="1" applyFont="1" applyFill="1" applyBorder="1" applyAlignment="1" applyProtection="1">
      <alignment horizontal="center" vertical="center" wrapText="1"/>
    </xf>
    <xf numFmtId="180" fontId="13" fillId="0" borderId="6" xfId="0" applyNumberFormat="1" applyFont="1" applyFill="1" applyBorder="1" applyAlignment="1">
      <alignment horizontal="right" shrinkToFit="1"/>
    </xf>
    <xf numFmtId="180" fontId="13" fillId="0" borderId="6" xfId="0" quotePrefix="1" applyNumberFormat="1" applyFont="1" applyFill="1" applyBorder="1" applyAlignment="1">
      <alignment horizontal="right" shrinkToFit="1"/>
    </xf>
    <xf numFmtId="180" fontId="13" fillId="0" borderId="6" xfId="0" applyNumberFormat="1" applyFont="1" applyFill="1" applyBorder="1" applyAlignment="1">
      <alignment horizontal="right"/>
    </xf>
    <xf numFmtId="180" fontId="10" fillId="0" borderId="4" xfId="3" applyNumberFormat="1" applyFont="1" applyFill="1" applyBorder="1" applyAlignment="1" applyProtection="1">
      <alignment horizontal="center" vertical="center" wrapText="1"/>
    </xf>
    <xf numFmtId="180" fontId="12" fillId="0" borderId="2" xfId="3" applyNumberFormat="1" applyFont="1" applyFill="1" applyBorder="1" applyAlignment="1" applyProtection="1">
      <alignment horizontal="center" vertical="center" wrapText="1"/>
    </xf>
    <xf numFmtId="180" fontId="8" fillId="0" borderId="2" xfId="3" applyNumberFormat="1" applyFont="1" applyFill="1" applyBorder="1" applyAlignment="1" applyProtection="1">
      <alignment horizontal="center" vertical="center" wrapText="1"/>
    </xf>
    <xf numFmtId="0" fontId="23" fillId="0" borderId="36" xfId="5" applyFont="1" applyBorder="1" applyAlignment="1">
      <alignment horizontal="left" vertical="top" wrapText="1"/>
    </xf>
    <xf numFmtId="0" fontId="21" fillId="0" borderId="37" xfId="5" applyFont="1" applyBorder="1" applyAlignment="1">
      <alignment horizontal="center" vertical="center"/>
    </xf>
    <xf numFmtId="0" fontId="21" fillId="0" borderId="31" xfId="5" applyFont="1" applyBorder="1" applyAlignment="1">
      <alignment horizontal="center" vertical="center"/>
    </xf>
    <xf numFmtId="0" fontId="22" fillId="0" borderId="0" xfId="5" applyFont="1" applyBorder="1" applyAlignment="1">
      <alignment horizontal="center" vertical="center" wrapText="1"/>
    </xf>
    <xf numFmtId="0" fontId="21" fillId="0" borderId="0" xfId="5" applyFont="1" applyBorder="1" applyAlignment="1">
      <alignment horizontal="center" vertical="center"/>
    </xf>
    <xf numFmtId="0" fontId="23" fillId="0" borderId="9" xfId="5" applyFont="1" applyBorder="1" applyAlignment="1">
      <alignment horizontal="left" wrapText="1"/>
    </xf>
    <xf numFmtId="0" fontId="21" fillId="0" borderId="25" xfId="5" applyFont="1" applyBorder="1" applyAlignment="1">
      <alignment horizontal="center" vertical="center"/>
    </xf>
    <xf numFmtId="0" fontId="21" fillId="0" borderId="32" xfId="5" applyFont="1" applyBorder="1" applyAlignment="1">
      <alignment horizontal="center" vertical="center"/>
    </xf>
    <xf numFmtId="0" fontId="23" fillId="0" borderId="26" xfId="5" applyFont="1" applyBorder="1" applyAlignment="1">
      <alignment horizontal="center" wrapText="1"/>
    </xf>
    <xf numFmtId="0" fontId="21" fillId="0" borderId="27" xfId="5" applyFont="1" applyBorder="1" applyAlignment="1">
      <alignment horizontal="center" vertical="center"/>
    </xf>
    <xf numFmtId="0" fontId="23" fillId="0" borderId="11" xfId="5" applyFont="1" applyBorder="1" applyAlignment="1">
      <alignment horizontal="center" wrapText="1"/>
    </xf>
    <xf numFmtId="0" fontId="21" fillId="0" borderId="23" xfId="5" applyFont="1" applyBorder="1" applyAlignment="1">
      <alignment horizontal="center" vertical="center"/>
    </xf>
    <xf numFmtId="0" fontId="23" fillId="0" borderId="29" xfId="5" applyFont="1" applyBorder="1" applyAlignment="1">
      <alignment horizontal="center" wrapText="1"/>
    </xf>
    <xf numFmtId="0" fontId="21" fillId="0" borderId="30" xfId="5" applyFont="1" applyBorder="1" applyAlignment="1">
      <alignment horizontal="center" vertical="center"/>
    </xf>
    <xf numFmtId="0" fontId="22" fillId="0" borderId="0" xfId="4" applyFont="1" applyBorder="1" applyAlignment="1">
      <alignment horizontal="center" vertical="center" wrapText="1"/>
    </xf>
    <xf numFmtId="0" fontId="21" fillId="0" borderId="0" xfId="4" applyFont="1" applyBorder="1" applyAlignment="1">
      <alignment horizontal="center" vertical="center"/>
    </xf>
    <xf numFmtId="0" fontId="22" fillId="0" borderId="40" xfId="11" applyFont="1" applyBorder="1" applyAlignment="1">
      <alignment horizontal="center" vertical="center" wrapText="1"/>
    </xf>
    <xf numFmtId="0" fontId="21" fillId="0" borderId="40" xfId="11" applyFont="1" applyBorder="1" applyAlignment="1">
      <alignment horizontal="center" vertical="center"/>
    </xf>
    <xf numFmtId="0" fontId="23" fillId="0" borderId="13" xfId="11" applyFont="1" applyBorder="1" applyAlignment="1">
      <alignment horizontal="left" vertical="top" wrapText="1"/>
    </xf>
    <xf numFmtId="0" fontId="21" fillId="0" borderId="25" xfId="11" applyFont="1" applyBorder="1" applyAlignment="1">
      <alignment horizontal="center" vertical="center"/>
    </xf>
    <xf numFmtId="0" fontId="23" fillId="0" borderId="31" xfId="11" applyFont="1" applyBorder="1" applyAlignment="1">
      <alignment horizontal="left" vertical="top" wrapText="1"/>
    </xf>
    <xf numFmtId="0" fontId="21" fillId="0" borderId="37" xfId="11" applyFont="1" applyBorder="1" applyAlignment="1">
      <alignment horizontal="center" vertical="center"/>
    </xf>
    <xf numFmtId="0" fontId="21" fillId="0" borderId="31" xfId="11" applyFont="1" applyBorder="1" applyAlignment="1">
      <alignment horizontal="center" vertical="center"/>
    </xf>
    <xf numFmtId="0" fontId="22" fillId="0" borderId="0" xfId="12" applyFont="1" applyBorder="1" applyAlignment="1">
      <alignment horizontal="center" vertical="center" wrapText="1"/>
    </xf>
    <xf numFmtId="0" fontId="21" fillId="0" borderId="0" xfId="12" applyFont="1" applyBorder="1" applyAlignment="1">
      <alignment horizontal="center" vertical="center"/>
    </xf>
    <xf numFmtId="0" fontId="22" fillId="0" borderId="0" xfId="6" applyFont="1" applyBorder="1" applyAlignment="1">
      <alignment horizontal="center" vertical="center" wrapText="1"/>
    </xf>
    <xf numFmtId="0" fontId="21" fillId="0" borderId="0" xfId="6" applyFont="1" applyBorder="1" applyAlignment="1">
      <alignment horizontal="center" vertical="center"/>
    </xf>
    <xf numFmtId="0" fontId="23" fillId="0" borderId="9" xfId="6" applyFont="1" applyBorder="1" applyAlignment="1">
      <alignment horizontal="left" wrapText="1"/>
    </xf>
    <xf numFmtId="0" fontId="21" fillId="0" borderId="21" xfId="6" applyFont="1" applyBorder="1" applyAlignment="1">
      <alignment horizontal="center" vertical="center"/>
    </xf>
    <xf numFmtId="0" fontId="23" fillId="0" borderId="26" xfId="6" applyFont="1" applyBorder="1" applyAlignment="1">
      <alignment horizontal="center" wrapText="1"/>
    </xf>
    <xf numFmtId="0" fontId="21" fillId="0" borderId="41" xfId="6" applyFont="1" applyBorder="1" applyAlignment="1">
      <alignment horizontal="center" vertical="center"/>
    </xf>
    <xf numFmtId="0" fontId="21" fillId="0" borderId="27" xfId="6" applyFont="1" applyBorder="1" applyAlignment="1">
      <alignment horizontal="center" vertical="center"/>
    </xf>
    <xf numFmtId="0" fontId="23" fillId="0" borderId="28" xfId="6" applyFont="1" applyBorder="1" applyAlignment="1">
      <alignment horizontal="center" wrapText="1"/>
    </xf>
    <xf numFmtId="0" fontId="23" fillId="0" borderId="29" xfId="6" applyFont="1" applyBorder="1" applyAlignment="1">
      <alignment horizontal="center" wrapText="1"/>
    </xf>
    <xf numFmtId="0" fontId="21" fillId="0" borderId="30" xfId="6" applyFont="1" applyBorder="1" applyAlignment="1">
      <alignment horizontal="center" vertical="center"/>
    </xf>
    <xf numFmtId="0" fontId="22" fillId="0" borderId="0" xfId="7" applyFont="1" applyBorder="1" applyAlignment="1">
      <alignment horizontal="center" vertical="center" wrapText="1"/>
    </xf>
    <xf numFmtId="0" fontId="21" fillId="0" borderId="0" xfId="7" applyFont="1" applyBorder="1" applyAlignment="1">
      <alignment horizontal="center" vertical="center"/>
    </xf>
    <xf numFmtId="0" fontId="21" fillId="0" borderId="9" xfId="7" applyBorder="1" applyAlignment="1">
      <alignment horizontal="center" vertical="center" wrapText="1"/>
    </xf>
    <xf numFmtId="0" fontId="21" fillId="0" borderId="21" xfId="7" applyFont="1" applyBorder="1" applyAlignment="1">
      <alignment horizontal="center" vertical="center"/>
    </xf>
    <xf numFmtId="0" fontId="23" fillId="0" borderId="13" xfId="7" applyFont="1" applyBorder="1" applyAlignment="1">
      <alignment horizontal="center" wrapText="1"/>
    </xf>
    <xf numFmtId="0" fontId="21" fillId="0" borderId="42" xfId="7" applyFont="1" applyBorder="1" applyAlignment="1">
      <alignment horizontal="center" vertical="center"/>
    </xf>
    <xf numFmtId="0" fontId="21" fillId="0" borderId="25" xfId="7" applyFont="1" applyBorder="1" applyAlignment="1">
      <alignment horizontal="center" vertical="center"/>
    </xf>
    <xf numFmtId="0" fontId="22" fillId="0" borderId="0" xfId="8" applyFont="1" applyBorder="1" applyAlignment="1">
      <alignment horizontal="center" vertical="center" wrapText="1"/>
    </xf>
    <xf numFmtId="0" fontId="21" fillId="0" borderId="0" xfId="8" applyFont="1" applyBorder="1" applyAlignment="1">
      <alignment horizontal="center" vertical="center"/>
    </xf>
    <xf numFmtId="0" fontId="21" fillId="0" borderId="9" xfId="8" applyBorder="1" applyAlignment="1">
      <alignment horizontal="center" vertical="center" wrapText="1"/>
    </xf>
    <xf numFmtId="0" fontId="21" fillId="0" borderId="21" xfId="8" applyFont="1" applyBorder="1" applyAlignment="1">
      <alignment horizontal="center" vertical="center"/>
    </xf>
    <xf numFmtId="0" fontId="23" fillId="0" borderId="13" xfId="8" applyFont="1" applyBorder="1" applyAlignment="1">
      <alignment horizontal="center" wrapText="1"/>
    </xf>
    <xf numFmtId="0" fontId="21" fillId="0" borderId="42" xfId="8" applyFont="1" applyBorder="1" applyAlignment="1">
      <alignment horizontal="center" vertical="center"/>
    </xf>
    <xf numFmtId="0" fontId="21" fillId="0" borderId="25" xfId="8" applyFont="1" applyBorder="1" applyAlignment="1">
      <alignment horizontal="center" vertical="center"/>
    </xf>
    <xf numFmtId="0" fontId="22" fillId="0" borderId="0" xfId="9" applyFont="1" applyBorder="1" applyAlignment="1">
      <alignment horizontal="center" vertical="center" wrapText="1"/>
    </xf>
    <xf numFmtId="0" fontId="21" fillId="0" borderId="0" xfId="9" applyFont="1" applyBorder="1" applyAlignment="1">
      <alignment horizontal="center" vertical="center"/>
    </xf>
    <xf numFmtId="0" fontId="21" fillId="0" borderId="9" xfId="9" applyBorder="1" applyAlignment="1">
      <alignment horizontal="center" vertical="center" wrapText="1"/>
    </xf>
    <xf numFmtId="0" fontId="21" fillId="0" borderId="21" xfId="9" applyFont="1" applyBorder="1" applyAlignment="1">
      <alignment horizontal="center" vertical="center"/>
    </xf>
    <xf numFmtId="0" fontId="23" fillId="0" borderId="13" xfId="9" applyFont="1" applyBorder="1" applyAlignment="1">
      <alignment horizontal="center" wrapText="1"/>
    </xf>
    <xf numFmtId="0" fontId="21" fillId="0" borderId="42" xfId="9" applyFont="1" applyBorder="1" applyAlignment="1">
      <alignment horizontal="center" vertical="center"/>
    </xf>
    <xf numFmtId="0" fontId="21" fillId="0" borderId="25" xfId="9" applyFont="1" applyBorder="1" applyAlignment="1">
      <alignment horizontal="center" vertical="center"/>
    </xf>
    <xf numFmtId="0" fontId="23" fillId="0" borderId="36" xfId="13" applyFont="1" applyBorder="1" applyAlignment="1">
      <alignment horizontal="left" vertical="top" wrapText="1"/>
    </xf>
    <xf numFmtId="0" fontId="21" fillId="0" borderId="37" xfId="13" applyFont="1" applyBorder="1" applyAlignment="1">
      <alignment horizontal="center" vertical="center"/>
    </xf>
    <xf numFmtId="0" fontId="21" fillId="0" borderId="31" xfId="13" applyFont="1" applyBorder="1" applyAlignment="1">
      <alignment horizontal="center" vertical="center"/>
    </xf>
    <xf numFmtId="0" fontId="22" fillId="0" borderId="0" xfId="10" applyFont="1" applyBorder="1" applyAlignment="1">
      <alignment horizontal="center" vertical="center" wrapText="1"/>
    </xf>
    <xf numFmtId="0" fontId="21" fillId="0" borderId="0" xfId="10" applyFont="1" applyBorder="1" applyAlignment="1">
      <alignment horizontal="center" vertical="center"/>
    </xf>
    <xf numFmtId="0" fontId="22" fillId="0" borderId="0" xfId="13" applyFont="1" applyBorder="1" applyAlignment="1">
      <alignment horizontal="center" vertical="center" wrapText="1"/>
    </xf>
    <xf numFmtId="0" fontId="21" fillId="0" borderId="0" xfId="13" applyFont="1" applyBorder="1" applyAlignment="1">
      <alignment horizontal="center" vertical="center"/>
    </xf>
    <xf numFmtId="0" fontId="23" fillId="0" borderId="9" xfId="13" applyFont="1" applyBorder="1" applyAlignment="1">
      <alignment horizontal="left" wrapText="1"/>
    </xf>
    <xf numFmtId="0" fontId="21" fillId="0" borderId="39" xfId="13" applyFont="1" applyBorder="1" applyAlignment="1">
      <alignment horizontal="center" vertical="center"/>
    </xf>
    <xf numFmtId="0" fontId="21" fillId="0" borderId="25" xfId="13" applyFont="1" applyBorder="1" applyAlignment="1">
      <alignment horizontal="center" vertical="center"/>
    </xf>
    <xf numFmtId="0" fontId="21" fillId="0" borderId="32" xfId="13" applyFont="1" applyBorder="1" applyAlignment="1">
      <alignment horizontal="center" vertical="center"/>
    </xf>
    <xf numFmtId="0" fontId="23" fillId="0" borderId="26" xfId="13" applyFont="1" applyBorder="1" applyAlignment="1">
      <alignment horizontal="center" wrapText="1"/>
    </xf>
    <xf numFmtId="0" fontId="21" fillId="0" borderId="27" xfId="13" applyFont="1" applyBorder="1" applyAlignment="1">
      <alignment horizontal="center" vertical="center"/>
    </xf>
    <xf numFmtId="0" fontId="23" fillId="0" borderId="11" xfId="13" applyFont="1" applyBorder="1" applyAlignment="1">
      <alignment horizontal="center" wrapText="1"/>
    </xf>
    <xf numFmtId="0" fontId="21" fillId="0" borderId="23" xfId="13" applyFont="1" applyBorder="1" applyAlignment="1">
      <alignment horizontal="center" vertical="center"/>
    </xf>
    <xf numFmtId="0" fontId="23" fillId="0" borderId="12" xfId="13" applyFont="1" applyBorder="1" applyAlignment="1">
      <alignment horizontal="center" wrapText="1"/>
    </xf>
    <xf numFmtId="0" fontId="21" fillId="0" borderId="24" xfId="13" applyFont="1" applyBorder="1" applyAlignment="1">
      <alignment horizontal="center" vertical="center"/>
    </xf>
    <xf numFmtId="0" fontId="21" fillId="0" borderId="9" xfId="4" applyBorder="1" applyAlignment="1">
      <alignment horizontal="center" vertical="center" wrapText="1"/>
    </xf>
    <xf numFmtId="0" fontId="21" fillId="0" borderId="21" xfId="4" applyFont="1" applyBorder="1" applyAlignment="1">
      <alignment horizontal="center" vertical="center"/>
    </xf>
    <xf numFmtId="0" fontId="23" fillId="0" borderId="13" xfId="4" applyFont="1" applyBorder="1" applyAlignment="1">
      <alignment horizontal="center" wrapText="1"/>
    </xf>
    <xf numFmtId="0" fontId="21" fillId="0" borderId="42" xfId="4" applyFont="1" applyBorder="1" applyAlignment="1">
      <alignment horizontal="center" vertical="center"/>
    </xf>
    <xf numFmtId="0" fontId="21" fillId="0" borderId="25" xfId="4" applyFont="1" applyBorder="1" applyAlignment="1">
      <alignment horizontal="center" vertical="center"/>
    </xf>
    <xf numFmtId="0" fontId="21" fillId="0" borderId="9" xfId="5" applyBorder="1" applyAlignment="1">
      <alignment horizontal="center" vertical="center" wrapText="1"/>
    </xf>
    <xf numFmtId="0" fontId="21" fillId="0" borderId="21" xfId="5" applyFont="1" applyBorder="1" applyAlignment="1">
      <alignment horizontal="center" vertical="center"/>
    </xf>
    <xf numFmtId="0" fontId="23" fillId="0" borderId="13" xfId="5" applyFont="1" applyBorder="1" applyAlignment="1">
      <alignment horizontal="center" wrapText="1"/>
    </xf>
    <xf numFmtId="0" fontId="21" fillId="0" borderId="42" xfId="5" applyFont="1" applyBorder="1" applyAlignment="1">
      <alignment horizontal="center" vertical="center"/>
    </xf>
    <xf numFmtId="180" fontId="0" fillId="0" borderId="0" xfId="0" applyNumberFormat="1">
      <alignment vertical="center"/>
    </xf>
    <xf numFmtId="180" fontId="34" fillId="0" borderId="0" xfId="0" applyNumberFormat="1" applyFont="1">
      <alignment vertical="center"/>
    </xf>
  </cellXfs>
  <cellStyles count="14">
    <cellStyle name="百分比" xfId="2" builtinId="5"/>
    <cellStyle name="常规" xfId="0" builtinId="0"/>
    <cellStyle name="常规 7" xfId="3"/>
    <cellStyle name="常规_Sheet1" xfId="4"/>
    <cellStyle name="常规_Sheet2" xfId="5"/>
    <cellStyle name="常规_Sheet3" xfId="11"/>
    <cellStyle name="常规_Sheet4" xfId="6"/>
    <cellStyle name="常规_Sheet5" xfId="7"/>
    <cellStyle name="常规_Sheet6" xfId="8"/>
    <cellStyle name="常规_Sheet7" xfId="9"/>
    <cellStyle name="常规_Sheet8" xfId="10"/>
    <cellStyle name="常规_回归分析" xfId="13"/>
    <cellStyle name="常规_因子分析表" xfId="12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my" refreshedDate="43372.720744444443" createdVersion="4" refreshedVersion="4" minRefreshableVersion="3" recordCount="128">
  <cacheSource type="worksheet">
    <worksheetSource ref="B1:D129" sheet="3最终实证数据（1上剔除异常）"/>
  </cacheSource>
  <cacheFields count="3">
    <cacheField name="公司名称" numFmtId="0">
      <sharedItems count="114">
        <s v="武汉力源信息技术股份有限公司"/>
        <s v="浙江众合科技股份有限公司"/>
        <s v="摩登大道时尚集团股份有限公司"/>
        <s v="国药集团药业股份有限公司"/>
        <s v="四川金石东方新材料设备股份有限公司"/>
        <s v="江西恒大高新技术股份有限公司"/>
        <s v="广东宜通世纪科技股份有限公司"/>
        <s v="北京真视通科技股份有限公司"/>
        <s v="北京华力创通科技股份有限公司"/>
        <s v="芜湖顺荣三七互娱网络科技股份有限公司"/>
        <s v="天津天药药业股份有限公司"/>
        <s v="黄山金马股份有限公司"/>
        <s v="广州海格通信集团股份有限公司"/>
        <s v="中钢集团安徽天源科技股份有限公司"/>
        <s v="山东中际电工装备股份有限公司"/>
        <s v="北京东土科技股份有限公司"/>
        <s v="北京高盟新材料股份有限公司"/>
        <s v="吉林省金冠电气股份有限公司"/>
        <s v="深圳市赛为智能股份有限公司"/>
        <s v="深圳市得润电子股份有限公司"/>
        <s v="道明光学股份有限公司"/>
        <s v="鸿利智汇集团股份有限公司"/>
        <s v="浙江巨龙管业股份有限公司"/>
        <s v="上海华峰超纤材料股份有限公司"/>
        <s v="赛摩电气股份有限公司"/>
        <s v="深圳天源迪科信息技术股份有限公司"/>
        <s v="南京全信传输科技股份有限公司"/>
        <s v="北京佳讯飞鸿电气股份有限公司"/>
        <s v="郑州光力科技股份有限公司"/>
        <s v="天津经纬电材股份有限公司"/>
        <s v="湖北国创高新材料股份有限公司"/>
        <s v="重庆建峰化工股份有限公司"/>
        <s v="珠海世纪鼎利科技股份有限公司"/>
        <s v="宁波维科精华集团股份有限公司"/>
        <s v="京蓝科技股份有限公司"/>
        <s v="福建星网锐捷通讯股份有限公司"/>
        <s v="北京合纵科技股份有限公司"/>
        <s v="苏州安洁科技股份有限公司"/>
        <s v="宁波东力股份有限公司"/>
        <s v="浙江健盛集团股份有限公司"/>
        <s v="广州杰赛科技股份有限公司"/>
        <s v="浙大网新科技股份有限公司"/>
        <s v="无锡先导智能装备股份有限公司"/>
        <s v="浙江金盾风机股份有限公司"/>
        <s v="厦门红相电力设备股份有限公司"/>
        <s v="太极计算机股份有限公司"/>
        <s v="跨境通宝电子商务股份有限公司"/>
        <s v="浙江三花智能控制股份有限公司"/>
        <s v="上海飞凯光电材料股份有限公司"/>
        <s v="海南珠江控股股份有限公司"/>
        <s v="新疆城建（集团）股份有限公司"/>
        <s v="百洋产业投资集团股份有限公司"/>
        <s v="高新兴科技集团股份有限公司"/>
        <s v="上海电气集团股份有限公司"/>
        <s v="深圳市奋达科技股份有限公司"/>
        <s v="云赛智联股份有限公司"/>
        <s v="南极电商股份有限公司"/>
        <s v="湖北三丰智能输送装备股份有限公司"/>
        <s v="中国船舶重工集团海洋防务与信息对抗股份有限公司"/>
        <s v="美年大健康产业控股股份有限公司"/>
        <s v="北京汉邦高科数字技术股份有限公司"/>
        <s v="陕西金叶科教集团股份有限公司"/>
        <s v="浙江南都电源动力股份有限公司"/>
        <s v="四川帝王洁具股份有限公司"/>
        <s v="太阳鸟游艇股份有限公司"/>
        <s v="北京世纪瑞尔技术股份有限公司"/>
        <s v="昆明云内动力股份有限公司"/>
        <s v="中昌大数据股份有限公司"/>
        <s v="北京金一文化发展股份有限公司"/>
        <s v="徐州五洋科技股份有限公司"/>
        <s v="无锡华东重型机械股份有限公司"/>
        <s v="天津膜天膜科技股份有限公司"/>
        <s v="吉林森林工业股份有限公司"/>
        <s v="上海贝岭股份有限公司"/>
        <s v="兴源环境科技股份有限公司"/>
        <s v="东旭光电科技股份有限公司"/>
        <s v="福建圣农发展股份有限公司"/>
        <s v="华自科技股份有限公司"/>
        <s v="山东矿机集团股份有限公司"/>
        <s v="北京荣之联科技股份有限公司"/>
        <s v="北京恒泰实达科技股份有限公司"/>
        <s v="浙江美欣达印染集团股份有限公司"/>
        <s v="云南创新新材料股份有限公司"/>
        <s v="银亿房地产股份有限公司"/>
        <s v="三维通信股份有限公司"/>
        <s v="四川迅游网络科技股份有限公司"/>
        <s v="浙江江山化工股份有限公司"/>
        <s v="百川能源股份有限公司"/>
        <s v="神思电子技术股份有限公司"/>
        <s v="湖南天润数字娱乐文化传媒股份有限公司"/>
        <s v="广州天创时尚鞋业股份有限公司"/>
        <s v="南京康尼机电股份有限公司"/>
        <s v="兰州兰石重型装备股份有限公司"/>
        <s v="国电南瑞科技股份有限公司"/>
        <s v="山东鲁亿通智能电气股份有限公司"/>
        <s v="苏州海陆重工股份有限公司"/>
        <s v="南方黑芝麻集团股份有限公司"/>
        <s v="江南模塑科技股份有限公司"/>
        <s v="辅仁药业集团实业股份有限公司"/>
        <s v="江阴海达橡塑股份有限公司"/>
        <s v="北京航天长峰股份有限公司"/>
        <s v="湖北京山轻工机械股份有限公司"/>
        <s v="广东江粉磁材股份有限公司"/>
        <s v="苏州市世嘉科技股份有限公司"/>
        <s v="启迪设计集团股份有限公司"/>
        <s v="深圳万润科技股份有限公司"/>
        <s v="新疆天山畜牧生物工程股份有限公司"/>
        <s v="安徽皖通科技股份有限公司"/>
        <s v="浙江省围海建设集团股份有限公司"/>
        <s v="广州白云电器设备股份有限公司"/>
        <s v="中通国脉通信股份有限公司"/>
        <s v="安徽江南化工股份有限公司"/>
        <s v="广东雪莱特光电科技股份有限公司"/>
        <s v="苏州华源控股股份有限公司"/>
      </sharedItems>
    </cacheField>
    <cacheField name="审核结果" numFmtId="0">
      <sharedItems count="2">
        <s v="发行股份购买资产获无条件通过"/>
        <s v="发行股份购买资产获有条件通过"/>
      </sharedItems>
    </cacheField>
    <cacheField name="Rc" numFmtId="10">
      <sharedItems containsSemiMixedTypes="0" containsString="0" containsNumber="1" minValue="5.0000000000000001E-3" maxValue="0.05" count="19">
        <n v="0.02"/>
        <n v="4.4999999999999998E-2"/>
        <n v="0.01"/>
        <n v="5.0000000000000001E-3"/>
        <n v="2.5000000000000001E-2"/>
        <n v="0.03"/>
        <n v="1.6E-2"/>
        <n v="0.05"/>
        <n v="3.5000000000000003E-2"/>
        <n v="1.4E-2"/>
        <n v="2.9399999999999999E-2"/>
        <n v="0.04"/>
        <n v="2.8000000000000001E-2"/>
        <n v="1.4999999999999999E-2"/>
        <n v="2.1999999999999999E-2"/>
        <n v="1.9400000000000001E-2"/>
        <n v="2.7E-2"/>
        <n v="3.78E-2"/>
        <n v="3.8600000000000002E-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</r>
  <r>
    <x v="1"/>
    <x v="1"/>
    <x v="0"/>
  </r>
  <r>
    <x v="2"/>
    <x v="1"/>
    <x v="1"/>
  </r>
  <r>
    <x v="3"/>
    <x v="0"/>
    <x v="2"/>
  </r>
  <r>
    <x v="3"/>
    <x v="0"/>
    <x v="3"/>
  </r>
  <r>
    <x v="3"/>
    <x v="0"/>
    <x v="3"/>
  </r>
  <r>
    <x v="4"/>
    <x v="0"/>
    <x v="4"/>
  </r>
  <r>
    <x v="5"/>
    <x v="1"/>
    <x v="5"/>
  </r>
  <r>
    <x v="5"/>
    <x v="1"/>
    <x v="5"/>
  </r>
  <r>
    <x v="6"/>
    <x v="1"/>
    <x v="6"/>
  </r>
  <r>
    <x v="7"/>
    <x v="0"/>
    <x v="0"/>
  </r>
  <r>
    <x v="8"/>
    <x v="0"/>
    <x v="0"/>
  </r>
  <r>
    <x v="9"/>
    <x v="1"/>
    <x v="7"/>
  </r>
  <r>
    <x v="9"/>
    <x v="1"/>
    <x v="8"/>
  </r>
  <r>
    <x v="10"/>
    <x v="0"/>
    <x v="9"/>
  </r>
  <r>
    <x v="11"/>
    <x v="1"/>
    <x v="1"/>
  </r>
  <r>
    <x v="12"/>
    <x v="1"/>
    <x v="5"/>
  </r>
  <r>
    <x v="12"/>
    <x v="1"/>
    <x v="0"/>
  </r>
  <r>
    <x v="12"/>
    <x v="1"/>
    <x v="0"/>
  </r>
  <r>
    <x v="13"/>
    <x v="0"/>
    <x v="2"/>
  </r>
  <r>
    <x v="13"/>
    <x v="0"/>
    <x v="5"/>
  </r>
  <r>
    <x v="14"/>
    <x v="1"/>
    <x v="7"/>
  </r>
  <r>
    <x v="15"/>
    <x v="0"/>
    <x v="5"/>
  </r>
  <r>
    <x v="16"/>
    <x v="1"/>
    <x v="10"/>
  </r>
  <r>
    <x v="17"/>
    <x v="0"/>
    <x v="2"/>
  </r>
  <r>
    <x v="18"/>
    <x v="0"/>
    <x v="8"/>
  </r>
  <r>
    <x v="19"/>
    <x v="1"/>
    <x v="4"/>
  </r>
  <r>
    <x v="20"/>
    <x v="1"/>
    <x v="2"/>
  </r>
  <r>
    <x v="21"/>
    <x v="0"/>
    <x v="4"/>
  </r>
  <r>
    <x v="22"/>
    <x v="1"/>
    <x v="5"/>
  </r>
  <r>
    <x v="23"/>
    <x v="0"/>
    <x v="2"/>
  </r>
  <r>
    <x v="24"/>
    <x v="0"/>
    <x v="0"/>
  </r>
  <r>
    <x v="25"/>
    <x v="0"/>
    <x v="2"/>
  </r>
  <r>
    <x v="26"/>
    <x v="0"/>
    <x v="4"/>
  </r>
  <r>
    <x v="27"/>
    <x v="0"/>
    <x v="5"/>
  </r>
  <r>
    <x v="28"/>
    <x v="0"/>
    <x v="4"/>
  </r>
  <r>
    <x v="29"/>
    <x v="1"/>
    <x v="2"/>
  </r>
  <r>
    <x v="30"/>
    <x v="1"/>
    <x v="5"/>
  </r>
  <r>
    <x v="31"/>
    <x v="1"/>
    <x v="0"/>
  </r>
  <r>
    <x v="32"/>
    <x v="0"/>
    <x v="0"/>
  </r>
  <r>
    <x v="33"/>
    <x v="1"/>
    <x v="5"/>
  </r>
  <r>
    <x v="34"/>
    <x v="1"/>
    <x v="11"/>
  </r>
  <r>
    <x v="35"/>
    <x v="0"/>
    <x v="0"/>
  </r>
  <r>
    <x v="35"/>
    <x v="0"/>
    <x v="0"/>
  </r>
  <r>
    <x v="36"/>
    <x v="0"/>
    <x v="12"/>
  </r>
  <r>
    <x v="36"/>
    <x v="0"/>
    <x v="13"/>
  </r>
  <r>
    <x v="37"/>
    <x v="0"/>
    <x v="1"/>
  </r>
  <r>
    <x v="38"/>
    <x v="1"/>
    <x v="7"/>
  </r>
  <r>
    <x v="39"/>
    <x v="0"/>
    <x v="13"/>
  </r>
  <r>
    <x v="40"/>
    <x v="1"/>
    <x v="13"/>
  </r>
  <r>
    <x v="40"/>
    <x v="1"/>
    <x v="0"/>
  </r>
  <r>
    <x v="41"/>
    <x v="0"/>
    <x v="5"/>
  </r>
  <r>
    <x v="42"/>
    <x v="0"/>
    <x v="5"/>
  </r>
  <r>
    <x v="43"/>
    <x v="0"/>
    <x v="2"/>
  </r>
  <r>
    <x v="43"/>
    <x v="0"/>
    <x v="2"/>
  </r>
  <r>
    <x v="44"/>
    <x v="0"/>
    <x v="14"/>
  </r>
  <r>
    <x v="44"/>
    <x v="0"/>
    <x v="2"/>
  </r>
  <r>
    <x v="45"/>
    <x v="0"/>
    <x v="0"/>
  </r>
  <r>
    <x v="46"/>
    <x v="0"/>
    <x v="5"/>
  </r>
  <r>
    <x v="47"/>
    <x v="1"/>
    <x v="15"/>
  </r>
  <r>
    <x v="48"/>
    <x v="0"/>
    <x v="5"/>
  </r>
  <r>
    <x v="49"/>
    <x v="1"/>
    <x v="2"/>
  </r>
  <r>
    <x v="50"/>
    <x v="0"/>
    <x v="2"/>
  </r>
  <r>
    <x v="51"/>
    <x v="0"/>
    <x v="13"/>
  </r>
  <r>
    <x v="52"/>
    <x v="0"/>
    <x v="5"/>
  </r>
  <r>
    <x v="53"/>
    <x v="0"/>
    <x v="0"/>
  </r>
  <r>
    <x v="54"/>
    <x v="0"/>
    <x v="11"/>
  </r>
  <r>
    <x v="55"/>
    <x v="0"/>
    <x v="4"/>
  </r>
  <r>
    <x v="55"/>
    <x v="0"/>
    <x v="0"/>
  </r>
  <r>
    <x v="56"/>
    <x v="0"/>
    <x v="11"/>
  </r>
  <r>
    <x v="57"/>
    <x v="1"/>
    <x v="16"/>
  </r>
  <r>
    <x v="58"/>
    <x v="0"/>
    <x v="13"/>
  </r>
  <r>
    <x v="59"/>
    <x v="0"/>
    <x v="2"/>
  </r>
  <r>
    <x v="60"/>
    <x v="0"/>
    <x v="0"/>
  </r>
  <r>
    <x v="61"/>
    <x v="1"/>
    <x v="8"/>
  </r>
  <r>
    <x v="62"/>
    <x v="0"/>
    <x v="0"/>
  </r>
  <r>
    <x v="63"/>
    <x v="0"/>
    <x v="0"/>
  </r>
  <r>
    <x v="64"/>
    <x v="1"/>
    <x v="0"/>
  </r>
  <r>
    <x v="65"/>
    <x v="0"/>
    <x v="0"/>
  </r>
  <r>
    <x v="66"/>
    <x v="1"/>
    <x v="0"/>
  </r>
  <r>
    <x v="67"/>
    <x v="0"/>
    <x v="5"/>
  </r>
  <r>
    <x v="68"/>
    <x v="0"/>
    <x v="4"/>
  </r>
  <r>
    <x v="69"/>
    <x v="0"/>
    <x v="0"/>
  </r>
  <r>
    <x v="70"/>
    <x v="1"/>
    <x v="13"/>
  </r>
  <r>
    <x v="71"/>
    <x v="0"/>
    <x v="2"/>
  </r>
  <r>
    <x v="72"/>
    <x v="0"/>
    <x v="1"/>
  </r>
  <r>
    <x v="73"/>
    <x v="0"/>
    <x v="3"/>
  </r>
  <r>
    <x v="74"/>
    <x v="0"/>
    <x v="4"/>
  </r>
  <r>
    <x v="75"/>
    <x v="1"/>
    <x v="11"/>
  </r>
  <r>
    <x v="76"/>
    <x v="0"/>
    <x v="0"/>
  </r>
  <r>
    <x v="77"/>
    <x v="1"/>
    <x v="13"/>
  </r>
  <r>
    <x v="78"/>
    <x v="1"/>
    <x v="5"/>
  </r>
  <r>
    <x v="79"/>
    <x v="1"/>
    <x v="3"/>
  </r>
  <r>
    <x v="80"/>
    <x v="1"/>
    <x v="2"/>
  </r>
  <r>
    <x v="81"/>
    <x v="1"/>
    <x v="13"/>
  </r>
  <r>
    <x v="82"/>
    <x v="1"/>
    <x v="4"/>
  </r>
  <r>
    <x v="83"/>
    <x v="0"/>
    <x v="1"/>
  </r>
  <r>
    <x v="84"/>
    <x v="0"/>
    <x v="17"/>
  </r>
  <r>
    <x v="85"/>
    <x v="1"/>
    <x v="5"/>
  </r>
  <r>
    <x v="86"/>
    <x v="0"/>
    <x v="8"/>
  </r>
  <r>
    <x v="87"/>
    <x v="0"/>
    <x v="18"/>
  </r>
  <r>
    <x v="88"/>
    <x v="0"/>
    <x v="7"/>
  </r>
  <r>
    <x v="89"/>
    <x v="0"/>
    <x v="1"/>
  </r>
  <r>
    <x v="90"/>
    <x v="1"/>
    <x v="8"/>
  </r>
  <r>
    <x v="91"/>
    <x v="0"/>
    <x v="11"/>
  </r>
  <r>
    <x v="92"/>
    <x v="0"/>
    <x v="5"/>
  </r>
  <r>
    <x v="93"/>
    <x v="0"/>
    <x v="0"/>
  </r>
  <r>
    <x v="94"/>
    <x v="0"/>
    <x v="0"/>
  </r>
  <r>
    <x v="95"/>
    <x v="1"/>
    <x v="0"/>
  </r>
  <r>
    <x v="96"/>
    <x v="0"/>
    <x v="8"/>
  </r>
  <r>
    <x v="97"/>
    <x v="0"/>
    <x v="14"/>
  </r>
  <r>
    <x v="98"/>
    <x v="1"/>
    <x v="13"/>
  </r>
  <r>
    <x v="99"/>
    <x v="0"/>
    <x v="5"/>
  </r>
  <r>
    <x v="100"/>
    <x v="1"/>
    <x v="0"/>
  </r>
  <r>
    <x v="101"/>
    <x v="1"/>
    <x v="5"/>
  </r>
  <r>
    <x v="102"/>
    <x v="1"/>
    <x v="2"/>
  </r>
  <r>
    <x v="103"/>
    <x v="0"/>
    <x v="0"/>
  </r>
  <r>
    <x v="104"/>
    <x v="0"/>
    <x v="0"/>
  </r>
  <r>
    <x v="105"/>
    <x v="0"/>
    <x v="2"/>
  </r>
  <r>
    <x v="106"/>
    <x v="0"/>
    <x v="5"/>
  </r>
  <r>
    <x v="107"/>
    <x v="0"/>
    <x v="0"/>
  </r>
  <r>
    <x v="108"/>
    <x v="0"/>
    <x v="13"/>
  </r>
  <r>
    <x v="109"/>
    <x v="1"/>
    <x v="2"/>
  </r>
  <r>
    <x v="110"/>
    <x v="0"/>
    <x v="8"/>
  </r>
  <r>
    <x v="17"/>
    <x v="1"/>
    <x v="4"/>
  </r>
  <r>
    <x v="111"/>
    <x v="0"/>
    <x v="3"/>
  </r>
  <r>
    <x v="112"/>
    <x v="0"/>
    <x v="5"/>
  </r>
  <r>
    <x v="113"/>
    <x v="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1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G109:AH129" firstHeaderRow="1" firstDataRow="1" firstDataCol="1"/>
  <pivotFields count="3">
    <pivotField showAll="0">
      <items count="115">
        <item x="111"/>
        <item x="107"/>
        <item x="87"/>
        <item x="51"/>
        <item x="15"/>
        <item x="16"/>
        <item x="60"/>
        <item x="100"/>
        <item x="36"/>
        <item x="80"/>
        <item x="8"/>
        <item x="27"/>
        <item x="68"/>
        <item x="79"/>
        <item x="65"/>
        <item x="7"/>
        <item x="20"/>
        <item x="75"/>
        <item x="76"/>
        <item x="35"/>
        <item x="98"/>
        <item x="52"/>
        <item x="102"/>
        <item x="112"/>
        <item x="6"/>
        <item x="109"/>
        <item x="12"/>
        <item x="40"/>
        <item x="90"/>
        <item x="93"/>
        <item x="3"/>
        <item x="49"/>
        <item x="21"/>
        <item x="30"/>
        <item x="101"/>
        <item x="57"/>
        <item x="89"/>
        <item x="77"/>
        <item x="11"/>
        <item x="72"/>
        <item x="17"/>
        <item x="97"/>
        <item x="5"/>
        <item x="99"/>
        <item x="34"/>
        <item x="46"/>
        <item x="66"/>
        <item x="92"/>
        <item x="59"/>
        <item x="2"/>
        <item x="96"/>
        <item x="56"/>
        <item x="91"/>
        <item x="26"/>
        <item x="38"/>
        <item x="33"/>
        <item x="104"/>
        <item x="24"/>
        <item x="84"/>
        <item x="44"/>
        <item x="78"/>
        <item x="94"/>
        <item x="14"/>
        <item x="61"/>
        <item x="73"/>
        <item x="53"/>
        <item x="48"/>
        <item x="23"/>
        <item x="19"/>
        <item x="54"/>
        <item x="18"/>
        <item x="25"/>
        <item x="105"/>
        <item x="88"/>
        <item x="63"/>
        <item x="4"/>
        <item x="85"/>
        <item x="37"/>
        <item x="95"/>
        <item x="113"/>
        <item x="103"/>
        <item x="45"/>
        <item x="64"/>
        <item x="29"/>
        <item x="71"/>
        <item x="10"/>
        <item x="70"/>
        <item x="42"/>
        <item x="9"/>
        <item x="0"/>
        <item x="50"/>
        <item x="106"/>
        <item x="74"/>
        <item x="69"/>
        <item x="83"/>
        <item x="82"/>
        <item x="55"/>
        <item x="41"/>
        <item x="39"/>
        <item x="86"/>
        <item x="43"/>
        <item x="22"/>
        <item x="81"/>
        <item x="62"/>
        <item x="47"/>
        <item x="108"/>
        <item x="1"/>
        <item x="28"/>
        <item x="67"/>
        <item x="13"/>
        <item x="58"/>
        <item x="110"/>
        <item x="31"/>
        <item x="32"/>
        <item t="default"/>
      </items>
    </pivotField>
    <pivotField dataField="1" showAll="0">
      <items count="3">
        <item x="0"/>
        <item x="1"/>
        <item t="default"/>
      </items>
    </pivotField>
    <pivotField axis="axisRow" numFmtId="10" showAll="0">
      <items count="20">
        <item x="3"/>
        <item x="2"/>
        <item x="9"/>
        <item x="13"/>
        <item x="6"/>
        <item x="15"/>
        <item x="0"/>
        <item x="14"/>
        <item x="4"/>
        <item x="16"/>
        <item x="12"/>
        <item x="10"/>
        <item x="5"/>
        <item x="8"/>
        <item x="17"/>
        <item x="18"/>
        <item x="11"/>
        <item x="1"/>
        <item x="7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计数项:审核结果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1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I109:AJ129" firstHeaderRow="1" firstDataRow="1" firstDataCol="1"/>
  <pivotFields count="3">
    <pivotField showAll="0">
      <items count="115">
        <item x="111"/>
        <item x="107"/>
        <item x="87"/>
        <item x="51"/>
        <item x="15"/>
        <item x="16"/>
        <item x="60"/>
        <item x="100"/>
        <item x="36"/>
        <item x="80"/>
        <item x="8"/>
        <item x="27"/>
        <item x="68"/>
        <item x="79"/>
        <item x="65"/>
        <item x="7"/>
        <item x="20"/>
        <item x="75"/>
        <item x="76"/>
        <item x="35"/>
        <item x="98"/>
        <item x="52"/>
        <item x="102"/>
        <item x="112"/>
        <item x="6"/>
        <item x="109"/>
        <item x="12"/>
        <item x="40"/>
        <item x="90"/>
        <item x="93"/>
        <item x="3"/>
        <item x="49"/>
        <item x="21"/>
        <item x="30"/>
        <item x="101"/>
        <item x="57"/>
        <item x="89"/>
        <item x="77"/>
        <item x="11"/>
        <item x="72"/>
        <item x="17"/>
        <item x="97"/>
        <item x="5"/>
        <item x="99"/>
        <item x="34"/>
        <item x="46"/>
        <item x="66"/>
        <item x="92"/>
        <item x="59"/>
        <item x="2"/>
        <item x="96"/>
        <item x="56"/>
        <item x="91"/>
        <item x="26"/>
        <item x="38"/>
        <item x="33"/>
        <item x="104"/>
        <item x="24"/>
        <item x="84"/>
        <item x="44"/>
        <item x="78"/>
        <item x="94"/>
        <item x="14"/>
        <item x="61"/>
        <item x="73"/>
        <item x="53"/>
        <item x="48"/>
        <item x="23"/>
        <item x="19"/>
        <item x="54"/>
        <item x="18"/>
        <item x="25"/>
        <item x="105"/>
        <item x="88"/>
        <item x="63"/>
        <item x="4"/>
        <item x="85"/>
        <item x="37"/>
        <item x="95"/>
        <item x="113"/>
        <item x="103"/>
        <item x="45"/>
        <item x="64"/>
        <item x="29"/>
        <item x="71"/>
        <item x="10"/>
        <item x="70"/>
        <item x="42"/>
        <item x="9"/>
        <item x="0"/>
        <item x="50"/>
        <item x="106"/>
        <item x="74"/>
        <item x="69"/>
        <item x="83"/>
        <item x="82"/>
        <item x="55"/>
        <item x="41"/>
        <item x="39"/>
        <item x="86"/>
        <item x="43"/>
        <item x="22"/>
        <item x="81"/>
        <item x="62"/>
        <item x="47"/>
        <item x="108"/>
        <item x="1"/>
        <item x="28"/>
        <item x="67"/>
        <item x="13"/>
        <item x="58"/>
        <item x="110"/>
        <item x="31"/>
        <item x="32"/>
        <item t="default"/>
      </items>
    </pivotField>
    <pivotField dataField="1" showAll="0">
      <items count="3">
        <item x="0"/>
        <item x="1"/>
        <item t="default"/>
      </items>
    </pivotField>
    <pivotField axis="axisRow" numFmtId="10" showAll="0">
      <items count="20">
        <item x="3"/>
        <item x="2"/>
        <item x="9"/>
        <item x="13"/>
        <item x="6"/>
        <item x="15"/>
        <item x="0"/>
        <item x="14"/>
        <item x="4"/>
        <item x="16"/>
        <item x="12"/>
        <item x="10"/>
        <item x="5"/>
        <item x="8"/>
        <item x="17"/>
        <item x="18"/>
        <item x="11"/>
        <item x="1"/>
        <item x="7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计数项:审核结果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Relationship Id="rId4" Type="http://schemas.openxmlformats.org/officeDocument/2006/relationships/comments" Target="../comments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9"/>
  <sheetViews>
    <sheetView topLeftCell="A13" workbookViewId="0">
      <selection activeCell="R1" sqref="R1"/>
    </sheetView>
  </sheetViews>
  <sheetFormatPr defaultRowHeight="14.25"/>
  <cols>
    <col min="1" max="1" width="3.875" style="12" customWidth="1"/>
    <col min="2" max="2" width="25.25" style="56" customWidth="1"/>
    <col min="3" max="3" width="22.75" style="12" customWidth="1"/>
    <col min="4" max="9" width="9" style="50"/>
    <col min="10" max="10" width="8.875" style="50" customWidth="1"/>
    <col min="11" max="11" width="7.375" style="50" customWidth="1"/>
    <col min="12" max="12" width="7.375" style="51" customWidth="1"/>
    <col min="13" max="13" width="8.5" style="51" customWidth="1"/>
    <col min="14" max="15" width="9" style="50" customWidth="1"/>
    <col min="16" max="16" width="8.625" style="51" customWidth="1"/>
    <col min="17" max="17" width="9" style="51" customWidth="1"/>
    <col min="18" max="18" width="7.375" style="52" customWidth="1"/>
    <col min="19" max="22" width="9" style="50" customWidth="1"/>
    <col min="23" max="24" width="8" style="50" customWidth="1"/>
    <col min="25" max="35" width="9" style="50" customWidth="1"/>
    <col min="36" max="36" width="8.75" style="50" customWidth="1"/>
    <col min="37" max="37" width="9" style="50" customWidth="1"/>
    <col min="38" max="38" width="9" style="53" customWidth="1"/>
    <col min="39" max="16384" width="9" style="12"/>
  </cols>
  <sheetData>
    <row r="1" spans="1:38" ht="56.25" customHeight="1" thickTop="1">
      <c r="A1" s="1" t="s">
        <v>153</v>
      </c>
      <c r="B1" s="2" t="s">
        <v>0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5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7" t="s">
        <v>353</v>
      </c>
      <c r="S1" s="8" t="s">
        <v>16</v>
      </c>
      <c r="T1" s="6" t="s">
        <v>17</v>
      </c>
      <c r="U1" s="8" t="s">
        <v>18</v>
      </c>
      <c r="V1" s="8" t="s">
        <v>19</v>
      </c>
      <c r="W1" s="9" t="s">
        <v>20</v>
      </c>
      <c r="X1" s="9" t="s">
        <v>21</v>
      </c>
      <c r="Y1" s="3" t="s">
        <v>22</v>
      </c>
      <c r="Z1" s="3" t="s">
        <v>23</v>
      </c>
      <c r="AA1" s="10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11" t="s">
        <v>35</v>
      </c>
    </row>
    <row r="2" spans="1:38" ht="14.25" customHeight="1">
      <c r="A2" s="13">
        <v>2</v>
      </c>
      <c r="B2" s="14" t="s">
        <v>36</v>
      </c>
      <c r="C2" s="14" t="s">
        <v>37</v>
      </c>
      <c r="D2" s="15">
        <v>15972</v>
      </c>
      <c r="E2" s="16">
        <v>0.19978813356190206</v>
      </c>
      <c r="F2" s="16">
        <v>0.27325095057034221</v>
      </c>
      <c r="G2" s="17">
        <v>16.474204858502379</v>
      </c>
      <c r="H2" s="18">
        <v>12.835414634146341</v>
      </c>
      <c r="I2" s="19">
        <v>0</v>
      </c>
      <c r="J2" s="20">
        <v>17.942465753424656</v>
      </c>
      <c r="K2" s="21">
        <v>1</v>
      </c>
      <c r="L2" s="22">
        <v>0</v>
      </c>
      <c r="M2" s="23">
        <v>0</v>
      </c>
      <c r="N2" s="23">
        <v>0.39</v>
      </c>
      <c r="O2" s="23">
        <v>0.41</v>
      </c>
      <c r="P2" s="24">
        <v>1</v>
      </c>
      <c r="Q2" s="25">
        <v>1</v>
      </c>
      <c r="R2" s="26">
        <v>0</v>
      </c>
      <c r="S2" s="27">
        <v>45447.13</v>
      </c>
      <c r="T2" s="28">
        <v>0</v>
      </c>
      <c r="U2" s="28">
        <v>8.8400000000000006E-2</v>
      </c>
      <c r="V2" s="28">
        <v>0.02</v>
      </c>
      <c r="W2" s="28">
        <v>0.29896494996115708</v>
      </c>
      <c r="X2" s="28">
        <v>0.51685460473185185</v>
      </c>
      <c r="Y2" s="28">
        <v>0.16202255365587481</v>
      </c>
      <c r="Z2" s="28">
        <v>3.3282513305471766</v>
      </c>
      <c r="AA2" s="28">
        <v>12.868748198674224</v>
      </c>
      <c r="AB2" s="28">
        <v>5.2546210575866938</v>
      </c>
      <c r="AC2" s="28">
        <v>928.92371705963944</v>
      </c>
      <c r="AD2" s="28">
        <v>1.7844158318383159</v>
      </c>
      <c r="AE2" s="28">
        <v>0.55397050157870198</v>
      </c>
      <c r="AF2" s="28">
        <v>1.0038078224896578</v>
      </c>
      <c r="AG2" s="28">
        <v>6.4480507956539744E-3</v>
      </c>
      <c r="AH2" s="28">
        <v>0</v>
      </c>
      <c r="AI2" s="28">
        <v>0.37962588833693817</v>
      </c>
      <c r="AJ2" s="28">
        <v>8.583748659955745E-2</v>
      </c>
      <c r="AK2" s="16">
        <v>2.2426144524706086E-2</v>
      </c>
      <c r="AL2" s="29">
        <v>0</v>
      </c>
    </row>
    <row r="3" spans="1:38" ht="14.25" customHeight="1">
      <c r="A3" s="13">
        <v>4</v>
      </c>
      <c r="B3" s="14" t="s">
        <v>38</v>
      </c>
      <c r="C3" s="14" t="s">
        <v>39</v>
      </c>
      <c r="D3" s="15">
        <v>4443</v>
      </c>
      <c r="E3" s="16">
        <v>0.27185948142694194</v>
      </c>
      <c r="F3" s="16">
        <v>0.32702346041055719</v>
      </c>
      <c r="G3" s="17">
        <v>15.372496061219897</v>
      </c>
      <c r="H3" s="18">
        <v>11.675213675213675</v>
      </c>
      <c r="I3" s="19">
        <v>0</v>
      </c>
      <c r="J3" s="20">
        <v>9.0410958904109595</v>
      </c>
      <c r="K3" s="30">
        <v>0.34761999999999998</v>
      </c>
      <c r="L3" s="22">
        <v>0</v>
      </c>
      <c r="M3" s="23">
        <v>0</v>
      </c>
      <c r="N3" s="31">
        <v>0.22869999999999999</v>
      </c>
      <c r="O3" s="32">
        <v>0.12759999999999999</v>
      </c>
      <c r="P3" s="33">
        <v>0</v>
      </c>
      <c r="Q3" s="25">
        <v>0</v>
      </c>
      <c r="R3" s="26">
        <v>1</v>
      </c>
      <c r="S3" s="34">
        <v>8618.2199999999993</v>
      </c>
      <c r="T3" s="28">
        <v>0.8</v>
      </c>
      <c r="U3" s="31">
        <v>6.2700000000000006E-2</v>
      </c>
      <c r="V3" s="31">
        <v>0.02</v>
      </c>
      <c r="W3" s="28">
        <v>4.6402223885384286E-2</v>
      </c>
      <c r="X3" s="28">
        <v>1.0641916167664669</v>
      </c>
      <c r="Y3" s="28">
        <v>1.8535645472061657</v>
      </c>
      <c r="Z3" s="28">
        <v>0.90616509926854749</v>
      </c>
      <c r="AA3" s="28">
        <v>2.7606844409072822</v>
      </c>
      <c r="AB3" s="28">
        <v>5.3621889009120425</v>
      </c>
      <c r="AC3" s="28">
        <v>17.926614987080104</v>
      </c>
      <c r="AD3" s="28">
        <v>1.6423962245979005</v>
      </c>
      <c r="AE3" s="28">
        <v>0.5597220803106161</v>
      </c>
      <c r="AF3" s="28">
        <v>1.0347826086956522</v>
      </c>
      <c r="AG3" s="28">
        <v>0.22754699466233466</v>
      </c>
      <c r="AH3" s="28">
        <v>0</v>
      </c>
      <c r="AI3" s="28">
        <v>0.69459860861408584</v>
      </c>
      <c r="AJ3" s="28">
        <v>0.44770525830258301</v>
      </c>
      <c r="AK3" s="35">
        <v>0.10743311808118081</v>
      </c>
      <c r="AL3" s="36">
        <v>762</v>
      </c>
    </row>
    <row r="4" spans="1:38" ht="15" customHeight="1">
      <c r="A4" s="13">
        <v>7</v>
      </c>
      <c r="B4" s="14" t="s">
        <v>40</v>
      </c>
      <c r="C4" s="14" t="s">
        <v>39</v>
      </c>
      <c r="D4" s="15">
        <v>1417</v>
      </c>
      <c r="E4" s="16">
        <v>0.63117950153196145</v>
      </c>
      <c r="F4" s="16">
        <v>0.2857142857142857</v>
      </c>
      <c r="G4" s="17">
        <v>34.650670430486947</v>
      </c>
      <c r="H4" s="18">
        <v>14.878787878787879</v>
      </c>
      <c r="I4" s="19">
        <v>1</v>
      </c>
      <c r="J4" s="20">
        <v>6.2</v>
      </c>
      <c r="K4" s="31">
        <v>0.28870000000000001</v>
      </c>
      <c r="L4" s="22">
        <v>0</v>
      </c>
      <c r="M4" s="23">
        <v>1</v>
      </c>
      <c r="N4" s="31">
        <v>0.40450000000000003</v>
      </c>
      <c r="O4" s="31">
        <v>0.30709999999999998</v>
      </c>
      <c r="P4" s="33">
        <v>0</v>
      </c>
      <c r="Q4" s="25">
        <v>0</v>
      </c>
      <c r="R4" s="26">
        <v>0</v>
      </c>
      <c r="S4" s="34">
        <v>4365.33</v>
      </c>
      <c r="T4" s="28">
        <v>1</v>
      </c>
      <c r="U4" s="35">
        <v>1.6674840608141044E-2</v>
      </c>
      <c r="V4" s="31">
        <v>4.4999999999999998E-2</v>
      </c>
      <c r="W4" s="28">
        <v>1.1413654618473896</v>
      </c>
      <c r="X4" s="28">
        <v>1.2135678391959801</v>
      </c>
      <c r="Y4" s="28">
        <v>0.79594423320659069</v>
      </c>
      <c r="Z4" s="28">
        <v>1.0309383789312196</v>
      </c>
      <c r="AA4" s="28">
        <v>0</v>
      </c>
      <c r="AB4" s="28">
        <v>16.323886639676115</v>
      </c>
      <c r="AC4" s="28">
        <v>44.8</v>
      </c>
      <c r="AD4" s="28">
        <v>113.26086956521739</v>
      </c>
      <c r="AE4" s="28">
        <v>8.6271567891972999E-3</v>
      </c>
      <c r="AF4" s="28">
        <v>1.0120158326265196</v>
      </c>
      <c r="AG4" s="28">
        <v>2.1566401816118047E-2</v>
      </c>
      <c r="AH4" s="28">
        <v>0</v>
      </c>
      <c r="AI4" s="28">
        <v>0.73859786291373464</v>
      </c>
      <c r="AJ4" s="28">
        <v>0.92509920634920639</v>
      </c>
      <c r="AK4" s="35">
        <v>0.51041666666666663</v>
      </c>
      <c r="AL4" s="36">
        <v>569</v>
      </c>
    </row>
    <row r="5" spans="1:38">
      <c r="A5" s="37">
        <v>8</v>
      </c>
      <c r="B5" s="38" t="s">
        <v>41</v>
      </c>
      <c r="C5" s="38" t="s">
        <v>37</v>
      </c>
      <c r="D5" s="15">
        <v>23155</v>
      </c>
      <c r="E5" s="16">
        <v>0.14492634300554852</v>
      </c>
      <c r="F5" s="16">
        <v>0.33428625589416699</v>
      </c>
      <c r="G5" s="17">
        <v>12.006387389332758</v>
      </c>
      <c r="H5" s="18">
        <v>10.05324815557068</v>
      </c>
      <c r="I5" s="19">
        <v>0</v>
      </c>
      <c r="J5" s="20">
        <v>14.794520547945206</v>
      </c>
      <c r="K5" s="31">
        <v>0.96</v>
      </c>
      <c r="L5" s="33">
        <v>1</v>
      </c>
      <c r="M5" s="23">
        <v>0</v>
      </c>
      <c r="N5" s="31">
        <v>3.1099999999999999E-2</v>
      </c>
      <c r="O5" s="31">
        <v>0.15010000000000001</v>
      </c>
      <c r="P5" s="33">
        <v>0</v>
      </c>
      <c r="Q5" s="25">
        <v>0</v>
      </c>
      <c r="R5" s="26">
        <v>0</v>
      </c>
      <c r="S5" s="34">
        <v>106356.46</v>
      </c>
      <c r="T5" s="28">
        <v>0</v>
      </c>
      <c r="U5" s="35">
        <v>0.16711111111111113</v>
      </c>
      <c r="V5" s="31">
        <v>3.0000000000000001E-3</v>
      </c>
      <c r="W5" s="28">
        <v>7.3462847755478622E-2</v>
      </c>
      <c r="X5" s="28">
        <v>0.27830194348625614</v>
      </c>
      <c r="Y5" s="28">
        <v>0.21778689386767636</v>
      </c>
      <c r="Z5" s="28">
        <v>2.4841304159820115</v>
      </c>
      <c r="AA5" s="28">
        <v>18.739482711450638</v>
      </c>
      <c r="AB5" s="28">
        <v>3.5334238073696658</v>
      </c>
      <c r="AC5" s="28">
        <v>1627.8683729433271</v>
      </c>
      <c r="AD5" s="28">
        <v>1.4073442390689186</v>
      </c>
      <c r="AE5" s="28">
        <v>0.71344432080570541</v>
      </c>
      <c r="AF5" s="28">
        <v>1.0070301884563124</v>
      </c>
      <c r="AG5" s="28">
        <v>5.8905938546015271E-3</v>
      </c>
      <c r="AH5" s="28">
        <v>0</v>
      </c>
      <c r="AI5" s="28">
        <v>0.24430646190855521</v>
      </c>
      <c r="AJ5" s="28">
        <v>5.8441631365925312E-2</v>
      </c>
      <c r="AK5" s="35">
        <v>2.5446855725907526E-2</v>
      </c>
      <c r="AL5" s="36">
        <v>0</v>
      </c>
    </row>
    <row r="6" spans="1:38">
      <c r="A6" s="37">
        <v>8</v>
      </c>
      <c r="B6" s="38" t="s">
        <v>41</v>
      </c>
      <c r="C6" s="38" t="s">
        <v>37</v>
      </c>
      <c r="D6" s="15">
        <v>5349</v>
      </c>
      <c r="E6" s="16">
        <v>0.23708026014965067</v>
      </c>
      <c r="F6" s="16">
        <v>0.25474192521988887</v>
      </c>
      <c r="G6" s="17">
        <v>19.224856982613574</v>
      </c>
      <c r="H6" s="18">
        <v>13.883733552231876</v>
      </c>
      <c r="I6" s="19">
        <v>0</v>
      </c>
      <c r="J6" s="20">
        <v>13.564383561643835</v>
      </c>
      <c r="K6" s="31">
        <v>0.51</v>
      </c>
      <c r="L6" s="33">
        <v>1</v>
      </c>
      <c r="M6" s="23">
        <v>0</v>
      </c>
      <c r="N6" s="31">
        <v>0.13639999999999999</v>
      </c>
      <c r="O6" s="31">
        <v>6.8099999999999994E-2</v>
      </c>
      <c r="P6" s="33">
        <v>0</v>
      </c>
      <c r="Q6" s="25">
        <v>0</v>
      </c>
      <c r="R6" s="26">
        <v>0</v>
      </c>
      <c r="S6" s="34">
        <v>26041.63</v>
      </c>
      <c r="T6" s="28">
        <v>0</v>
      </c>
      <c r="U6" s="35">
        <v>9.2101428155056883E-2</v>
      </c>
      <c r="V6" s="31">
        <v>0.01</v>
      </c>
      <c r="W6" s="28">
        <v>0.21564004815409299</v>
      </c>
      <c r="X6" s="28">
        <v>0.25964758992281922</v>
      </c>
      <c r="Y6" s="28">
        <v>0.23248847926267291</v>
      </c>
      <c r="Z6" s="28">
        <v>2.5796110570283672</v>
      </c>
      <c r="AA6" s="28">
        <v>16.130808706423643</v>
      </c>
      <c r="AB6" s="28">
        <v>5.2703052728954676</v>
      </c>
      <c r="AC6" s="28">
        <v>1087.7708830548927</v>
      </c>
      <c r="AD6" s="28">
        <v>1.3683864795007641</v>
      </c>
      <c r="AE6" s="28">
        <v>0.7323395914998968</v>
      </c>
      <c r="AF6" s="28">
        <v>1.0178296956655395</v>
      </c>
      <c r="AG6" s="28">
        <v>9.6724470134874757E-3</v>
      </c>
      <c r="AH6" s="28">
        <v>0</v>
      </c>
      <c r="AI6" s="28">
        <v>0.22981246374943609</v>
      </c>
      <c r="AJ6" s="28">
        <v>5.9555571157761708E-2</v>
      </c>
      <c r="AK6" s="35">
        <v>2.1721196377167732E-3</v>
      </c>
      <c r="AL6" s="36">
        <v>0</v>
      </c>
    </row>
    <row r="7" spans="1:38" ht="15" customHeight="1">
      <c r="A7" s="37">
        <v>8</v>
      </c>
      <c r="B7" s="38" t="s">
        <v>41</v>
      </c>
      <c r="C7" s="38" t="s">
        <v>37</v>
      </c>
      <c r="D7" s="15">
        <v>14478</v>
      </c>
      <c r="E7" s="16">
        <v>0.17961680260516721</v>
      </c>
      <c r="F7" s="16">
        <v>0.2985911101621242</v>
      </c>
      <c r="G7" s="17">
        <v>15.012047013860109</v>
      </c>
      <c r="H7" s="18">
        <v>11.93999998168805</v>
      </c>
      <c r="I7" s="19">
        <v>0</v>
      </c>
      <c r="J7" s="20">
        <v>20.323287671232876</v>
      </c>
      <c r="K7" s="31">
        <v>0.51</v>
      </c>
      <c r="L7" s="33">
        <v>1</v>
      </c>
      <c r="M7" s="23">
        <v>0.5</v>
      </c>
      <c r="N7" s="31">
        <v>8.3599999999999994E-2</v>
      </c>
      <c r="O7" s="31">
        <v>0.13950000000000001</v>
      </c>
      <c r="P7" s="33">
        <v>0</v>
      </c>
      <c r="Q7" s="25">
        <v>0</v>
      </c>
      <c r="R7" s="26">
        <v>0</v>
      </c>
      <c r="S7" s="34">
        <v>67302.66</v>
      </c>
      <c r="T7" s="28">
        <v>0</v>
      </c>
      <c r="U7" s="35">
        <v>9.0374497059733841E-2</v>
      </c>
      <c r="V7" s="31">
        <v>5.0000000000000001E-3</v>
      </c>
      <c r="W7" s="28">
        <v>-3.6614029078625432E-3</v>
      </c>
      <c r="X7" s="28">
        <v>0.15122643768601818</v>
      </c>
      <c r="Y7" s="28">
        <v>0.15555910288131525</v>
      </c>
      <c r="Z7" s="28">
        <v>2.2896511737978038</v>
      </c>
      <c r="AA7" s="28">
        <v>17.706677647381785</v>
      </c>
      <c r="AB7" s="28">
        <v>3.7055520181540511</v>
      </c>
      <c r="AC7" s="28">
        <v>147.85329512893983</v>
      </c>
      <c r="AD7" s="28">
        <v>1.6112157458263896</v>
      </c>
      <c r="AE7" s="28">
        <v>0.60108230496580006</v>
      </c>
      <c r="AF7" s="28">
        <v>1.0292434837889384</v>
      </c>
      <c r="AG7" s="28">
        <v>4.8675393370280672E-2</v>
      </c>
      <c r="AH7" s="28">
        <v>8.6028854583005219E-3</v>
      </c>
      <c r="AI7" s="28">
        <v>0.23023893770126824</v>
      </c>
      <c r="AJ7" s="28">
        <v>8.7507687219319591E-2</v>
      </c>
      <c r="AK7" s="35">
        <v>4.4270631463078094E-2</v>
      </c>
      <c r="AL7" s="36">
        <v>0</v>
      </c>
    </row>
    <row r="8" spans="1:38" ht="15" customHeight="1">
      <c r="A8" s="37">
        <v>8</v>
      </c>
      <c r="B8" s="38" t="s">
        <v>41</v>
      </c>
      <c r="C8" s="38" t="s">
        <v>37</v>
      </c>
      <c r="D8" s="15">
        <v>14798</v>
      </c>
      <c r="E8" s="16">
        <v>0.20155515734280849</v>
      </c>
      <c r="F8" s="16">
        <v>0.32128938089308934</v>
      </c>
      <c r="G8" s="17">
        <v>14.19293677735995</v>
      </c>
      <c r="H8" s="18">
        <v>10.767665201156223</v>
      </c>
      <c r="I8" s="19">
        <v>0</v>
      </c>
      <c r="J8" s="20">
        <v>16.07123287671233</v>
      </c>
      <c r="K8" s="39">
        <v>0.51</v>
      </c>
      <c r="L8" s="33">
        <v>1</v>
      </c>
      <c r="M8" s="23">
        <v>0.5</v>
      </c>
      <c r="N8" s="31">
        <v>5.28E-2</v>
      </c>
      <c r="O8" s="31">
        <v>6.6699999999999995E-2</v>
      </c>
      <c r="P8" s="33">
        <v>0</v>
      </c>
      <c r="Q8" s="25">
        <v>0</v>
      </c>
      <c r="R8" s="26">
        <v>0</v>
      </c>
      <c r="S8" s="34">
        <v>38524.879999999997</v>
      </c>
      <c r="T8" s="28">
        <v>0</v>
      </c>
      <c r="U8" s="35">
        <v>9.0374497059733841E-2</v>
      </c>
      <c r="V8" s="31">
        <v>5.0000000000000001E-3</v>
      </c>
      <c r="W8" s="28">
        <v>4.9973034352746026E-4</v>
      </c>
      <c r="X8" s="28">
        <v>0.28301195590635086</v>
      </c>
      <c r="Y8" s="28">
        <v>0.17435124196492335</v>
      </c>
      <c r="Z8" s="28">
        <v>2.2794377706711781</v>
      </c>
      <c r="AA8" s="28">
        <v>16.214570981192491</v>
      </c>
      <c r="AB8" s="28">
        <v>3.2376736751506208</v>
      </c>
      <c r="AC8" s="28">
        <v>620.61952861952864</v>
      </c>
      <c r="AD8" s="28">
        <v>1.2290167645056218</v>
      </c>
      <c r="AE8" s="28">
        <v>0.80948024331140889</v>
      </c>
      <c r="AF8" s="28">
        <v>1.0226638336874558</v>
      </c>
      <c r="AG8" s="28">
        <v>1.8273848150551591E-2</v>
      </c>
      <c r="AH8" s="28">
        <v>0</v>
      </c>
      <c r="AI8" s="28">
        <v>0.43173065701948887</v>
      </c>
      <c r="AJ8" s="28">
        <v>7.2272737136780882E-2</v>
      </c>
      <c r="AK8" s="35">
        <v>4.3868405633558302E-2</v>
      </c>
      <c r="AL8" s="36">
        <v>0</v>
      </c>
    </row>
    <row r="9" spans="1:38" ht="15" customHeight="1">
      <c r="A9" s="13">
        <v>9</v>
      </c>
      <c r="B9" s="14" t="s">
        <v>42</v>
      </c>
      <c r="C9" s="14" t="s">
        <v>37</v>
      </c>
      <c r="D9" s="15">
        <v>9598</v>
      </c>
      <c r="E9" s="16">
        <v>0.66665985040392606</v>
      </c>
      <c r="F9" s="16">
        <v>0.40543585714285713</v>
      </c>
      <c r="G9" s="17">
        <v>22.5474817670348</v>
      </c>
      <c r="H9" s="18">
        <v>17.094311052061606</v>
      </c>
      <c r="I9" s="19">
        <v>0</v>
      </c>
      <c r="J9" s="20">
        <v>27.032876712328768</v>
      </c>
      <c r="K9" s="31">
        <v>0.22220000000000001</v>
      </c>
      <c r="L9" s="22">
        <v>0</v>
      </c>
      <c r="M9" s="23">
        <v>0</v>
      </c>
      <c r="N9" s="31">
        <v>0.14630000000000001</v>
      </c>
      <c r="O9" s="31">
        <v>5.8999999999999997E-2</v>
      </c>
      <c r="P9" s="24">
        <v>1</v>
      </c>
      <c r="Q9" s="25">
        <v>0</v>
      </c>
      <c r="R9" s="26">
        <v>1</v>
      </c>
      <c r="S9" s="34">
        <v>59208.55</v>
      </c>
      <c r="T9" s="28">
        <v>0.8</v>
      </c>
      <c r="U9" s="35">
        <v>7.1013144533052949E-2</v>
      </c>
      <c r="V9" s="31">
        <v>2.5000000000000001E-2</v>
      </c>
      <c r="W9" s="28">
        <v>-8.2523463097684213E-2</v>
      </c>
      <c r="X9" s="28">
        <v>8.143137743104556E-2</v>
      </c>
      <c r="Y9" s="28">
        <v>-0.13780093424362194</v>
      </c>
      <c r="Z9" s="28">
        <v>0.45542023864689529</v>
      </c>
      <c r="AA9" s="28">
        <v>13.493296149308163</v>
      </c>
      <c r="AB9" s="28">
        <v>8.0977148374637906</v>
      </c>
      <c r="AC9" s="28">
        <v>3.6815335089259587</v>
      </c>
      <c r="AD9" s="28">
        <v>0.88222675774741754</v>
      </c>
      <c r="AE9" s="28">
        <v>0.39352188124205556</v>
      </c>
      <c r="AF9" s="28">
        <v>1.2512126427789079</v>
      </c>
      <c r="AG9" s="28">
        <v>0.27198424169555263</v>
      </c>
      <c r="AH9" s="28">
        <v>0.15589465471150279</v>
      </c>
      <c r="AI9" s="28">
        <v>0.12756936368167471</v>
      </c>
      <c r="AJ9" s="28">
        <v>0.71786514888948949</v>
      </c>
      <c r="AK9" s="35">
        <v>0.1547560374568753</v>
      </c>
      <c r="AL9" s="36">
        <v>1216</v>
      </c>
    </row>
    <row r="10" spans="1:38" ht="15" customHeight="1">
      <c r="A10" s="37">
        <v>10</v>
      </c>
      <c r="B10" s="38" t="s">
        <v>43</v>
      </c>
      <c r="C10" s="38" t="s">
        <v>39</v>
      </c>
      <c r="D10" s="15">
        <v>500</v>
      </c>
      <c r="E10" s="16">
        <v>1.0033277931586237</v>
      </c>
      <c r="F10" s="16">
        <v>0.34374094465372357</v>
      </c>
      <c r="G10" s="17">
        <v>55.310120000000005</v>
      </c>
      <c r="H10" s="18">
        <v>11.619773109243699</v>
      </c>
      <c r="I10" s="19">
        <v>1</v>
      </c>
      <c r="J10" s="20">
        <v>6.4273972602739722</v>
      </c>
      <c r="K10" s="31">
        <v>0.99649999999999994</v>
      </c>
      <c r="L10" s="22">
        <v>0</v>
      </c>
      <c r="M10" s="23">
        <v>0</v>
      </c>
      <c r="N10" s="31">
        <v>0.1857</v>
      </c>
      <c r="O10" s="31">
        <v>0.4173</v>
      </c>
      <c r="P10" s="33">
        <v>0</v>
      </c>
      <c r="Q10" s="33">
        <v>1</v>
      </c>
      <c r="R10" s="26">
        <v>0</v>
      </c>
      <c r="S10" s="34">
        <v>1562.5</v>
      </c>
      <c r="T10" s="28">
        <v>1</v>
      </c>
      <c r="U10" s="35">
        <v>3.8312428734321634E-2</v>
      </c>
      <c r="V10" s="31">
        <v>0.03</v>
      </c>
      <c r="W10" s="28">
        <v>0.42890625000000004</v>
      </c>
      <c r="X10" s="28">
        <v>0.44874100719424459</v>
      </c>
      <c r="Y10" s="28">
        <v>7.9285714285714288</v>
      </c>
      <c r="Z10" s="28">
        <v>1.715664200707623</v>
      </c>
      <c r="AA10" s="28">
        <v>0</v>
      </c>
      <c r="AB10" s="28">
        <v>6.6842105263157894</v>
      </c>
      <c r="AC10" s="28">
        <v>18.914893617021278</v>
      </c>
      <c r="AD10" s="28">
        <v>7.5917431192660549</v>
      </c>
      <c r="AE10" s="28">
        <v>0.11919081465281575</v>
      </c>
      <c r="AF10" s="28">
        <v>1.1324110671936758</v>
      </c>
      <c r="AG10" s="28">
        <v>7.6970825574177532E-2</v>
      </c>
      <c r="AH10" s="28">
        <v>0</v>
      </c>
      <c r="AI10" s="28">
        <v>0.3672420124862284</v>
      </c>
      <c r="AJ10" s="28">
        <v>0.3269591301087364</v>
      </c>
      <c r="AK10" s="35">
        <v>7.7990251218597678E-2</v>
      </c>
      <c r="AL10" s="36">
        <v>127</v>
      </c>
    </row>
    <row r="11" spans="1:38" ht="15" customHeight="1">
      <c r="A11" s="37">
        <v>10</v>
      </c>
      <c r="B11" s="38" t="s">
        <v>43</v>
      </c>
      <c r="C11" s="38" t="s">
        <v>39</v>
      </c>
      <c r="D11" s="15">
        <v>385</v>
      </c>
      <c r="E11" s="16">
        <v>1.3347754433007895</v>
      </c>
      <c r="F11" s="16">
        <v>0.34393579072532698</v>
      </c>
      <c r="G11" s="17">
        <v>87.856519480519481</v>
      </c>
      <c r="H11" s="18">
        <v>11.663710344827587</v>
      </c>
      <c r="I11" s="19">
        <v>1</v>
      </c>
      <c r="J11" s="20">
        <v>8.1726027397260275</v>
      </c>
      <c r="K11" s="39">
        <v>0.4</v>
      </c>
      <c r="L11" s="22">
        <v>0</v>
      </c>
      <c r="M11" s="23">
        <v>0</v>
      </c>
      <c r="N11" s="31">
        <v>0.38200000000000001</v>
      </c>
      <c r="O11" s="31">
        <v>0.19620000000000001</v>
      </c>
      <c r="P11" s="33">
        <v>0</v>
      </c>
      <c r="Q11" s="25">
        <v>0</v>
      </c>
      <c r="R11" s="26">
        <v>0</v>
      </c>
      <c r="S11" s="34">
        <v>1619.1</v>
      </c>
      <c r="T11" s="28">
        <v>0</v>
      </c>
      <c r="U11" s="35">
        <v>3.8706839674510794E-2</v>
      </c>
      <c r="V11" s="31">
        <v>0.03</v>
      </c>
      <c r="W11" s="28">
        <v>4.3484848484848486</v>
      </c>
      <c r="X11" s="28">
        <v>5.4657980456026056</v>
      </c>
      <c r="Y11" s="28">
        <v>1.9166666666666665</v>
      </c>
      <c r="Z11" s="28">
        <v>2.6704852824184568</v>
      </c>
      <c r="AA11" s="28">
        <v>34.393442622950822</v>
      </c>
      <c r="AB11" s="28">
        <v>59.5177304964539</v>
      </c>
      <c r="AC11" s="28">
        <v>145.94782608695652</v>
      </c>
      <c r="AD11" s="28">
        <v>1.1045996592844975</v>
      </c>
      <c r="AE11" s="28">
        <v>0.57677053824362601</v>
      </c>
      <c r="AF11" s="28">
        <v>1.3215859030837005</v>
      </c>
      <c r="AG11" s="28">
        <v>4.9874055415617131E-2</v>
      </c>
      <c r="AH11" s="28">
        <v>0</v>
      </c>
      <c r="AI11" s="28">
        <v>0.33595113438045376</v>
      </c>
      <c r="AJ11" s="28">
        <v>0.24189704480457577</v>
      </c>
      <c r="AK11" s="35">
        <v>7.4237368922783598E-2</v>
      </c>
      <c r="AL11" s="36">
        <v>147</v>
      </c>
    </row>
    <row r="12" spans="1:38" ht="15" customHeight="1">
      <c r="A12" s="13">
        <v>12</v>
      </c>
      <c r="B12" s="14" t="s">
        <v>44</v>
      </c>
      <c r="C12" s="14" t="s">
        <v>39</v>
      </c>
      <c r="D12" s="15">
        <v>164</v>
      </c>
      <c r="E12" s="16">
        <v>2.7574378124911969</v>
      </c>
      <c r="F12" s="16">
        <v>0.19800000000000001</v>
      </c>
      <c r="G12" s="17">
        <v>609.82018292682926</v>
      </c>
      <c r="H12" s="18">
        <v>21.741415217391303</v>
      </c>
      <c r="I12" s="19">
        <v>0</v>
      </c>
      <c r="J12" s="20">
        <v>24.12876712328767</v>
      </c>
      <c r="K12" s="31">
        <v>0.37550099999999997</v>
      </c>
      <c r="L12" s="22">
        <v>0</v>
      </c>
      <c r="M12" s="23">
        <v>1</v>
      </c>
      <c r="N12" s="31">
        <v>0.1474</v>
      </c>
      <c r="O12" s="31">
        <v>0.1106</v>
      </c>
      <c r="P12" s="33">
        <v>0</v>
      </c>
      <c r="Q12" s="25">
        <v>0</v>
      </c>
      <c r="R12" s="26">
        <v>0.3</v>
      </c>
      <c r="S12" s="34">
        <v>21015.02</v>
      </c>
      <c r="T12" s="28">
        <v>0.8</v>
      </c>
      <c r="U12" s="35">
        <v>1.3784916386195183E-3</v>
      </c>
      <c r="V12" s="31">
        <v>1.6E-2</v>
      </c>
      <c r="W12" s="28">
        <v>0.5729566530084107</v>
      </c>
      <c r="X12" s="28">
        <v>0.78319411544695172</v>
      </c>
      <c r="Y12" s="28">
        <v>3.0759493670886076</v>
      </c>
      <c r="Z12" s="28">
        <v>0.59308680054983742</v>
      </c>
      <c r="AA12" s="28">
        <v>5.411440807586418</v>
      </c>
      <c r="AB12" s="28">
        <v>4.8452478772938923</v>
      </c>
      <c r="AC12" s="28">
        <v>2.0484020379805465</v>
      </c>
      <c r="AD12" s="28">
        <v>1.1868459040057742</v>
      </c>
      <c r="AE12" s="28">
        <v>0.60785872933176122</v>
      </c>
      <c r="AF12" s="28">
        <v>1.783284742468416</v>
      </c>
      <c r="AG12" s="28">
        <v>0.69796546179123264</v>
      </c>
      <c r="AH12" s="28">
        <v>0</v>
      </c>
      <c r="AI12" s="28">
        <v>1.4692707400107507E-2</v>
      </c>
      <c r="AJ12" s="28">
        <v>0.28049745618993782</v>
      </c>
      <c r="AK12" s="35">
        <v>0.10723572639909554</v>
      </c>
      <c r="AL12" s="36">
        <v>1121</v>
      </c>
    </row>
    <row r="13" spans="1:38" ht="15" customHeight="1">
      <c r="A13" s="13">
        <v>13</v>
      </c>
      <c r="B13" s="14" t="s">
        <v>45</v>
      </c>
      <c r="C13" s="14" t="s">
        <v>37</v>
      </c>
      <c r="D13" s="15">
        <v>732.14</v>
      </c>
      <c r="E13" s="16">
        <v>0.74734784222018824</v>
      </c>
      <c r="F13" s="16">
        <v>0.23827499999999999</v>
      </c>
      <c r="G13" s="17">
        <v>54.661444532466469</v>
      </c>
      <c r="H13" s="18">
        <v>16.007932</v>
      </c>
      <c r="I13" s="19">
        <v>0</v>
      </c>
      <c r="J13" s="20">
        <v>9.1095890410958908</v>
      </c>
      <c r="K13" s="35">
        <v>0.50002000000000002</v>
      </c>
      <c r="L13" s="22">
        <v>0</v>
      </c>
      <c r="M13" s="23">
        <v>0</v>
      </c>
      <c r="N13" s="31">
        <v>0.1759</v>
      </c>
      <c r="O13" s="31">
        <v>0.16819999999999999</v>
      </c>
      <c r="P13" s="33">
        <v>0</v>
      </c>
      <c r="Q13" s="25">
        <v>0</v>
      </c>
      <c r="R13" s="26">
        <v>0</v>
      </c>
      <c r="S13" s="34">
        <v>1870.39</v>
      </c>
      <c r="T13" s="28">
        <v>0</v>
      </c>
      <c r="U13" s="35">
        <v>0</v>
      </c>
      <c r="V13" s="31">
        <v>0.02</v>
      </c>
      <c r="W13" s="28">
        <v>0.22393380731074242</v>
      </c>
      <c r="X13" s="28">
        <v>0.64322676436221138</v>
      </c>
      <c r="Y13" s="28">
        <v>0.59424266178904261</v>
      </c>
      <c r="Z13" s="28">
        <v>1.70185777628108</v>
      </c>
      <c r="AA13" s="28">
        <v>3.92857066793507</v>
      </c>
      <c r="AB13" s="28">
        <v>33.070967549154361</v>
      </c>
      <c r="AC13" s="28">
        <v>64.701587208792489</v>
      </c>
      <c r="AD13" s="28">
        <v>1.290298544157529</v>
      </c>
      <c r="AE13" s="28">
        <v>0.7387032465636495</v>
      </c>
      <c r="AF13" s="28">
        <v>1.0324175378879974</v>
      </c>
      <c r="AG13" s="28">
        <v>0.15386795126098046</v>
      </c>
      <c r="AH13" s="28">
        <v>0</v>
      </c>
      <c r="AI13" s="28">
        <v>0.48669813202153828</v>
      </c>
      <c r="AJ13" s="28">
        <v>0.20398499032756184</v>
      </c>
      <c r="AK13" s="35">
        <v>3.7677783570498564E-2</v>
      </c>
      <c r="AL13" s="36">
        <v>725</v>
      </c>
    </row>
    <row r="14" spans="1:38" ht="15" customHeight="1">
      <c r="A14" s="13">
        <v>14</v>
      </c>
      <c r="B14" s="14" t="s">
        <v>46</v>
      </c>
      <c r="C14" s="14" t="s">
        <v>37</v>
      </c>
      <c r="D14" s="15">
        <v>1671</v>
      </c>
      <c r="E14" s="16">
        <v>0.43792106417341969</v>
      </c>
      <c r="F14" s="16">
        <v>0.31395000000000001</v>
      </c>
      <c r="G14" s="17">
        <v>23.997606223818075</v>
      </c>
      <c r="H14" s="18">
        <v>11.623188405797102</v>
      </c>
      <c r="I14" s="19">
        <v>0</v>
      </c>
      <c r="J14" s="20">
        <v>6.4273972602739722</v>
      </c>
      <c r="K14" s="39">
        <v>0.65</v>
      </c>
      <c r="L14" s="22">
        <v>0</v>
      </c>
      <c r="M14" s="23">
        <v>0</v>
      </c>
      <c r="N14" s="31">
        <v>0.24610000000000001</v>
      </c>
      <c r="O14" s="31">
        <v>0.25919999999999999</v>
      </c>
      <c r="P14" s="33">
        <v>0</v>
      </c>
      <c r="Q14" s="25">
        <v>0</v>
      </c>
      <c r="R14" s="26">
        <v>0.3</v>
      </c>
      <c r="S14" s="34">
        <v>2967.63</v>
      </c>
      <c r="T14" s="28">
        <v>0.4</v>
      </c>
      <c r="U14" s="35">
        <v>8.6740456290941917E-2</v>
      </c>
      <c r="V14" s="31">
        <v>0.02</v>
      </c>
      <c r="W14" s="28">
        <v>1.4064761904761904</v>
      </c>
      <c r="X14" s="28">
        <v>1.2883577486507325</v>
      </c>
      <c r="Y14" s="28">
        <v>6.0210084033613445</v>
      </c>
      <c r="Z14" s="28">
        <v>1.4723775441735629</v>
      </c>
      <c r="AA14" s="28">
        <v>4.6770870337477799</v>
      </c>
      <c r="AB14" s="28">
        <v>8.3420454041450451</v>
      </c>
      <c r="AC14" s="28">
        <v>149.61363636363637</v>
      </c>
      <c r="AD14" s="28">
        <v>1.861139197842939</v>
      </c>
      <c r="AE14" s="28">
        <v>0.53015671996200731</v>
      </c>
      <c r="AF14" s="28">
        <v>1.0060606060606061</v>
      </c>
      <c r="AG14" s="28">
        <v>1.9878706199460916E-2</v>
      </c>
      <c r="AH14" s="28">
        <v>0</v>
      </c>
      <c r="AI14" s="28">
        <v>0.78358733880422038</v>
      </c>
      <c r="AJ14" s="28">
        <v>0.46574510101777306</v>
      </c>
      <c r="AK14" s="35">
        <v>0.12456326902627982</v>
      </c>
      <c r="AL14" s="36">
        <v>335</v>
      </c>
    </row>
    <row r="15" spans="1:38" ht="15" customHeight="1">
      <c r="A15" s="37">
        <v>15</v>
      </c>
      <c r="B15" s="38" t="s">
        <v>47</v>
      </c>
      <c r="C15" s="38" t="s">
        <v>39</v>
      </c>
      <c r="D15" s="15">
        <v>-3315</v>
      </c>
      <c r="E15" s="16">
        <v>0.27710000000000001</v>
      </c>
      <c r="F15" s="16">
        <v>0.28711511414326951</v>
      </c>
      <c r="G15" s="17">
        <v>-42.025806938159874</v>
      </c>
      <c r="H15" s="18">
        <v>13.525781553398057</v>
      </c>
      <c r="I15" s="19">
        <v>3</v>
      </c>
      <c r="J15" s="20">
        <v>5.279452054794521</v>
      </c>
      <c r="K15" s="39">
        <v>0.31569999999999998</v>
      </c>
      <c r="L15" s="22">
        <v>0</v>
      </c>
      <c r="M15" s="23">
        <v>0</v>
      </c>
      <c r="N15" s="31">
        <v>0</v>
      </c>
      <c r="O15" s="31">
        <v>0</v>
      </c>
      <c r="P15" s="33">
        <v>0</v>
      </c>
      <c r="Q15" s="33">
        <v>1</v>
      </c>
      <c r="R15" s="26">
        <v>0</v>
      </c>
      <c r="S15" s="34">
        <v>11969.15</v>
      </c>
      <c r="T15" s="28">
        <v>0.4</v>
      </c>
      <c r="U15" s="28">
        <v>0</v>
      </c>
      <c r="V15" s="31">
        <v>0.05</v>
      </c>
      <c r="W15" s="28">
        <v>3.9283154121863797</v>
      </c>
      <c r="X15" s="28">
        <v>0.892956959195081</v>
      </c>
      <c r="Y15" s="28">
        <v>0.11804384485666097</v>
      </c>
      <c r="Z15" s="28">
        <v>1.5816203143893592</v>
      </c>
      <c r="AA15" s="28">
        <v>0</v>
      </c>
      <c r="AB15" s="28">
        <v>2.3191489361702127</v>
      </c>
      <c r="AC15" s="28">
        <v>6.8125</v>
      </c>
      <c r="AD15" s="28">
        <v>0.16585569303489503</v>
      </c>
      <c r="AE15" s="28">
        <v>5.9258181818181814</v>
      </c>
      <c r="AF15" s="28">
        <v>0.9637624359360869</v>
      </c>
      <c r="AG15" s="28">
        <v>2.5837885722722574E-2</v>
      </c>
      <c r="AH15" s="28">
        <v>0</v>
      </c>
      <c r="AI15" s="28">
        <v>-0.64051782436479565</v>
      </c>
      <c r="AJ15" s="28">
        <v>0.84480122324159024</v>
      </c>
      <c r="AK15" s="35">
        <v>-2.3042813455657494</v>
      </c>
      <c r="AL15" s="36">
        <v>3904</v>
      </c>
    </row>
    <row r="16" spans="1:38" ht="15" customHeight="1">
      <c r="A16" s="37">
        <v>15</v>
      </c>
      <c r="B16" s="38" t="s">
        <v>47</v>
      </c>
      <c r="C16" s="38" t="s">
        <v>39</v>
      </c>
      <c r="D16" s="15">
        <v>100</v>
      </c>
      <c r="E16" s="16">
        <v>2.9685026299204984</v>
      </c>
      <c r="F16" s="16">
        <v>0.29326923076923078</v>
      </c>
      <c r="G16" s="17">
        <v>521.66790000000003</v>
      </c>
      <c r="H16" s="18">
        <v>13.0416975</v>
      </c>
      <c r="I16" s="19">
        <v>3</v>
      </c>
      <c r="J16" s="20">
        <v>3.7068493150684931</v>
      </c>
      <c r="K16" s="39">
        <v>0.51</v>
      </c>
      <c r="L16" s="22">
        <v>0</v>
      </c>
      <c r="M16" s="23">
        <v>0</v>
      </c>
      <c r="N16" s="31">
        <v>0.98029999999999995</v>
      </c>
      <c r="O16" s="40">
        <v>0</v>
      </c>
      <c r="P16" s="33">
        <v>0</v>
      </c>
      <c r="Q16" s="25">
        <v>0</v>
      </c>
      <c r="R16" s="26">
        <v>0</v>
      </c>
      <c r="S16" s="34">
        <v>2141.58</v>
      </c>
      <c r="T16" s="28">
        <v>0</v>
      </c>
      <c r="U16" s="28">
        <v>0</v>
      </c>
      <c r="V16" s="31">
        <v>3.5000000000000003E-2</v>
      </c>
      <c r="W16" s="28">
        <v>839.0344827586207</v>
      </c>
      <c r="X16" s="28">
        <v>0</v>
      </c>
      <c r="Y16" s="28">
        <v>26</v>
      </c>
      <c r="Z16" s="28">
        <v>2.2575645756457563</v>
      </c>
      <c r="AA16" s="28">
        <v>0</v>
      </c>
      <c r="AB16" s="28">
        <v>6.0714521998015218</v>
      </c>
      <c r="AC16" s="28">
        <v>0</v>
      </c>
      <c r="AD16" s="28">
        <v>1.0470643857990201</v>
      </c>
      <c r="AE16" s="28">
        <v>0.95505110627642542</v>
      </c>
      <c r="AF16" s="28">
        <v>1</v>
      </c>
      <c r="AG16" s="28">
        <v>0</v>
      </c>
      <c r="AH16" s="28">
        <v>0</v>
      </c>
      <c r="AI16" s="28">
        <v>0</v>
      </c>
      <c r="AJ16" s="28">
        <v>7.5914423740510703E-2</v>
      </c>
      <c r="AK16" s="35">
        <v>-2.4227234753550542E-2</v>
      </c>
      <c r="AL16" s="36">
        <v>0</v>
      </c>
    </row>
    <row r="17" spans="1:38" ht="15" customHeight="1">
      <c r="A17" s="13">
        <v>16</v>
      </c>
      <c r="B17" s="14" t="s">
        <v>48</v>
      </c>
      <c r="C17" s="14" t="s">
        <v>37</v>
      </c>
      <c r="D17" s="15">
        <v>6847</v>
      </c>
      <c r="E17" s="16">
        <v>0.15091032079557065</v>
      </c>
      <c r="F17" s="16">
        <v>0.14658433162806622</v>
      </c>
      <c r="G17" s="17">
        <v>27.310493882416125</v>
      </c>
      <c r="H17" s="18">
        <v>23.70908191555576</v>
      </c>
      <c r="I17" s="19">
        <v>0</v>
      </c>
      <c r="J17" s="20">
        <v>7.7479452054794518</v>
      </c>
      <c r="K17" s="39">
        <v>0.5</v>
      </c>
      <c r="L17" s="33">
        <v>1</v>
      </c>
      <c r="M17" s="23">
        <v>0</v>
      </c>
      <c r="N17" s="31">
        <v>0.14449999999999999</v>
      </c>
      <c r="O17" s="31">
        <v>0.16589999999999999</v>
      </c>
      <c r="P17" s="33">
        <v>0</v>
      </c>
      <c r="Q17" s="25">
        <v>0</v>
      </c>
      <c r="R17" s="26">
        <v>1</v>
      </c>
      <c r="S17" s="34">
        <v>90113.38</v>
      </c>
      <c r="T17" s="28">
        <v>0.6</v>
      </c>
      <c r="U17" s="28">
        <v>2.4752107641965733E-2</v>
      </c>
      <c r="V17" s="31">
        <v>1.4E-2</v>
      </c>
      <c r="W17" s="28">
        <v>0.33975529273022098</v>
      </c>
      <c r="X17" s="28">
        <v>0.66814312011044641</v>
      </c>
      <c r="Y17" s="28">
        <v>8.9245943366210723E-2</v>
      </c>
      <c r="Z17" s="28">
        <v>0.48263996588089331</v>
      </c>
      <c r="AA17" s="28">
        <v>6.8590123286727733</v>
      </c>
      <c r="AB17" s="28">
        <v>6.5135718490417949</v>
      </c>
      <c r="AC17" s="28">
        <v>1.1569812022213444</v>
      </c>
      <c r="AD17" s="28">
        <v>1.1599070268813583</v>
      </c>
      <c r="AE17" s="28">
        <v>0.26365860058062279</v>
      </c>
      <c r="AF17" s="28">
        <v>1.2730214036834246</v>
      </c>
      <c r="AG17" s="28">
        <v>0.54608779613090108</v>
      </c>
      <c r="AH17" s="28">
        <v>0.18676506086416772</v>
      </c>
      <c r="AI17" s="28">
        <v>9.8412493082954244E-2</v>
      </c>
      <c r="AJ17" s="28">
        <v>0.53551704054786819</v>
      </c>
      <c r="AK17" s="35">
        <v>-6.3402486293254068E-2</v>
      </c>
      <c r="AL17" s="36">
        <v>3176</v>
      </c>
    </row>
    <row r="18" spans="1:38" ht="14.25" customHeight="1">
      <c r="A18" s="13">
        <v>18</v>
      </c>
      <c r="B18" s="41" t="s">
        <v>49</v>
      </c>
      <c r="C18" s="14" t="s">
        <v>39</v>
      </c>
      <c r="D18" s="15">
        <v>90937</v>
      </c>
      <c r="E18" s="16">
        <v>0.20974847807161523</v>
      </c>
      <c r="F18" s="16">
        <v>0.36465517241379308</v>
      </c>
      <c r="G18" s="17">
        <v>12.757487491340157</v>
      </c>
      <c r="H18" s="18">
        <v>9.5878317355371898</v>
      </c>
      <c r="I18" s="19">
        <v>0</v>
      </c>
      <c r="J18" s="20">
        <v>2.7068493150684931</v>
      </c>
      <c r="K18" s="31">
        <v>0.56830000000000003</v>
      </c>
      <c r="L18" s="22">
        <v>0</v>
      </c>
      <c r="M18" s="23">
        <v>0</v>
      </c>
      <c r="N18" s="31">
        <v>1.34E-2</v>
      </c>
      <c r="O18" s="31">
        <v>0.2467</v>
      </c>
      <c r="P18" s="33">
        <v>0</v>
      </c>
      <c r="Q18" s="33">
        <v>1</v>
      </c>
      <c r="R18" s="42">
        <v>1</v>
      </c>
      <c r="S18" s="34">
        <v>219505.42</v>
      </c>
      <c r="T18" s="28">
        <v>0</v>
      </c>
      <c r="U18" s="28">
        <v>0.13022183808700652</v>
      </c>
      <c r="V18" s="31">
        <v>4.4999999999999998E-2</v>
      </c>
      <c r="W18" s="28">
        <v>0.87201118606762429</v>
      </c>
      <c r="X18" s="28">
        <v>4.6653761775712992</v>
      </c>
      <c r="Y18" s="28">
        <v>4.0114074727212605</v>
      </c>
      <c r="Z18" s="28">
        <v>1.3970424714035099</v>
      </c>
      <c r="AA18" s="28">
        <v>25.150215456117397</v>
      </c>
      <c r="AB18" s="28">
        <v>15.725340792732807</v>
      </c>
      <c r="AC18" s="28">
        <v>13.510229757955523</v>
      </c>
      <c r="AD18" s="28">
        <v>0.89340693274864114</v>
      </c>
      <c r="AE18" s="28">
        <v>0.82477588247493738</v>
      </c>
      <c r="AF18" s="28">
        <v>1.0828762757611288</v>
      </c>
      <c r="AG18" s="28">
        <v>1.2289970615703514</v>
      </c>
      <c r="AH18" s="28">
        <v>6.7939226896881616E-2</v>
      </c>
      <c r="AI18" s="28">
        <v>0.70425556631171349</v>
      </c>
      <c r="AJ18" s="28">
        <v>8.5607316712950271E-2</v>
      </c>
      <c r="AK18" s="35">
        <v>0.11016902910664775</v>
      </c>
      <c r="AL18" s="36">
        <v>14690</v>
      </c>
    </row>
    <row r="19" spans="1:38" ht="14.25" customHeight="1">
      <c r="A19" s="37">
        <v>19</v>
      </c>
      <c r="B19" s="38" t="s">
        <v>50</v>
      </c>
      <c r="C19" s="38" t="s">
        <v>39</v>
      </c>
      <c r="D19" s="15">
        <v>15843</v>
      </c>
      <c r="E19" s="16">
        <v>0.113</v>
      </c>
      <c r="F19" s="16">
        <v>0.1</v>
      </c>
      <c r="G19" s="17">
        <v>11.844475478129143</v>
      </c>
      <c r="H19" s="18">
        <v>10.425112499999999</v>
      </c>
      <c r="I19" s="19">
        <v>0</v>
      </c>
      <c r="J19" s="20">
        <v>18.534246575342465</v>
      </c>
      <c r="K19" s="39">
        <v>0.6</v>
      </c>
      <c r="L19" s="33">
        <v>1</v>
      </c>
      <c r="M19" s="23">
        <v>0</v>
      </c>
      <c r="N19" s="31">
        <v>0.1305</v>
      </c>
      <c r="O19" s="31">
        <v>0.16950000000000001</v>
      </c>
      <c r="P19" s="33">
        <v>0</v>
      </c>
      <c r="Q19" s="25">
        <v>0</v>
      </c>
      <c r="R19" s="26">
        <v>0</v>
      </c>
      <c r="S19" s="34">
        <v>58572.68</v>
      </c>
      <c r="T19" s="28">
        <v>0.8</v>
      </c>
      <c r="U19" s="28">
        <v>0</v>
      </c>
      <c r="V19" s="31">
        <v>0.03</v>
      </c>
      <c r="W19" s="28">
        <v>0.14728258585179277</v>
      </c>
      <c r="X19" s="28">
        <v>0.1344928305894848</v>
      </c>
      <c r="Y19" s="28">
        <v>6.3931233631052242E-2</v>
      </c>
      <c r="Z19" s="28">
        <v>0.99112281251223422</v>
      </c>
      <c r="AA19" s="28">
        <v>15.150359066427288</v>
      </c>
      <c r="AB19" s="28">
        <v>10.428402244992533</v>
      </c>
      <c r="AC19" s="28">
        <v>12.329092347963718</v>
      </c>
      <c r="AD19" s="28">
        <v>2.0422141119221413</v>
      </c>
      <c r="AE19" s="28">
        <v>0.4517310862795384</v>
      </c>
      <c r="AF19" s="28">
        <v>1.0590463819884179</v>
      </c>
      <c r="AG19" s="28">
        <v>0.13705592242748474</v>
      </c>
      <c r="AH19" s="28">
        <v>0</v>
      </c>
      <c r="AI19" s="28">
        <v>0.28155572734785272</v>
      </c>
      <c r="AJ19" s="28">
        <v>0.25151829358613537</v>
      </c>
      <c r="AK19" s="35">
        <v>0.24033970276008493</v>
      </c>
      <c r="AL19" s="36">
        <v>3727</v>
      </c>
    </row>
    <row r="20" spans="1:38" ht="14.25" customHeight="1">
      <c r="A20" s="37">
        <v>19</v>
      </c>
      <c r="B20" s="38" t="s">
        <v>50</v>
      </c>
      <c r="C20" s="38" t="s">
        <v>39</v>
      </c>
      <c r="D20" s="15">
        <v>1857</v>
      </c>
      <c r="E20" s="16">
        <v>0.1043</v>
      </c>
      <c r="F20" s="16">
        <v>0.1</v>
      </c>
      <c r="G20" s="17">
        <v>11.970813139472266</v>
      </c>
      <c r="H20" s="18">
        <v>11.1149</v>
      </c>
      <c r="I20" s="19">
        <v>0</v>
      </c>
      <c r="J20" s="20">
        <v>16.139726027397259</v>
      </c>
      <c r="K20" s="39">
        <v>0.9</v>
      </c>
      <c r="L20" s="33">
        <v>1</v>
      </c>
      <c r="M20" s="23">
        <v>0</v>
      </c>
      <c r="N20" s="31">
        <v>0.40620000000000001</v>
      </c>
      <c r="O20" s="31">
        <v>0.188</v>
      </c>
      <c r="P20" s="33">
        <v>0</v>
      </c>
      <c r="Q20" s="25">
        <v>0</v>
      </c>
      <c r="R20" s="26">
        <v>0.3</v>
      </c>
      <c r="S20" s="34">
        <v>5666.54</v>
      </c>
      <c r="T20" s="28">
        <v>0.8</v>
      </c>
      <c r="U20" s="28">
        <v>0</v>
      </c>
      <c r="V20" s="31">
        <v>0.02</v>
      </c>
      <c r="W20" s="28">
        <v>-2.1812711545693864E-2</v>
      </c>
      <c r="X20" s="28">
        <v>0.40584958217270195</v>
      </c>
      <c r="Y20" s="28">
        <v>0.26757679180887362</v>
      </c>
      <c r="Z20" s="28">
        <v>0.72347908745247147</v>
      </c>
      <c r="AA20" s="28">
        <v>4.102964959568733</v>
      </c>
      <c r="AB20" s="28">
        <v>3.700048614487117</v>
      </c>
      <c r="AC20" s="28">
        <v>1.9515384615384614</v>
      </c>
      <c r="AD20" s="28">
        <v>1.1555380989787902</v>
      </c>
      <c r="AE20" s="28">
        <v>0.51499423298731262</v>
      </c>
      <c r="AF20" s="28">
        <v>1.1422319474835887</v>
      </c>
      <c r="AG20" s="28">
        <v>0.83415890628095901</v>
      </c>
      <c r="AH20" s="28">
        <v>0</v>
      </c>
      <c r="AI20" s="28">
        <v>0.43001042028482112</v>
      </c>
      <c r="AJ20" s="28">
        <v>0.47155432926028118</v>
      </c>
      <c r="AK20" s="35">
        <v>0.18709762186309289</v>
      </c>
      <c r="AL20" s="36">
        <v>766</v>
      </c>
    </row>
    <row r="21" spans="1:38" ht="14.25" customHeight="1">
      <c r="A21" s="37">
        <v>19</v>
      </c>
      <c r="B21" s="38" t="s">
        <v>50</v>
      </c>
      <c r="C21" s="38" t="s">
        <v>39</v>
      </c>
      <c r="D21" s="15">
        <v>665</v>
      </c>
      <c r="E21" s="16">
        <v>0.85576264402005298</v>
      </c>
      <c r="F21" s="16">
        <v>0.2857142857142857</v>
      </c>
      <c r="G21" s="17">
        <v>52.769712516585578</v>
      </c>
      <c r="H21" s="18">
        <v>14.036743529411764</v>
      </c>
      <c r="I21" s="19">
        <v>0</v>
      </c>
      <c r="J21" s="20">
        <v>8.5150684931506841</v>
      </c>
      <c r="K21" s="31">
        <v>0.3125</v>
      </c>
      <c r="L21" s="22">
        <v>0</v>
      </c>
      <c r="M21" s="23">
        <v>0</v>
      </c>
      <c r="N21" s="31">
        <v>0.76770000000000005</v>
      </c>
      <c r="O21" s="31">
        <v>0.15459999999999999</v>
      </c>
      <c r="P21" s="33">
        <v>0</v>
      </c>
      <c r="Q21" s="25">
        <v>0</v>
      </c>
      <c r="R21" s="26">
        <v>0</v>
      </c>
      <c r="S21" s="34">
        <v>6165.56</v>
      </c>
      <c r="T21" s="28">
        <v>0.8</v>
      </c>
      <c r="U21" s="35">
        <v>2.5499999999999998E-2</v>
      </c>
      <c r="V21" s="31">
        <v>0.02</v>
      </c>
      <c r="W21" s="28">
        <v>0.39605298729386318</v>
      </c>
      <c r="X21" s="28">
        <v>1.2569023569023567</v>
      </c>
      <c r="Y21" s="28">
        <v>-0.43065068493150682</v>
      </c>
      <c r="Z21" s="28">
        <v>0.49644589867990524</v>
      </c>
      <c r="AA21" s="28">
        <v>2.6426426426426426</v>
      </c>
      <c r="AB21" s="28">
        <v>1.251849322863321</v>
      </c>
      <c r="AC21" s="28">
        <v>2.130062933677586</v>
      </c>
      <c r="AD21" s="28">
        <v>2.7153714145623926</v>
      </c>
      <c r="AE21" s="28">
        <v>0.56732507100438934</v>
      </c>
      <c r="AF21" s="28">
        <v>1.2608326253186066</v>
      </c>
      <c r="AG21" s="28">
        <v>0.53274653140384898</v>
      </c>
      <c r="AH21" s="28">
        <v>2.983738624496494E-4</v>
      </c>
      <c r="AI21" s="28">
        <v>0.13749612322960819</v>
      </c>
      <c r="AJ21" s="28">
        <v>0.36454545454545456</v>
      </c>
      <c r="AK21" s="35">
        <v>-0.37727272727272726</v>
      </c>
      <c r="AL21" s="36">
        <v>245</v>
      </c>
    </row>
    <row r="22" spans="1:38" ht="14.25" customHeight="1">
      <c r="A22" s="37">
        <v>21</v>
      </c>
      <c r="B22" s="38" t="s">
        <v>51</v>
      </c>
      <c r="C22" s="38" t="s">
        <v>37</v>
      </c>
      <c r="D22" s="15">
        <v>3165</v>
      </c>
      <c r="E22" s="16">
        <v>0.10637910002593487</v>
      </c>
      <c r="F22" s="16">
        <v>0.39974052363258844</v>
      </c>
      <c r="G22" s="17">
        <v>9.3979526066350711</v>
      </c>
      <c r="H22" s="18">
        <v>8.1582582269593029</v>
      </c>
      <c r="I22" s="19">
        <v>0</v>
      </c>
      <c r="J22" s="20">
        <v>27.67945205479452</v>
      </c>
      <c r="K22" s="39">
        <v>1</v>
      </c>
      <c r="L22" s="33">
        <v>1</v>
      </c>
      <c r="M22" s="23">
        <v>0</v>
      </c>
      <c r="N22" s="31">
        <v>6.7000000000000004E-2</v>
      </c>
      <c r="O22" s="31">
        <v>0.16189999999999999</v>
      </c>
      <c r="P22" s="33">
        <v>0</v>
      </c>
      <c r="Q22" s="33">
        <v>1</v>
      </c>
      <c r="R22" s="26">
        <v>0.3</v>
      </c>
      <c r="S22" s="34">
        <v>16682.939999999999</v>
      </c>
      <c r="T22" s="28">
        <v>0.8</v>
      </c>
      <c r="U22" s="35">
        <v>0.1439</v>
      </c>
      <c r="V22" s="31">
        <v>0.01</v>
      </c>
      <c r="W22" s="28">
        <v>2.418091410666845E-2</v>
      </c>
      <c r="X22" s="28">
        <v>0.24873570372675635</v>
      </c>
      <c r="Y22" s="28">
        <v>0.1576444769568397</v>
      </c>
      <c r="Z22" s="28">
        <v>0.99148635461183832</v>
      </c>
      <c r="AA22" s="28">
        <v>5.5445991719984944</v>
      </c>
      <c r="AB22" s="28">
        <v>0.72470576660558583</v>
      </c>
      <c r="AC22" s="28">
        <v>3.9178246127252176</v>
      </c>
      <c r="AD22" s="28">
        <v>1.4359331476323121</v>
      </c>
      <c r="AE22" s="28">
        <v>0.46628092577813246</v>
      </c>
      <c r="AF22" s="28">
        <v>1.2178915238318855</v>
      </c>
      <c r="AG22" s="28">
        <v>0.64330218068535827</v>
      </c>
      <c r="AH22" s="28">
        <v>3.0031152647975078E-2</v>
      </c>
      <c r="AI22" s="28">
        <v>0.21900840743175448</v>
      </c>
      <c r="AJ22" s="28">
        <v>0.34448818897637795</v>
      </c>
      <c r="AK22" s="35">
        <v>0.13497827857724681</v>
      </c>
      <c r="AL22" s="36">
        <v>2985</v>
      </c>
    </row>
    <row r="23" spans="1:38" ht="14.25" customHeight="1">
      <c r="A23" s="37">
        <v>21</v>
      </c>
      <c r="B23" s="38" t="s">
        <v>51</v>
      </c>
      <c r="C23" s="38" t="s">
        <v>37</v>
      </c>
      <c r="D23" s="15">
        <v>1042</v>
      </c>
      <c r="E23" s="16">
        <v>-8.0330030196594349E-2</v>
      </c>
      <c r="F23" s="16">
        <v>0.38794856803042338</v>
      </c>
      <c r="G23" s="17">
        <v>5.7612955854126682</v>
      </c>
      <c r="H23" s="18">
        <v>8.0708639186900051</v>
      </c>
      <c r="I23" s="19">
        <v>0</v>
      </c>
      <c r="J23" s="20">
        <v>19.830136986301369</v>
      </c>
      <c r="K23" s="39">
        <v>1</v>
      </c>
      <c r="L23" s="33">
        <v>1</v>
      </c>
      <c r="M23" s="23">
        <v>1</v>
      </c>
      <c r="N23" s="31">
        <v>0.6925</v>
      </c>
      <c r="O23" s="31">
        <v>0.32319999999999999</v>
      </c>
      <c r="P23" s="24">
        <v>1</v>
      </c>
      <c r="Q23" s="25">
        <v>0</v>
      </c>
      <c r="R23" s="26">
        <v>0.3</v>
      </c>
      <c r="S23" s="34">
        <v>3180.44</v>
      </c>
      <c r="T23" s="28">
        <v>0</v>
      </c>
      <c r="U23" s="35">
        <v>0.34689999999999999</v>
      </c>
      <c r="V23" s="31">
        <v>0.03</v>
      </c>
      <c r="W23" s="28">
        <v>0.24833288877033866</v>
      </c>
      <c r="X23" s="28">
        <v>0.61842105263157898</v>
      </c>
      <c r="Y23" s="28">
        <v>0.45327754532775444</v>
      </c>
      <c r="Z23" s="28">
        <v>1.0570648950053387</v>
      </c>
      <c r="AA23" s="28">
        <v>5.8695652173913047</v>
      </c>
      <c r="AB23" s="28">
        <v>10.945945945945946</v>
      </c>
      <c r="AC23" s="28">
        <v>18.797468354430379</v>
      </c>
      <c r="AD23" s="28">
        <v>1.9475675675675677</v>
      </c>
      <c r="AE23" s="28">
        <v>0.39529914529914528</v>
      </c>
      <c r="AF23" s="28">
        <v>1.0408314773570899</v>
      </c>
      <c r="AG23" s="28">
        <v>0.40084835630965004</v>
      </c>
      <c r="AH23" s="28">
        <v>0</v>
      </c>
      <c r="AI23" s="28">
        <v>0.45532007865414026</v>
      </c>
      <c r="AJ23" s="28">
        <v>0.3712682379349046</v>
      </c>
      <c r="AK23" s="35">
        <v>6.0606060606060606E-3</v>
      </c>
      <c r="AL23" s="36">
        <v>0</v>
      </c>
    </row>
    <row r="24" spans="1:38" ht="14.25" customHeight="1">
      <c r="A24" s="13">
        <v>22</v>
      </c>
      <c r="B24" s="14" t="s">
        <v>52</v>
      </c>
      <c r="C24" s="14" t="s">
        <v>39</v>
      </c>
      <c r="D24" s="15">
        <v>11129</v>
      </c>
      <c r="E24" s="16">
        <v>0.35846781533506333</v>
      </c>
      <c r="F24" s="16">
        <v>0.23857142857142857</v>
      </c>
      <c r="G24" s="17">
        <v>25.321118698894779</v>
      </c>
      <c r="H24" s="18">
        <v>16.288943930635838</v>
      </c>
      <c r="I24" s="19">
        <v>0</v>
      </c>
      <c r="J24" s="20">
        <v>10.328767123287671</v>
      </c>
      <c r="K24" s="31">
        <v>0.157522</v>
      </c>
      <c r="L24" s="22">
        <v>0</v>
      </c>
      <c r="M24" s="23">
        <v>1</v>
      </c>
      <c r="N24" s="31">
        <v>0.22739999999999999</v>
      </c>
      <c r="O24" s="31">
        <v>7.7899999999999997E-2</v>
      </c>
      <c r="P24" s="33">
        <v>0</v>
      </c>
      <c r="Q24" s="25">
        <v>0</v>
      </c>
      <c r="R24" s="26">
        <v>1</v>
      </c>
      <c r="S24" s="34">
        <v>71946.490000000005</v>
      </c>
      <c r="T24" s="28">
        <v>0.8</v>
      </c>
      <c r="U24" s="35">
        <v>0.23250000000000001</v>
      </c>
      <c r="V24" s="43">
        <v>0.05</v>
      </c>
      <c r="W24" s="28">
        <v>0.50075744186633675</v>
      </c>
      <c r="X24" s="28">
        <v>0.6503127443315091</v>
      </c>
      <c r="Y24" s="28">
        <v>0.56306179775280896</v>
      </c>
      <c r="Z24" s="28">
        <v>1.1758398748075418</v>
      </c>
      <c r="AA24" s="28">
        <v>3.7897888125996553</v>
      </c>
      <c r="AB24" s="28">
        <v>5.5204057448926385</v>
      </c>
      <c r="AC24" s="28">
        <v>7.6515340647789243</v>
      </c>
      <c r="AD24" s="28">
        <v>1.5779515166030829</v>
      </c>
      <c r="AE24" s="28">
        <v>0.50285579697344407</v>
      </c>
      <c r="AF24" s="28">
        <v>1.3115190997927155</v>
      </c>
      <c r="AG24" s="28">
        <v>0.32899612527706806</v>
      </c>
      <c r="AH24" s="28">
        <v>1.8612206223244953E-2</v>
      </c>
      <c r="AI24" s="28">
        <v>0.23450949817201017</v>
      </c>
      <c r="AJ24" s="28">
        <v>0.28579646929523284</v>
      </c>
      <c r="AK24" s="35">
        <v>7.9681274900398405E-3</v>
      </c>
      <c r="AL24" s="36">
        <v>10255</v>
      </c>
    </row>
    <row r="25" spans="1:38" ht="14.25" customHeight="1">
      <c r="A25" s="13">
        <v>24</v>
      </c>
      <c r="B25" s="14" t="s">
        <v>53</v>
      </c>
      <c r="C25" s="14" t="s">
        <v>37</v>
      </c>
      <c r="D25" s="15">
        <v>383</v>
      </c>
      <c r="E25" s="16">
        <v>0.96366051724440749</v>
      </c>
      <c r="F25" s="16">
        <v>0.26400000000000001</v>
      </c>
      <c r="G25" s="17">
        <v>65.312140992167102</v>
      </c>
      <c r="H25" s="18">
        <v>15.63409375</v>
      </c>
      <c r="I25" s="19">
        <v>0</v>
      </c>
      <c r="J25" s="20">
        <v>18.723287671232878</v>
      </c>
      <c r="K25" s="39">
        <v>0.18</v>
      </c>
      <c r="L25" s="22">
        <v>0</v>
      </c>
      <c r="M25" s="23">
        <v>0</v>
      </c>
      <c r="N25" s="31">
        <v>6.0699999999999997E-2</v>
      </c>
      <c r="O25" s="31">
        <v>3.85E-2</v>
      </c>
      <c r="P25" s="33">
        <v>0</v>
      </c>
      <c r="Q25" s="25">
        <v>0</v>
      </c>
      <c r="R25" s="26">
        <v>0.3</v>
      </c>
      <c r="S25" s="34">
        <v>7385.8</v>
      </c>
      <c r="T25" s="28">
        <v>0.8</v>
      </c>
      <c r="U25" s="35">
        <v>5.8500000000000003E-2</v>
      </c>
      <c r="V25" s="31">
        <v>0.03</v>
      </c>
      <c r="W25" s="28">
        <v>0.25812300551203937</v>
      </c>
      <c r="X25" s="28">
        <v>0.19012547735952001</v>
      </c>
      <c r="Y25" s="28">
        <v>-6.8126520681265235E-2</v>
      </c>
      <c r="Z25" s="28">
        <v>0.80423960173438258</v>
      </c>
      <c r="AA25" s="28">
        <v>5.209070106095278</v>
      </c>
      <c r="AB25" s="28">
        <v>1.7597863518167123</v>
      </c>
      <c r="AC25" s="28">
        <v>96.679536679536682</v>
      </c>
      <c r="AD25" s="28">
        <v>2.0068761114404268</v>
      </c>
      <c r="AE25" s="28">
        <v>0.50072058569205047</v>
      </c>
      <c r="AF25" s="28">
        <v>1.1345514950166113</v>
      </c>
      <c r="AG25" s="28">
        <v>1.4210405684162274E-2</v>
      </c>
      <c r="AH25" s="28">
        <v>0</v>
      </c>
      <c r="AI25" s="28">
        <v>4.7702079960144479E-2</v>
      </c>
      <c r="AJ25" s="28">
        <v>0.40311501597444088</v>
      </c>
      <c r="AK25" s="35">
        <v>-7.2843450479233227E-2</v>
      </c>
      <c r="AL25" s="36">
        <v>1095</v>
      </c>
    </row>
    <row r="26" spans="1:38" ht="14.25" customHeight="1">
      <c r="A26" s="13">
        <v>25</v>
      </c>
      <c r="B26" s="14" t="s">
        <v>54</v>
      </c>
      <c r="C26" s="14" t="s">
        <v>39</v>
      </c>
      <c r="D26" s="15">
        <v>7432</v>
      </c>
      <c r="E26" s="16">
        <v>0.10398905128804081</v>
      </c>
      <c r="F26" s="16">
        <v>0.2967032967032967</v>
      </c>
      <c r="G26" s="17">
        <v>12.257252421959095</v>
      </c>
      <c r="H26" s="18">
        <v>11.3869875</v>
      </c>
      <c r="I26" s="19">
        <v>0</v>
      </c>
      <c r="J26" s="20">
        <v>21.947945205479453</v>
      </c>
      <c r="K26" s="30">
        <v>0.20718</v>
      </c>
      <c r="L26" s="22">
        <v>0</v>
      </c>
      <c r="M26" s="23">
        <v>0.5</v>
      </c>
      <c r="N26" s="31">
        <v>0.24690000000000001</v>
      </c>
      <c r="O26" s="31">
        <v>0.1094</v>
      </c>
      <c r="P26" s="33">
        <v>0</v>
      </c>
      <c r="Q26" s="25">
        <v>0</v>
      </c>
      <c r="R26" s="26">
        <v>0</v>
      </c>
      <c r="S26" s="34">
        <v>13141.66</v>
      </c>
      <c r="T26" s="28">
        <v>0.8</v>
      </c>
      <c r="U26" s="28">
        <v>0</v>
      </c>
      <c r="V26" s="31">
        <v>2.9399999999999999E-2</v>
      </c>
      <c r="W26" s="28">
        <v>-0.72763161800354215</v>
      </c>
      <c r="X26" s="28">
        <v>-0.83822964259789057</v>
      </c>
      <c r="Y26" s="28">
        <v>0.38812103100485618</v>
      </c>
      <c r="Z26" s="28">
        <v>0.30002255107039821</v>
      </c>
      <c r="AA26" s="28">
        <v>6.2068854568854572</v>
      </c>
      <c r="AB26" s="28">
        <v>4.8095238095238093</v>
      </c>
      <c r="AC26" s="28">
        <v>2.6465907531897379</v>
      </c>
      <c r="AD26" s="28">
        <v>0.98205603729136381</v>
      </c>
      <c r="AE26" s="28">
        <v>0.72475297878523681</v>
      </c>
      <c r="AF26" s="28">
        <v>1.0413625304136254</v>
      </c>
      <c r="AG26" s="28">
        <v>1.0402533984426554</v>
      </c>
      <c r="AH26" s="28">
        <v>0</v>
      </c>
      <c r="AI26" s="28">
        <v>0.27315997427180005</v>
      </c>
      <c r="AJ26" s="28">
        <v>0.48582240422995177</v>
      </c>
      <c r="AK26" s="35">
        <v>0.32061583121662951</v>
      </c>
      <c r="AL26" s="36">
        <v>221</v>
      </c>
    </row>
    <row r="27" spans="1:38" ht="14.25" customHeight="1">
      <c r="A27" s="13">
        <v>26</v>
      </c>
      <c r="B27" s="14" t="s">
        <v>55</v>
      </c>
      <c r="C27" s="14" t="s">
        <v>37</v>
      </c>
      <c r="D27" s="15">
        <v>4244</v>
      </c>
      <c r="E27" s="16">
        <v>0.33068381592081186</v>
      </c>
      <c r="F27" s="16">
        <v>0.17952127659574468</v>
      </c>
      <c r="G27" s="17">
        <v>30.632422243166825</v>
      </c>
      <c r="H27" s="18">
        <v>16.250499999999999</v>
      </c>
      <c r="I27" s="19">
        <v>0</v>
      </c>
      <c r="J27" s="20">
        <v>13.372602739726027</v>
      </c>
      <c r="K27" s="31">
        <v>0.8177724999999999</v>
      </c>
      <c r="L27" s="22">
        <v>0</v>
      </c>
      <c r="M27" s="23">
        <v>0</v>
      </c>
      <c r="N27" s="31">
        <v>0.10920000000000001</v>
      </c>
      <c r="O27" s="31">
        <v>0.29160000000000003</v>
      </c>
      <c r="P27" s="33">
        <v>0</v>
      </c>
      <c r="Q27" s="33">
        <v>1</v>
      </c>
      <c r="R27" s="26">
        <v>0.3</v>
      </c>
      <c r="S27" s="34">
        <v>21485.87</v>
      </c>
      <c r="T27" s="28">
        <v>0.8</v>
      </c>
      <c r="U27" s="28">
        <v>0</v>
      </c>
      <c r="V27" s="31">
        <v>0.01</v>
      </c>
      <c r="W27" s="28">
        <v>0.70278752076795281</v>
      </c>
      <c r="X27" s="28">
        <v>0.50344172798480891</v>
      </c>
      <c r="Y27" s="28">
        <v>5.1536174430128812E-2</v>
      </c>
      <c r="Z27" s="28">
        <v>0.72467727614234001</v>
      </c>
      <c r="AA27" s="28">
        <v>6.0553600304385045</v>
      </c>
      <c r="AB27" s="28">
        <v>1.8202613444657307</v>
      </c>
      <c r="AC27" s="28">
        <v>6.6450939457202507</v>
      </c>
      <c r="AD27" s="28">
        <v>1.3066218647116723</v>
      </c>
      <c r="AE27" s="28">
        <v>0.54753902862098869</v>
      </c>
      <c r="AF27" s="28">
        <v>1.0983927871422972</v>
      </c>
      <c r="AG27" s="28">
        <v>0.19367698137038206</v>
      </c>
      <c r="AH27" s="28">
        <v>0.16715345753078623</v>
      </c>
      <c r="AI27" s="28">
        <v>0.20119465250782212</v>
      </c>
      <c r="AJ27" s="28">
        <v>0.44021363493559534</v>
      </c>
      <c r="AK27" s="35">
        <v>0.12227458372604461</v>
      </c>
      <c r="AL27" s="36">
        <v>3371</v>
      </c>
    </row>
    <row r="28" spans="1:38" ht="14.25" customHeight="1">
      <c r="A28" s="13">
        <v>27</v>
      </c>
      <c r="B28" s="14" t="s">
        <v>56</v>
      </c>
      <c r="C28" s="14" t="s">
        <v>37</v>
      </c>
      <c r="D28" s="15">
        <v>1721</v>
      </c>
      <c r="E28" s="16">
        <v>0.88897280824522684</v>
      </c>
      <c r="F28" s="16">
        <v>0.25990783410138246</v>
      </c>
      <c r="G28" s="17">
        <v>63.153608367228358</v>
      </c>
      <c r="H28" s="18">
        <v>14.888679452054795</v>
      </c>
      <c r="I28" s="19">
        <v>1</v>
      </c>
      <c r="J28" s="20">
        <v>10.46027397260274</v>
      </c>
      <c r="K28" s="44">
        <v>0.58329699999999995</v>
      </c>
      <c r="L28" s="22">
        <v>0</v>
      </c>
      <c r="M28" s="23">
        <v>1</v>
      </c>
      <c r="N28" s="31">
        <v>0.15490000000000001</v>
      </c>
      <c r="O28" s="31">
        <v>0.13</v>
      </c>
      <c r="P28" s="33">
        <v>0</v>
      </c>
      <c r="Q28" s="25">
        <v>0</v>
      </c>
      <c r="R28" s="26">
        <v>0.8</v>
      </c>
      <c r="S28" s="34">
        <v>6543.53</v>
      </c>
      <c r="T28" s="28">
        <v>1</v>
      </c>
      <c r="U28" s="28">
        <v>0</v>
      </c>
      <c r="V28" s="31">
        <v>3.5000000000000003E-2</v>
      </c>
      <c r="W28" s="28">
        <v>0.51105823068309064</v>
      </c>
      <c r="X28" s="28">
        <v>0.77949526813880121</v>
      </c>
      <c r="Y28" s="28">
        <v>2.3320433436532508</v>
      </c>
      <c r="Z28" s="28">
        <v>1.0067450805507554</v>
      </c>
      <c r="AA28" s="28">
        <v>0</v>
      </c>
      <c r="AB28" s="28">
        <v>12.506925207756233</v>
      </c>
      <c r="AC28" s="28">
        <v>122.85714285714286</v>
      </c>
      <c r="AD28" s="28">
        <v>5.0361627322953293</v>
      </c>
      <c r="AE28" s="28">
        <v>0.21616489115331172</v>
      </c>
      <c r="AF28" s="28">
        <v>1.3178717598908596</v>
      </c>
      <c r="AG28" s="28">
        <v>7.3273060332092422E-3</v>
      </c>
      <c r="AH28" s="28">
        <v>0</v>
      </c>
      <c r="AI28" s="28">
        <v>0.1302160178564673</v>
      </c>
      <c r="AJ28" s="28">
        <v>0.64091915836101887</v>
      </c>
      <c r="AK28" s="35">
        <v>0.30293466223698784</v>
      </c>
      <c r="AL28" s="36">
        <v>2220</v>
      </c>
    </row>
    <row r="29" spans="1:38" ht="14.25" customHeight="1">
      <c r="A29" s="13">
        <v>30</v>
      </c>
      <c r="B29" s="14" t="s">
        <v>57</v>
      </c>
      <c r="C29" s="14" t="s">
        <v>39</v>
      </c>
      <c r="D29" s="15">
        <v>10786</v>
      </c>
      <c r="E29" s="16">
        <v>0.1404769762357565</v>
      </c>
      <c r="F29" s="16">
        <v>0.42</v>
      </c>
      <c r="G29" s="17">
        <v>9.2749860930836263</v>
      </c>
      <c r="H29" s="18">
        <v>8.336666666666666</v>
      </c>
      <c r="I29" s="19">
        <v>0</v>
      </c>
      <c r="J29" s="20">
        <v>18.457534246575342</v>
      </c>
      <c r="K29" s="39">
        <v>1</v>
      </c>
      <c r="L29" s="22">
        <v>0</v>
      </c>
      <c r="M29" s="23">
        <v>0</v>
      </c>
      <c r="N29" s="31">
        <v>0.83360000000000001</v>
      </c>
      <c r="O29" s="31">
        <v>0.24829999999999999</v>
      </c>
      <c r="P29" s="33">
        <v>0</v>
      </c>
      <c r="Q29" s="25">
        <v>0</v>
      </c>
      <c r="R29" s="26">
        <v>0</v>
      </c>
      <c r="S29" s="34">
        <v>66217.2</v>
      </c>
      <c r="T29" s="28">
        <v>0.4</v>
      </c>
      <c r="U29" s="28">
        <v>2.8555738605161904E-2</v>
      </c>
      <c r="V29" s="31">
        <v>2.5000000000000001E-2</v>
      </c>
      <c r="W29" s="28">
        <v>0.32553768200825428</v>
      </c>
      <c r="X29" s="28">
        <v>0.2497915894775844</v>
      </c>
      <c r="Y29" s="28">
        <v>1.4369633981021237</v>
      </c>
      <c r="Z29" s="28">
        <v>1.5637307156161047</v>
      </c>
      <c r="AA29" s="28">
        <v>4.6787235161137692</v>
      </c>
      <c r="AB29" s="28">
        <v>4.1332321887481811</v>
      </c>
      <c r="AC29" s="28">
        <v>12.22668986993955</v>
      </c>
      <c r="AD29" s="28">
        <v>1.7482044585393153</v>
      </c>
      <c r="AE29" s="28">
        <v>0.44297501978071663</v>
      </c>
      <c r="AF29" s="28">
        <v>1.0983516483516484</v>
      </c>
      <c r="AG29" s="28">
        <v>0.37924070334068294</v>
      </c>
      <c r="AH29" s="28">
        <v>4.2430193993070351E-3</v>
      </c>
      <c r="AI29" s="28">
        <v>0.222036951263445</v>
      </c>
      <c r="AJ29" s="28">
        <v>0.16277501854057577</v>
      </c>
      <c r="AK29" s="35">
        <v>5.4348233214224183E-2</v>
      </c>
      <c r="AL29" s="36">
        <v>0</v>
      </c>
    </row>
    <row r="30" spans="1:38" ht="14.25" customHeight="1">
      <c r="A30" s="13">
        <v>31</v>
      </c>
      <c r="B30" s="14" t="s">
        <v>58</v>
      </c>
      <c r="C30" s="14" t="s">
        <v>39</v>
      </c>
      <c r="D30" s="15">
        <v>-515</v>
      </c>
      <c r="E30" s="16">
        <v>0.27660000000000001</v>
      </c>
      <c r="F30" s="16">
        <v>0.3</v>
      </c>
      <c r="G30" s="17">
        <f>H30</f>
        <v>13</v>
      </c>
      <c r="H30" s="18">
        <v>13</v>
      </c>
      <c r="I30" s="19">
        <v>0</v>
      </c>
      <c r="J30" s="20">
        <v>15.021917808219179</v>
      </c>
      <c r="K30" s="39">
        <v>0.48</v>
      </c>
      <c r="L30" s="22">
        <v>0</v>
      </c>
      <c r="M30" s="23">
        <v>0</v>
      </c>
      <c r="N30" s="31">
        <v>0.4929</v>
      </c>
      <c r="O30" s="31">
        <v>0.27010000000000001</v>
      </c>
      <c r="P30" s="24">
        <v>1</v>
      </c>
      <c r="Q30" s="25">
        <v>0</v>
      </c>
      <c r="R30" s="26">
        <v>0</v>
      </c>
      <c r="S30" s="34">
        <v>6101</v>
      </c>
      <c r="T30" s="28">
        <v>0.8</v>
      </c>
      <c r="U30" s="28">
        <v>0.15970000000000001</v>
      </c>
      <c r="V30" s="31">
        <v>0.01</v>
      </c>
      <c r="W30" s="28">
        <v>-0.19284953598052634</v>
      </c>
      <c r="X30" s="28">
        <v>0.38171428571428567</v>
      </c>
      <c r="Y30" s="28">
        <v>0</v>
      </c>
      <c r="Z30" s="28">
        <v>0.76616379310344829</v>
      </c>
      <c r="AA30" s="28">
        <v>5.0950621430970777</v>
      </c>
      <c r="AB30" s="28">
        <v>3.7052960719171391</v>
      </c>
      <c r="AC30" s="28">
        <v>3.1970772149230662</v>
      </c>
      <c r="AD30" s="28">
        <v>0.96920381725139459</v>
      </c>
      <c r="AE30" s="28">
        <v>0.81769517849738005</v>
      </c>
      <c r="AF30" s="28">
        <v>2.3261183261183263</v>
      </c>
      <c r="AG30" s="28">
        <v>1.0760959470636891</v>
      </c>
      <c r="AH30" s="28">
        <v>0</v>
      </c>
      <c r="AI30" s="28">
        <v>-0.12356046065259117</v>
      </c>
      <c r="AJ30" s="28">
        <v>0.17840189873417722</v>
      </c>
      <c r="AK30" s="35">
        <v>0.14319620253164558</v>
      </c>
      <c r="AL30" s="36">
        <v>695</v>
      </c>
    </row>
    <row r="31" spans="1:38" ht="14.25" customHeight="1">
      <c r="A31" s="13">
        <v>32</v>
      </c>
      <c r="B31" s="14" t="s">
        <v>59</v>
      </c>
      <c r="C31" s="14" t="s">
        <v>37</v>
      </c>
      <c r="D31" s="15">
        <v>3333</v>
      </c>
      <c r="E31" s="16">
        <v>0.42527062125367987</v>
      </c>
      <c r="F31" s="16">
        <v>0.26166666666666666</v>
      </c>
      <c r="G31" s="17">
        <v>27.028598859885992</v>
      </c>
      <c r="H31" s="18">
        <v>14.299415873015874</v>
      </c>
      <c r="I31" s="19">
        <v>1</v>
      </c>
      <c r="J31" s="20">
        <v>6.7616438356164386</v>
      </c>
      <c r="K31" s="39">
        <v>0.99</v>
      </c>
      <c r="L31" s="22">
        <v>0</v>
      </c>
      <c r="M31" s="23">
        <v>0</v>
      </c>
      <c r="N31" s="31">
        <v>0.5454</v>
      </c>
      <c r="O31" s="31">
        <v>0.1653</v>
      </c>
      <c r="P31" s="33">
        <v>0</v>
      </c>
      <c r="Q31" s="25">
        <v>0</v>
      </c>
      <c r="R31" s="26">
        <v>0</v>
      </c>
      <c r="S31" s="34">
        <v>8269.7800000000007</v>
      </c>
      <c r="T31" s="28">
        <v>0.4</v>
      </c>
      <c r="U31" s="28">
        <v>0</v>
      </c>
      <c r="V31" s="31">
        <v>2.5000000000000001E-2</v>
      </c>
      <c r="W31" s="28">
        <v>0.35007301638812272</v>
      </c>
      <c r="X31" s="28">
        <v>0.39942354368932032</v>
      </c>
      <c r="Y31" s="28">
        <v>-2.0857814336075253E-2</v>
      </c>
      <c r="Z31" s="28">
        <v>1.1553837125004316</v>
      </c>
      <c r="AA31" s="28">
        <v>0</v>
      </c>
      <c r="AB31" s="28">
        <v>7.1057324840764329</v>
      </c>
      <c r="AC31" s="28">
        <v>205.32515337423314</v>
      </c>
      <c r="AD31" s="28">
        <v>2.2555980338612778</v>
      </c>
      <c r="AE31" s="28">
        <v>0.44564629529475391</v>
      </c>
      <c r="AF31" s="28">
        <v>1.0136191114087967</v>
      </c>
      <c r="AG31" s="28">
        <v>6.7208672086720867E-3</v>
      </c>
      <c r="AH31" s="28">
        <v>0</v>
      </c>
      <c r="AI31" s="28">
        <v>0.42144528039451223</v>
      </c>
      <c r="AJ31" s="28">
        <v>0.38149874506991754</v>
      </c>
      <c r="AK31" s="35">
        <v>0.24817736345165531</v>
      </c>
      <c r="AL31" s="36">
        <v>507</v>
      </c>
    </row>
    <row r="32" spans="1:38" ht="14.25" customHeight="1">
      <c r="A32" s="13">
        <v>34</v>
      </c>
      <c r="B32" s="14" t="s">
        <v>60</v>
      </c>
      <c r="C32" s="14" t="s">
        <v>39</v>
      </c>
      <c r="D32" s="15">
        <v>10706</v>
      </c>
      <c r="E32" s="16">
        <v>0.14331064705797125</v>
      </c>
      <c r="F32" s="16">
        <v>0.29025830258302582</v>
      </c>
      <c r="G32" s="17">
        <v>12.663871660750981</v>
      </c>
      <c r="H32" s="18">
        <v>12.936966603053435</v>
      </c>
      <c r="I32" s="19">
        <v>1</v>
      </c>
      <c r="J32" s="20">
        <v>5.1890410958904107</v>
      </c>
      <c r="K32" s="31">
        <v>0.40770000000000001</v>
      </c>
      <c r="L32" s="22">
        <v>0</v>
      </c>
      <c r="M32" s="23">
        <v>0</v>
      </c>
      <c r="N32" s="31">
        <v>0.25850000000000001</v>
      </c>
      <c r="O32" s="31">
        <v>0.2792</v>
      </c>
      <c r="P32" s="33">
        <v>0</v>
      </c>
      <c r="Q32" s="25">
        <v>0</v>
      </c>
      <c r="R32" s="26">
        <v>0</v>
      </c>
      <c r="S32" s="34">
        <v>8279.42</v>
      </c>
      <c r="T32" s="28">
        <v>0.4</v>
      </c>
      <c r="U32" s="28">
        <v>0</v>
      </c>
      <c r="V32" s="31">
        <v>0.03</v>
      </c>
      <c r="W32" s="28">
        <v>5.9868943606036451E-2</v>
      </c>
      <c r="X32" s="28">
        <v>0.54551495016611296</v>
      </c>
      <c r="Y32" s="28">
        <v>0.75508196721311482</v>
      </c>
      <c r="Z32" s="28">
        <v>2.6598544367860413</v>
      </c>
      <c r="AA32" s="28">
        <v>0</v>
      </c>
      <c r="AB32" s="28">
        <v>4.0336232731525472</v>
      </c>
      <c r="AC32" s="28">
        <v>183.94666666666666</v>
      </c>
      <c r="AD32" s="28">
        <v>7.6309263311451492</v>
      </c>
      <c r="AE32" s="28">
        <v>0.12843091334894613</v>
      </c>
      <c r="AF32" s="28">
        <v>1.0050528462822177</v>
      </c>
      <c r="AG32" s="28">
        <v>1.9131556319862426E-2</v>
      </c>
      <c r="AH32" s="28">
        <v>0</v>
      </c>
      <c r="AI32" s="28">
        <v>1.3972853040981468</v>
      </c>
      <c r="AJ32" s="28">
        <v>0.51138011017686291</v>
      </c>
      <c r="AK32" s="35">
        <v>0.25279066396056826</v>
      </c>
      <c r="AL32" s="36">
        <v>2408</v>
      </c>
    </row>
    <row r="33" spans="1:38" ht="14.25" customHeight="1">
      <c r="A33" s="13">
        <v>39</v>
      </c>
      <c r="B33" s="14" t="s">
        <v>61</v>
      </c>
      <c r="C33" s="14" t="s">
        <v>37</v>
      </c>
      <c r="D33" s="15">
        <v>1091</v>
      </c>
      <c r="E33" s="16">
        <v>1.5737284970851593</v>
      </c>
      <c r="F33" s="16">
        <v>0.23073170731707318</v>
      </c>
      <c r="G33" s="17">
        <v>188.54417048579285</v>
      </c>
      <c r="H33" s="18">
        <v>15.823206923076924</v>
      </c>
      <c r="I33" s="19">
        <v>0</v>
      </c>
      <c r="J33" s="20">
        <v>11.93972602739726</v>
      </c>
      <c r="K33" s="31">
        <v>0.38719999999999999</v>
      </c>
      <c r="L33" s="22">
        <v>0</v>
      </c>
      <c r="M33" s="23">
        <v>0</v>
      </c>
      <c r="N33" s="31">
        <v>0.1991</v>
      </c>
      <c r="O33" s="31">
        <v>0.25109999999999999</v>
      </c>
      <c r="P33" s="33">
        <v>0</v>
      </c>
      <c r="Q33" s="25">
        <v>0</v>
      </c>
      <c r="R33" s="26">
        <v>0</v>
      </c>
      <c r="S33" s="34">
        <v>17784.57</v>
      </c>
      <c r="T33" s="28">
        <v>0</v>
      </c>
      <c r="U33" s="28">
        <v>0</v>
      </c>
      <c r="V33" s="31">
        <v>0.01</v>
      </c>
      <c r="W33" s="28">
        <v>9.7473684210526308</v>
      </c>
      <c r="X33" s="28">
        <v>7.9080459770114935</v>
      </c>
      <c r="Y33" s="28">
        <v>2.5280112044817926</v>
      </c>
      <c r="Z33" s="28">
        <v>0.99960175228992432</v>
      </c>
      <c r="AA33" s="28">
        <v>528.42105263157896</v>
      </c>
      <c r="AB33" s="28">
        <v>37.323420074349443</v>
      </c>
      <c r="AC33" s="28">
        <v>84.369747899159663</v>
      </c>
      <c r="AD33" s="28">
        <v>1.618920972644377</v>
      </c>
      <c r="AE33" s="28">
        <v>0.57830014147350095</v>
      </c>
      <c r="AF33" s="28">
        <v>1.0428802588996764</v>
      </c>
      <c r="AG33" s="28">
        <v>2.038709677419355E-2</v>
      </c>
      <c r="AH33" s="28">
        <v>0</v>
      </c>
      <c r="AI33" s="28">
        <v>0.50626450116009281</v>
      </c>
      <c r="AJ33" s="28">
        <v>0.72151394422310755</v>
      </c>
      <c r="AK33" s="35">
        <v>0.34840637450199202</v>
      </c>
      <c r="AL33" s="36">
        <v>944</v>
      </c>
    </row>
    <row r="34" spans="1:38" ht="14.25" customHeight="1">
      <c r="A34" s="13">
        <v>40</v>
      </c>
      <c r="B34" s="14" t="s">
        <v>62</v>
      </c>
      <c r="C34" s="14" t="s">
        <v>37</v>
      </c>
      <c r="D34" s="15">
        <v>626</v>
      </c>
      <c r="E34" s="16">
        <v>0.7782361851836288</v>
      </c>
      <c r="F34" s="16">
        <v>0.29821292775665398</v>
      </c>
      <c r="G34" s="17">
        <v>42.012779552715656</v>
      </c>
      <c r="H34" s="18">
        <v>14.562569213732004</v>
      </c>
      <c r="I34" s="19">
        <v>0</v>
      </c>
      <c r="J34" s="20">
        <v>15.334246575342465</v>
      </c>
      <c r="K34" s="31">
        <v>0.25840000000000002</v>
      </c>
      <c r="L34" s="22">
        <v>0</v>
      </c>
      <c r="M34" s="23">
        <v>0</v>
      </c>
      <c r="N34" s="31">
        <v>0.21629999999999999</v>
      </c>
      <c r="O34" s="31">
        <v>0.16839999999999999</v>
      </c>
      <c r="P34" s="33">
        <v>0</v>
      </c>
      <c r="Q34" s="33">
        <v>1</v>
      </c>
      <c r="R34" s="26">
        <v>0.3</v>
      </c>
      <c r="S34" s="34">
        <v>4159.3500000000004</v>
      </c>
      <c r="T34" s="28">
        <v>0.8</v>
      </c>
      <c r="U34" s="28">
        <v>0</v>
      </c>
      <c r="V34" s="31">
        <v>0.02</v>
      </c>
      <c r="W34" s="28">
        <v>0.56717171717171722</v>
      </c>
      <c r="X34" s="28">
        <v>1.0514596734289956</v>
      </c>
      <c r="Y34" s="28">
        <v>2.4423963133640552</v>
      </c>
      <c r="Z34" s="28">
        <v>0.82392288018886484</v>
      </c>
      <c r="AA34" s="28">
        <v>5.3864951768488742</v>
      </c>
      <c r="AB34" s="28">
        <v>2.4292343387470998</v>
      </c>
      <c r="AC34" s="28">
        <v>11.864022662889518</v>
      </c>
      <c r="AD34" s="28">
        <v>2.7819512195121949</v>
      </c>
      <c r="AE34" s="28">
        <v>0.33177570093457942</v>
      </c>
      <c r="AF34" s="28">
        <v>1.1564245810055866</v>
      </c>
      <c r="AG34" s="28">
        <v>8.4177520501688377E-2</v>
      </c>
      <c r="AH34" s="28">
        <v>0</v>
      </c>
      <c r="AI34" s="28">
        <v>0.20301605318631424</v>
      </c>
      <c r="AJ34" s="28">
        <v>0.5210124164278892</v>
      </c>
      <c r="AK34" s="35">
        <v>2.4594078319006684E-2</v>
      </c>
      <c r="AL34" s="36">
        <v>355</v>
      </c>
    </row>
    <row r="35" spans="1:38" ht="14.25" customHeight="1">
      <c r="A35" s="13">
        <v>41</v>
      </c>
      <c r="B35" s="14" t="s">
        <v>63</v>
      </c>
      <c r="C35" s="14" t="s">
        <v>37</v>
      </c>
      <c r="D35" s="15">
        <v>2828</v>
      </c>
      <c r="E35" s="16">
        <v>0.28066541089056929</v>
      </c>
      <c r="F35" s="16">
        <v>0.17240091507436486</v>
      </c>
      <c r="G35" s="17">
        <v>29.720041648430332</v>
      </c>
      <c r="H35" s="18">
        <v>22.117967837305521</v>
      </c>
      <c r="I35" s="19">
        <v>0</v>
      </c>
      <c r="J35" s="20">
        <v>9.1753424657534239</v>
      </c>
      <c r="K35" s="31">
        <v>0.4859</v>
      </c>
      <c r="L35" s="22">
        <v>0</v>
      </c>
      <c r="M35" s="23">
        <v>0.5</v>
      </c>
      <c r="N35" s="31">
        <v>0.32229999999999998</v>
      </c>
      <c r="O35" s="31">
        <v>0.32750000000000001</v>
      </c>
      <c r="P35" s="24">
        <v>1</v>
      </c>
      <c r="Q35" s="25">
        <v>0</v>
      </c>
      <c r="R35" s="26">
        <v>0</v>
      </c>
      <c r="S35" s="34">
        <v>18420.810000000001</v>
      </c>
      <c r="T35" s="28">
        <v>0.8</v>
      </c>
      <c r="U35" s="28">
        <v>0.01</v>
      </c>
      <c r="V35" s="31">
        <v>0.01</v>
      </c>
      <c r="W35" s="28">
        <v>1.5274499187872226</v>
      </c>
      <c r="X35" s="28">
        <v>1.7595120534417661</v>
      </c>
      <c r="Y35" s="28">
        <v>0.49708840656431974</v>
      </c>
      <c r="Z35" s="28">
        <v>0.86100196463654222</v>
      </c>
      <c r="AA35" s="28">
        <v>0</v>
      </c>
      <c r="AB35" s="28">
        <v>2.429029185069715</v>
      </c>
      <c r="AC35" s="28">
        <v>239.72649572649573</v>
      </c>
      <c r="AD35" s="28">
        <v>5.001448575567359</v>
      </c>
      <c r="AE35" s="28">
        <v>0.17797009554003684</v>
      </c>
      <c r="AF35" s="28">
        <v>1.0210084033613445</v>
      </c>
      <c r="AG35" s="28">
        <v>2.7365540469424269E-3</v>
      </c>
      <c r="AH35" s="28">
        <v>0</v>
      </c>
      <c r="AI35" s="28">
        <v>0.21847960444993819</v>
      </c>
      <c r="AJ35" s="28">
        <v>0.50919851682829431</v>
      </c>
      <c r="AK35" s="35">
        <v>0.18974614945807189</v>
      </c>
      <c r="AL35" s="36">
        <v>2764</v>
      </c>
    </row>
    <row r="36" spans="1:38" ht="14.25" customHeight="1">
      <c r="A36" s="13">
        <v>43</v>
      </c>
      <c r="B36" s="14" t="s">
        <v>64</v>
      </c>
      <c r="C36" s="14" t="s">
        <v>37</v>
      </c>
      <c r="D36" s="15">
        <v>5703</v>
      </c>
      <c r="E36" s="16">
        <v>5.5173341398019549E-2</v>
      </c>
      <c r="F36" s="16">
        <v>0.23966942148760331</v>
      </c>
      <c r="G36" s="17">
        <v>12.74237418902332</v>
      </c>
      <c r="H36" s="18">
        <v>15.139533333333333</v>
      </c>
      <c r="I36" s="19">
        <v>0</v>
      </c>
      <c r="J36" s="20">
        <v>20.594520547945205</v>
      </c>
      <c r="K36" s="39">
        <v>0.28000000000000003</v>
      </c>
      <c r="L36" s="22">
        <v>0</v>
      </c>
      <c r="M36" s="23">
        <v>0</v>
      </c>
      <c r="N36" s="40">
        <v>0</v>
      </c>
      <c r="O36" s="31">
        <v>0.4511</v>
      </c>
      <c r="P36" s="33">
        <v>0</v>
      </c>
      <c r="Q36" s="25">
        <v>0</v>
      </c>
      <c r="R36" s="26">
        <v>0.3</v>
      </c>
      <c r="S36" s="34">
        <v>13589.2</v>
      </c>
      <c r="T36" s="28">
        <v>0.8</v>
      </c>
      <c r="U36" s="28">
        <v>0</v>
      </c>
      <c r="V36" s="31">
        <v>2.5000000000000001E-2</v>
      </c>
      <c r="W36" s="28">
        <v>0.27507858105074101</v>
      </c>
      <c r="X36" s="28">
        <v>1.0510504976041282</v>
      </c>
      <c r="Y36" s="28">
        <v>0.4183039045013679</v>
      </c>
      <c r="Z36" s="28">
        <v>0.90206450084869538</v>
      </c>
      <c r="AA36" s="28">
        <v>3.904322569622416</v>
      </c>
      <c r="AB36" s="28">
        <v>2.8597171818295584</v>
      </c>
      <c r="AC36" s="28">
        <v>5.7853164556962025</v>
      </c>
      <c r="AD36" s="28">
        <v>3.7924405343760181</v>
      </c>
      <c r="AE36" s="28">
        <v>0.21615720524017468</v>
      </c>
      <c r="AF36" s="28">
        <v>1.0331782014712505</v>
      </c>
      <c r="AG36" s="28">
        <v>0.22607601761164525</v>
      </c>
      <c r="AH36" s="28">
        <v>0</v>
      </c>
      <c r="AI36" s="28">
        <v>0.68897614013893083</v>
      </c>
      <c r="AJ36" s="28">
        <v>0.6044985121652372</v>
      </c>
      <c r="AK36" s="35">
        <v>0.37589707684228951</v>
      </c>
      <c r="AL36" s="36">
        <v>610</v>
      </c>
    </row>
    <row r="37" spans="1:38" ht="14.25" customHeight="1">
      <c r="A37" s="13">
        <v>44</v>
      </c>
      <c r="B37" s="14" t="s">
        <v>65</v>
      </c>
      <c r="C37" s="14" t="s">
        <v>37</v>
      </c>
      <c r="D37" s="15">
        <v>1286</v>
      </c>
      <c r="E37" s="16">
        <v>0.54034840466533995</v>
      </c>
      <c r="F37" s="16">
        <v>0.24892713966171709</v>
      </c>
      <c r="G37" s="17">
        <v>36.578390357698289</v>
      </c>
      <c r="H37" s="18">
        <v>15.422888524590164</v>
      </c>
      <c r="I37" s="19">
        <v>0</v>
      </c>
      <c r="J37" s="20">
        <v>13.526027397260274</v>
      </c>
      <c r="K37" s="39">
        <v>0.3</v>
      </c>
      <c r="L37" s="22">
        <v>0</v>
      </c>
      <c r="M37" s="23">
        <v>0</v>
      </c>
      <c r="N37" s="31">
        <v>0.2823</v>
      </c>
      <c r="O37" s="31">
        <v>0.55169999999999997</v>
      </c>
      <c r="P37" s="33">
        <v>0</v>
      </c>
      <c r="Q37" s="25">
        <v>0</v>
      </c>
      <c r="R37" s="26">
        <v>0.3</v>
      </c>
      <c r="S37" s="34">
        <v>5082.38</v>
      </c>
      <c r="T37" s="28">
        <v>0.8</v>
      </c>
      <c r="U37" s="28">
        <v>0</v>
      </c>
      <c r="V37" s="31">
        <v>0.03</v>
      </c>
      <c r="W37" s="28">
        <v>0.53422459893048124</v>
      </c>
      <c r="X37" s="28">
        <v>-0.2022662889518414</v>
      </c>
      <c r="Y37" s="28">
        <v>1.2249134948096887</v>
      </c>
      <c r="Z37" s="28">
        <v>0.856509812196666</v>
      </c>
      <c r="AA37" s="28">
        <v>10.867469879518072</v>
      </c>
      <c r="AB37" s="28">
        <v>2.7132352941176472</v>
      </c>
      <c r="AC37" s="28">
        <v>48.903614457831324</v>
      </c>
      <c r="AD37" s="28">
        <v>1.9151266255989048</v>
      </c>
      <c r="AE37" s="28">
        <v>0.50923666782851162</v>
      </c>
      <c r="AF37" s="28">
        <v>1.0215827338129497</v>
      </c>
      <c r="AG37" s="28">
        <v>2.4857954545454544E-2</v>
      </c>
      <c r="AH37" s="28">
        <v>0</v>
      </c>
      <c r="AI37" s="28">
        <v>0.40529467381027418</v>
      </c>
      <c r="AJ37" s="28">
        <v>0.6262626262626263</v>
      </c>
      <c r="AK37" s="35">
        <v>0.10051736881005174</v>
      </c>
      <c r="AL37" s="36">
        <v>424</v>
      </c>
    </row>
    <row r="38" spans="1:38" ht="14.25" customHeight="1">
      <c r="A38" s="13">
        <v>47</v>
      </c>
      <c r="B38" s="14" t="s">
        <v>66</v>
      </c>
      <c r="C38" s="14" t="s">
        <v>37</v>
      </c>
      <c r="D38" s="15">
        <v>582</v>
      </c>
      <c r="E38" s="16">
        <v>0.45019072856846409</v>
      </c>
      <c r="F38" s="16">
        <v>0.25142045454545453</v>
      </c>
      <c r="G38" s="17">
        <v>30.312577319587625</v>
      </c>
      <c r="H38" s="18">
        <v>15.340799999999998</v>
      </c>
      <c r="I38" s="19">
        <v>0</v>
      </c>
      <c r="J38" s="20">
        <v>12.183561643835617</v>
      </c>
      <c r="K38" s="39">
        <v>0.9</v>
      </c>
      <c r="L38" s="22">
        <v>0</v>
      </c>
      <c r="M38" s="23">
        <v>0</v>
      </c>
      <c r="N38" s="31">
        <v>0.54490000000000005</v>
      </c>
      <c r="O38" s="40">
        <v>0</v>
      </c>
      <c r="P38" s="33">
        <v>0</v>
      </c>
      <c r="Q38" s="25">
        <v>0</v>
      </c>
      <c r="R38" s="26">
        <v>0</v>
      </c>
      <c r="S38" s="34">
        <v>2360.96</v>
      </c>
      <c r="T38" s="28">
        <v>0</v>
      </c>
      <c r="U38" s="28">
        <v>0</v>
      </c>
      <c r="V38" s="31">
        <v>2.5000000000000001E-2</v>
      </c>
      <c r="W38" s="28">
        <v>1.3872271624898951</v>
      </c>
      <c r="X38" s="28">
        <v>0.85967503692762182</v>
      </c>
      <c r="Y38" s="28">
        <v>2.2847100175746871E-2</v>
      </c>
      <c r="Z38" s="28">
        <v>0.96181384248210022</v>
      </c>
      <c r="AA38" s="28">
        <v>26.33986928104575</v>
      </c>
      <c r="AB38" s="28">
        <v>2.9287790697674421</v>
      </c>
      <c r="AC38" s="28">
        <v>20.666666666666668</v>
      </c>
      <c r="AD38" s="28">
        <v>1.6243354991139989</v>
      </c>
      <c r="AE38" s="28">
        <v>0.5733152726041314</v>
      </c>
      <c r="AF38" s="28">
        <v>1.0141388174807198</v>
      </c>
      <c r="AG38" s="28">
        <v>0.10643367752184273</v>
      </c>
      <c r="AH38" s="28">
        <v>0</v>
      </c>
      <c r="AI38" s="28">
        <v>0.60123966942148765</v>
      </c>
      <c r="AJ38" s="28">
        <v>0.51464019851116627</v>
      </c>
      <c r="AK38" s="35">
        <v>4.5161290322580643E-2</v>
      </c>
      <c r="AL38" s="36">
        <v>73</v>
      </c>
    </row>
    <row r="39" spans="1:38" ht="14.25" customHeight="1">
      <c r="A39" s="13">
        <v>48</v>
      </c>
      <c r="B39" s="14" t="s">
        <v>67</v>
      </c>
      <c r="C39" s="14" t="s">
        <v>39</v>
      </c>
      <c r="D39" s="15">
        <v>6651</v>
      </c>
      <c r="E39" s="16">
        <v>0.27092265586376363</v>
      </c>
      <c r="F39" s="16">
        <v>0.26095753473181965</v>
      </c>
      <c r="G39" s="17">
        <v>18.663204029469252</v>
      </c>
      <c r="H39" s="18">
        <v>16.689721611573859</v>
      </c>
      <c r="I39" s="19">
        <v>0</v>
      </c>
      <c r="J39" s="20">
        <v>23.232876712328768</v>
      </c>
      <c r="K39" s="31">
        <v>0.58279999999999998</v>
      </c>
      <c r="L39" s="22">
        <v>0</v>
      </c>
      <c r="M39" s="23">
        <v>1</v>
      </c>
      <c r="N39" s="31">
        <v>0.13420000000000001</v>
      </c>
      <c r="O39" s="31">
        <v>0.10009999999999999</v>
      </c>
      <c r="P39" s="24">
        <v>1</v>
      </c>
      <c r="Q39" s="33">
        <v>1</v>
      </c>
      <c r="R39" s="26">
        <v>0.3</v>
      </c>
      <c r="S39" s="34">
        <v>32395.599999999999</v>
      </c>
      <c r="T39" s="28">
        <v>0.8</v>
      </c>
      <c r="U39" s="35">
        <v>7.3197359932509434E-2</v>
      </c>
      <c r="V39" s="31">
        <v>0.01</v>
      </c>
      <c r="W39" s="28">
        <v>0.30350386857084422</v>
      </c>
      <c r="X39" s="28">
        <v>0.57188678183557484</v>
      </c>
      <c r="Y39" s="28">
        <v>0.53002070393374745</v>
      </c>
      <c r="Z39" s="28">
        <v>1.1642954906965561</v>
      </c>
      <c r="AA39" s="28">
        <v>5.8331294710700918</v>
      </c>
      <c r="AB39" s="28">
        <v>4.9595663546689357</v>
      </c>
      <c r="AC39" s="28">
        <v>6.6716974732915038</v>
      </c>
      <c r="AD39" s="28">
        <v>1.2052402686875645</v>
      </c>
      <c r="AE39" s="28">
        <v>0.63478761096656944</v>
      </c>
      <c r="AF39" s="28">
        <v>1.2807778399552323</v>
      </c>
      <c r="AG39" s="28">
        <v>0.5127443259110761</v>
      </c>
      <c r="AH39" s="28">
        <v>1.3639292618314598E-2</v>
      </c>
      <c r="AI39" s="28">
        <v>0.29104036757466362</v>
      </c>
      <c r="AJ39" s="28">
        <v>0.22877004803904125</v>
      </c>
      <c r="AK39" s="35">
        <v>8.0204864906082404E-2</v>
      </c>
      <c r="AL39" s="36">
        <v>2223</v>
      </c>
    </row>
    <row r="40" spans="1:38" ht="14.25" customHeight="1">
      <c r="A40" s="13">
        <v>49</v>
      </c>
      <c r="B40" s="14" t="s">
        <v>68</v>
      </c>
      <c r="C40" s="14" t="s">
        <v>39</v>
      </c>
      <c r="D40" s="15">
        <v>-19364</v>
      </c>
      <c r="E40" s="16">
        <v>0.1532</v>
      </c>
      <c r="F40" s="16">
        <v>0.21644736842105264</v>
      </c>
      <c r="G40" s="17">
        <f>H40</f>
        <v>15.697107216494844</v>
      </c>
      <c r="H40" s="18">
        <v>15.697107216494844</v>
      </c>
      <c r="I40" s="19">
        <v>0</v>
      </c>
      <c r="J40" s="20">
        <v>6.4520547945205475</v>
      </c>
      <c r="K40" s="31">
        <v>0.30425600000000003</v>
      </c>
      <c r="L40" s="22">
        <v>0</v>
      </c>
      <c r="M40" s="23">
        <v>0.5</v>
      </c>
      <c r="N40" s="31">
        <v>1.17E-2</v>
      </c>
      <c r="O40" s="40">
        <v>0.68</v>
      </c>
      <c r="P40" s="24">
        <v>1</v>
      </c>
      <c r="Q40" s="33">
        <v>1</v>
      </c>
      <c r="R40" s="26">
        <v>0</v>
      </c>
      <c r="S40" s="34">
        <v>26681.47</v>
      </c>
      <c r="T40" s="28">
        <v>0.4</v>
      </c>
      <c r="U40" s="31">
        <v>0.191</v>
      </c>
      <c r="V40" s="31">
        <v>0.03</v>
      </c>
      <c r="W40" s="28">
        <v>2.7019194422277288</v>
      </c>
      <c r="X40" s="28">
        <v>1.4827196747232889</v>
      </c>
      <c r="Y40" s="28">
        <v>1.4758982227336657</v>
      </c>
      <c r="Z40" s="28">
        <v>4.5234394540322294</v>
      </c>
      <c r="AA40" s="28">
        <v>1329.1076115485564</v>
      </c>
      <c r="AB40" s="28">
        <v>-47.508209025236887</v>
      </c>
      <c r="AC40" s="28">
        <v>49.197512872826195</v>
      </c>
      <c r="AD40" s="28">
        <v>0.6951987385134033</v>
      </c>
      <c r="AE40" s="28">
        <v>1.0432952495490078</v>
      </c>
      <c r="AF40" s="28">
        <v>1.5600308750263139</v>
      </c>
      <c r="AG40" s="28">
        <v>0</v>
      </c>
      <c r="AH40" s="28">
        <v>0</v>
      </c>
      <c r="AI40" s="28">
        <v>-5.7656691975584335</v>
      </c>
      <c r="AJ40" s="28">
        <v>8.0214854163786806E-2</v>
      </c>
      <c r="AK40" s="35">
        <v>6.8062165524595666E-2</v>
      </c>
      <c r="AL40" s="36">
        <v>2133</v>
      </c>
    </row>
    <row r="41" spans="1:38" ht="14.25" customHeight="1">
      <c r="A41" s="13">
        <v>50</v>
      </c>
      <c r="B41" s="14" t="s">
        <v>69</v>
      </c>
      <c r="C41" s="14" t="s">
        <v>39</v>
      </c>
      <c r="D41" s="15">
        <v>38467</v>
      </c>
      <c r="E41" s="16">
        <v>0.17432269541940748</v>
      </c>
      <c r="F41" s="16">
        <v>0.23431561734112621</v>
      </c>
      <c r="G41" s="17">
        <v>18.024655158967427</v>
      </c>
      <c r="H41" s="18">
        <v>15.44042075352159</v>
      </c>
      <c r="I41" s="19">
        <v>1</v>
      </c>
      <c r="J41" s="20">
        <v>21.298630136986301</v>
      </c>
      <c r="K41" s="31">
        <v>0.60089999999999999</v>
      </c>
      <c r="L41" s="33">
        <v>1</v>
      </c>
      <c r="M41" s="23">
        <v>0</v>
      </c>
      <c r="N41" s="31">
        <v>6.5299999999999997E-2</v>
      </c>
      <c r="O41" s="31">
        <v>5.8599999999999999E-2</v>
      </c>
      <c r="P41" s="33">
        <v>0</v>
      </c>
      <c r="Q41" s="25">
        <v>0</v>
      </c>
      <c r="R41" s="26">
        <v>0</v>
      </c>
      <c r="S41" s="34">
        <v>379786.06</v>
      </c>
      <c r="T41" s="28">
        <v>0.4</v>
      </c>
      <c r="U41" s="35">
        <v>0.21800947867298584</v>
      </c>
      <c r="V41" s="31">
        <v>0.02</v>
      </c>
      <c r="W41" s="28">
        <v>0.18673428196090924</v>
      </c>
      <c r="X41" s="28">
        <v>0.70520214131315861</v>
      </c>
      <c r="Y41" s="28">
        <v>0.16892548924273743</v>
      </c>
      <c r="Z41" s="28">
        <v>1.4983485002902197</v>
      </c>
      <c r="AA41" s="28">
        <v>12.309486994085692</v>
      </c>
      <c r="AB41" s="28">
        <v>3.4095144779505633</v>
      </c>
      <c r="AC41" s="28">
        <v>54.445147852328077</v>
      </c>
      <c r="AD41" s="28">
        <v>1.3536213335320093</v>
      </c>
      <c r="AE41" s="28">
        <v>0.64984168885185123</v>
      </c>
      <c r="AF41" s="28">
        <v>1.0707090769798258</v>
      </c>
      <c r="AG41" s="28">
        <v>0.10138375493004474</v>
      </c>
      <c r="AH41" s="28">
        <v>3.2252953075134747E-2</v>
      </c>
      <c r="AI41" s="28">
        <v>0.12006585877817921</v>
      </c>
      <c r="AJ41" s="28">
        <v>9.0803221029471484E-2</v>
      </c>
      <c r="AK41" s="35">
        <v>1.5250849177210844E-2</v>
      </c>
      <c r="AL41" s="36">
        <v>0</v>
      </c>
    </row>
    <row r="42" spans="1:38" ht="14.25" customHeight="1">
      <c r="A42" s="13">
        <v>51</v>
      </c>
      <c r="B42" s="14" t="s">
        <v>70</v>
      </c>
      <c r="C42" s="14" t="s">
        <v>37</v>
      </c>
      <c r="D42" s="15">
        <v>321</v>
      </c>
      <c r="E42" s="16">
        <v>1.653884834247862</v>
      </c>
      <c r="F42" s="16">
        <v>0.21771771771771772</v>
      </c>
      <c r="G42" s="17">
        <v>208.33919003115267</v>
      </c>
      <c r="H42" s="18">
        <v>19.107680000000002</v>
      </c>
      <c r="I42" s="19">
        <v>1</v>
      </c>
      <c r="J42" s="20">
        <v>10.846575342465753</v>
      </c>
      <c r="K42" s="39">
        <v>0.62</v>
      </c>
      <c r="L42" s="22">
        <v>0</v>
      </c>
      <c r="M42" s="23">
        <v>0.75</v>
      </c>
      <c r="N42" s="31">
        <v>0.19789999999999999</v>
      </c>
      <c r="O42" s="31">
        <v>0.1245</v>
      </c>
      <c r="P42" s="33">
        <v>0</v>
      </c>
      <c r="Q42" s="25">
        <v>0</v>
      </c>
      <c r="R42" s="26">
        <v>0.6</v>
      </c>
      <c r="S42" s="34">
        <v>7171.1</v>
      </c>
      <c r="T42" s="28">
        <v>0.8</v>
      </c>
      <c r="U42" s="31">
        <v>6.59E-2</v>
      </c>
      <c r="V42" s="31">
        <v>0.02</v>
      </c>
      <c r="W42" s="28">
        <v>1.6998542982030074E-2</v>
      </c>
      <c r="X42" s="28">
        <v>1.5765209125475286</v>
      </c>
      <c r="Y42" s="28">
        <v>3.6311475409836067</v>
      </c>
      <c r="Z42" s="28">
        <v>0.41620515290151699</v>
      </c>
      <c r="AA42" s="28">
        <v>9.4582763337893301</v>
      </c>
      <c r="AB42" s="28">
        <v>2.7188360204482893</v>
      </c>
      <c r="AC42" s="28">
        <v>1.082680864390855</v>
      </c>
      <c r="AD42" s="28">
        <v>2.261992619926199</v>
      </c>
      <c r="AE42" s="28">
        <v>0.35279369627507162</v>
      </c>
      <c r="AF42" s="28">
        <v>1.7828054298642535</v>
      </c>
      <c r="AG42" s="28">
        <v>0.55248109204943741</v>
      </c>
      <c r="AH42" s="28">
        <v>0</v>
      </c>
      <c r="AI42" s="28">
        <v>8.5315614617940197E-2</v>
      </c>
      <c r="AJ42" s="28">
        <v>0.32658374312988142</v>
      </c>
      <c r="AK42" s="35">
        <v>0.19785941567833382</v>
      </c>
      <c r="AL42" s="36">
        <v>270</v>
      </c>
    </row>
    <row r="43" spans="1:38" ht="14.25" customHeight="1">
      <c r="A43" s="13">
        <v>52</v>
      </c>
      <c r="B43" s="14" t="s">
        <v>71</v>
      </c>
      <c r="C43" s="14" t="s">
        <v>39</v>
      </c>
      <c r="D43" s="15">
        <v>1294</v>
      </c>
      <c r="E43" s="16">
        <v>0.90883948977293483</v>
      </c>
      <c r="F43" s="16">
        <v>0.23076923076923078</v>
      </c>
      <c r="G43" s="17">
        <v>70.633693972179287</v>
      </c>
      <c r="H43" s="18">
        <v>18.28</v>
      </c>
      <c r="I43" s="19">
        <v>1</v>
      </c>
      <c r="J43" s="20">
        <v>13.830136986301369</v>
      </c>
      <c r="K43" s="31">
        <v>0.24049999999999999</v>
      </c>
      <c r="L43" s="22">
        <v>0</v>
      </c>
      <c r="M43" s="23">
        <v>0</v>
      </c>
      <c r="N43" s="31">
        <v>0.16170000000000001</v>
      </c>
      <c r="O43" s="31">
        <v>0.1055</v>
      </c>
      <c r="P43" s="33">
        <v>0</v>
      </c>
      <c r="Q43" s="33">
        <v>1</v>
      </c>
      <c r="R43" s="26">
        <v>0.8</v>
      </c>
      <c r="S43" s="34">
        <v>26670.560000000001</v>
      </c>
      <c r="T43" s="28">
        <v>0</v>
      </c>
      <c r="U43" s="35">
        <v>0.13486866862346655</v>
      </c>
      <c r="V43" s="31">
        <v>0.03</v>
      </c>
      <c r="W43" s="28">
        <v>0.16802618142447612</v>
      </c>
      <c r="X43" s="28">
        <v>6.7838967648127912E-2</v>
      </c>
      <c r="Y43" s="28">
        <v>-0.66632284682826204</v>
      </c>
      <c r="Z43" s="28">
        <v>1.0721788724001931</v>
      </c>
      <c r="AA43" s="28">
        <v>4.9546062465580993</v>
      </c>
      <c r="AB43" s="28">
        <v>2.0971229409936512</v>
      </c>
      <c r="AC43" s="28">
        <v>6.8266367972250324</v>
      </c>
      <c r="AD43" s="28">
        <v>1.0343539850341854</v>
      </c>
      <c r="AE43" s="28">
        <v>0.75246481840397739</v>
      </c>
      <c r="AF43" s="28">
        <v>2.425460636515913</v>
      </c>
      <c r="AG43" s="28">
        <v>0.68894940640823799</v>
      </c>
      <c r="AH43" s="28">
        <v>3.6721841623760694E-2</v>
      </c>
      <c r="AI43" s="28">
        <v>5.6867872288997784E-2</v>
      </c>
      <c r="AJ43" s="28">
        <v>0.15222246922205637</v>
      </c>
      <c r="AK43" s="35">
        <v>2.5649168492701154E-2</v>
      </c>
      <c r="AL43" s="36">
        <v>1723</v>
      </c>
    </row>
    <row r="44" spans="1:38" ht="14.25" customHeight="1">
      <c r="A44" s="13">
        <v>54</v>
      </c>
      <c r="B44" s="14" t="s">
        <v>72</v>
      </c>
      <c r="C44" s="14" t="s">
        <v>39</v>
      </c>
      <c r="D44" s="15">
        <v>3832</v>
      </c>
      <c r="E44" s="16">
        <v>0.42670000000000002</v>
      </c>
      <c r="F44" s="16">
        <v>0.36230000000000001</v>
      </c>
      <c r="G44" s="17">
        <v>20.887252087682672</v>
      </c>
      <c r="H44" s="17">
        <v>5.6822341331818826</v>
      </c>
      <c r="I44" s="45">
        <v>1</v>
      </c>
      <c r="J44" s="20">
        <v>14.235616438356164</v>
      </c>
      <c r="K44" s="31">
        <v>0.31759999999999999</v>
      </c>
      <c r="L44" s="22">
        <v>0</v>
      </c>
      <c r="M44" s="23">
        <v>0</v>
      </c>
      <c r="N44" s="31">
        <v>0.13009999999999999</v>
      </c>
      <c r="O44" s="31">
        <v>0.1067</v>
      </c>
      <c r="P44" s="33">
        <v>0</v>
      </c>
      <c r="Q44" s="33">
        <v>1</v>
      </c>
      <c r="R44" s="26">
        <v>0.6</v>
      </c>
      <c r="S44" s="34">
        <v>40754.82</v>
      </c>
      <c r="T44" s="28">
        <v>0.8</v>
      </c>
      <c r="U44" s="28">
        <v>4.8500000000000001E-2</v>
      </c>
      <c r="V44" s="31">
        <v>0.04</v>
      </c>
      <c r="W44" s="28">
        <v>8.6932847953079984E-2</v>
      </c>
      <c r="X44" s="28">
        <v>0.1782407407407407</v>
      </c>
      <c r="Y44" s="28">
        <v>7.6893424036281175</v>
      </c>
      <c r="Z44" s="28">
        <v>0.35466316801717518</v>
      </c>
      <c r="AA44" s="28">
        <v>1.010642365536579</v>
      </c>
      <c r="AB44" s="28">
        <v>1.8217916562960694</v>
      </c>
      <c r="AC44" s="28">
        <v>22.972959922742636</v>
      </c>
      <c r="AD44" s="28">
        <v>1.4946529365887189</v>
      </c>
      <c r="AE44" s="28">
        <v>0.75480731384406197</v>
      </c>
      <c r="AF44" s="28">
        <v>1.0613174019607843</v>
      </c>
      <c r="AG44" s="28">
        <v>5.6798522124153303E-2</v>
      </c>
      <c r="AH44" s="28">
        <v>0</v>
      </c>
      <c r="AI44" s="28">
        <v>0.12156010595270195</v>
      </c>
      <c r="AJ44" s="28">
        <v>0.25714105555205247</v>
      </c>
      <c r="AK44" s="35">
        <v>-1.681484751035164E-2</v>
      </c>
      <c r="AL44" s="36">
        <v>252</v>
      </c>
    </row>
    <row r="45" spans="1:38" ht="14.25" customHeight="1">
      <c r="A45" s="37">
        <v>56</v>
      </c>
      <c r="B45" s="38" t="s">
        <v>73</v>
      </c>
      <c r="C45" s="38" t="s">
        <v>37</v>
      </c>
      <c r="D45" s="15">
        <v>8103</v>
      </c>
      <c r="E45" s="16">
        <v>0.1348</v>
      </c>
      <c r="F45" s="16">
        <v>0.26939999999999997</v>
      </c>
      <c r="G45" s="17">
        <v>16.835616438356166</v>
      </c>
      <c r="H45" s="17">
        <v>11.136244897959184</v>
      </c>
      <c r="I45" s="45">
        <v>1</v>
      </c>
      <c r="J45" s="20">
        <v>15.901369863013699</v>
      </c>
      <c r="K45" s="39">
        <v>0.6</v>
      </c>
      <c r="L45" s="22">
        <v>0</v>
      </c>
      <c r="M45" s="23">
        <v>0</v>
      </c>
      <c r="N45" s="31">
        <v>0.1595</v>
      </c>
      <c r="O45" s="31">
        <v>0.29730000000000001</v>
      </c>
      <c r="P45" s="33">
        <v>0</v>
      </c>
      <c r="Q45" s="25">
        <v>0</v>
      </c>
      <c r="R45" s="26">
        <v>1</v>
      </c>
      <c r="S45" s="34">
        <v>17528.32</v>
      </c>
      <c r="T45" s="28">
        <v>0.8</v>
      </c>
      <c r="U45" s="28">
        <v>0.13458356315499173</v>
      </c>
      <c r="V45" s="31">
        <v>0.02</v>
      </c>
      <c r="W45" s="28">
        <v>-6.4061218912271123E-2</v>
      </c>
      <c r="X45" s="28">
        <v>0.11807662060442636</v>
      </c>
      <c r="Y45" s="28">
        <v>0.22235631316940707</v>
      </c>
      <c r="Z45" s="28">
        <v>1.3277053099177443</v>
      </c>
      <c r="AA45" s="28">
        <v>5.8930615313922887</v>
      </c>
      <c r="AB45" s="28">
        <v>30.802183406113539</v>
      </c>
      <c r="AC45" s="28">
        <v>97.426795580110493</v>
      </c>
      <c r="AD45" s="28">
        <v>1.5363737486095661</v>
      </c>
      <c r="AE45" s="28">
        <v>0.61252895715314681</v>
      </c>
      <c r="AF45" s="28">
        <v>1</v>
      </c>
      <c r="AG45" s="28">
        <v>3.6173633440514469E-2</v>
      </c>
      <c r="AH45" s="28">
        <v>0</v>
      </c>
      <c r="AI45" s="28">
        <v>0.42979897098604997</v>
      </c>
      <c r="AJ45" s="28">
        <v>0.31448743212781943</v>
      </c>
      <c r="AK45" s="35">
        <v>0</v>
      </c>
      <c r="AL45" s="36">
        <v>7650</v>
      </c>
    </row>
    <row r="46" spans="1:38" ht="14.25" customHeight="1">
      <c r="A46" s="37">
        <v>56</v>
      </c>
      <c r="B46" s="38" t="s">
        <v>73</v>
      </c>
      <c r="C46" s="38" t="s">
        <v>37</v>
      </c>
      <c r="D46" s="15">
        <v>6778</v>
      </c>
      <c r="E46" s="16">
        <v>6.3600000000000004E-2</v>
      </c>
      <c r="F46" s="16">
        <v>0.24660000000000001</v>
      </c>
      <c r="G46" s="17">
        <v>14.780023605783416</v>
      </c>
      <c r="H46" s="17">
        <v>12.167982509413337</v>
      </c>
      <c r="I46" s="45">
        <v>1</v>
      </c>
      <c r="J46" s="20">
        <v>14.178082191780822</v>
      </c>
      <c r="K46" s="31">
        <v>0.51849999999999996</v>
      </c>
      <c r="L46" s="22">
        <v>0</v>
      </c>
      <c r="M46" s="23">
        <v>0</v>
      </c>
      <c r="N46" s="31">
        <v>6.3799999999999996E-2</v>
      </c>
      <c r="O46" s="31">
        <v>0.2298</v>
      </c>
      <c r="P46" s="33">
        <v>0</v>
      </c>
      <c r="Q46" s="25">
        <v>0</v>
      </c>
      <c r="R46" s="26">
        <v>1</v>
      </c>
      <c r="S46" s="34">
        <v>11311.83</v>
      </c>
      <c r="T46" s="28">
        <v>0.8</v>
      </c>
      <c r="U46" s="28">
        <v>0.13458356315499173</v>
      </c>
      <c r="V46" s="31">
        <v>0.02</v>
      </c>
      <c r="W46" s="28">
        <v>0.19087688219663423</v>
      </c>
      <c r="X46" s="28">
        <v>0.38784551671000678</v>
      </c>
      <c r="Y46" s="28">
        <v>1.2186579378068738</v>
      </c>
      <c r="Z46" s="28">
        <v>1.283353547604609</v>
      </c>
      <c r="AA46" s="28">
        <v>7.9871048907060862</v>
      </c>
      <c r="AB46" s="28">
        <v>11.36241610738255</v>
      </c>
      <c r="AC46" s="28">
        <v>59.473067915690869</v>
      </c>
      <c r="AD46" s="28">
        <v>2.8395395110858441</v>
      </c>
      <c r="AE46" s="28">
        <v>0.33009483079211605</v>
      </c>
      <c r="AF46" s="28">
        <v>1</v>
      </c>
      <c r="AG46" s="28">
        <v>2.2276197085357392E-2</v>
      </c>
      <c r="AH46" s="28">
        <v>0</v>
      </c>
      <c r="AI46" s="28">
        <v>0.5467672326866454</v>
      </c>
      <c r="AJ46" s="28">
        <v>0.52140185075802326</v>
      </c>
      <c r="AK46" s="35">
        <v>0</v>
      </c>
      <c r="AL46" s="36">
        <v>3398</v>
      </c>
    </row>
    <row r="47" spans="1:38" ht="14.25" customHeight="1">
      <c r="A47" s="37">
        <v>57</v>
      </c>
      <c r="B47" s="38" t="s">
        <v>74</v>
      </c>
      <c r="C47" s="38" t="s">
        <v>37</v>
      </c>
      <c r="D47" s="15">
        <v>1092</v>
      </c>
      <c r="E47" s="16">
        <v>0.82421123810675123</v>
      </c>
      <c r="F47" s="16">
        <v>0.29313909774436092</v>
      </c>
      <c r="G47" s="17">
        <v>48.717948717948715</v>
      </c>
      <c r="H47" s="17">
        <v>13.94861038280021</v>
      </c>
      <c r="I47" s="45">
        <v>1</v>
      </c>
      <c r="J47" s="20">
        <v>11.035616438356165</v>
      </c>
      <c r="K47" s="31">
        <v>0.2238</v>
      </c>
      <c r="L47" s="22">
        <v>0</v>
      </c>
      <c r="M47" s="23">
        <v>0.75</v>
      </c>
      <c r="N47" s="31">
        <v>0.42259999999999998</v>
      </c>
      <c r="O47" s="31">
        <v>0.34339999999999998</v>
      </c>
      <c r="P47" s="33">
        <v>0</v>
      </c>
      <c r="Q47" s="33">
        <v>1</v>
      </c>
      <c r="R47" s="26">
        <v>0.3</v>
      </c>
      <c r="S47" s="34">
        <v>15224.95</v>
      </c>
      <c r="T47" s="28">
        <v>0.8</v>
      </c>
      <c r="U47" s="28">
        <v>0.184</v>
      </c>
      <c r="V47" s="31">
        <v>2.8000000000000001E-2</v>
      </c>
      <c r="W47" s="28">
        <v>0.19004443160062134</v>
      </c>
      <c r="X47" s="28">
        <v>0.8311545341956792</v>
      </c>
      <c r="Y47" s="28">
        <v>2.4888178913738019</v>
      </c>
      <c r="Z47" s="28">
        <v>1.1802992066241114</v>
      </c>
      <c r="AA47" s="28">
        <v>3.997653631284916</v>
      </c>
      <c r="AB47" s="28">
        <v>7.7268113594644205</v>
      </c>
      <c r="AC47" s="28">
        <v>3.6109401019326839</v>
      </c>
      <c r="AD47" s="28">
        <v>1.0311656566685339</v>
      </c>
      <c r="AE47" s="28">
        <v>0.59910757649344337</v>
      </c>
      <c r="AF47" s="28">
        <v>1.3600673022994951</v>
      </c>
      <c r="AG47" s="28">
        <v>0.9002029007289396</v>
      </c>
      <c r="AH47" s="28">
        <v>1.6833245660178853E-2</v>
      </c>
      <c r="AI47" s="28">
        <v>0.10615339749198018</v>
      </c>
      <c r="AJ47" s="28">
        <v>0.10729757679085497</v>
      </c>
      <c r="AK47" s="35">
        <v>-0.15495122837418598</v>
      </c>
      <c r="AL47" s="36">
        <v>229</v>
      </c>
    </row>
    <row r="48" spans="1:38" ht="14.25" customHeight="1">
      <c r="A48" s="37">
        <v>57</v>
      </c>
      <c r="B48" s="38" t="s">
        <v>74</v>
      </c>
      <c r="C48" s="38" t="s">
        <v>37</v>
      </c>
      <c r="D48" s="15">
        <v>867</v>
      </c>
      <c r="E48" s="16">
        <v>0.28149999999999997</v>
      </c>
      <c r="F48" s="16">
        <v>0.24199999999999999</v>
      </c>
      <c r="G48" s="17">
        <v>21.68396770472895</v>
      </c>
      <c r="H48" s="17">
        <v>8.4003574620196613</v>
      </c>
      <c r="I48" s="45">
        <v>1</v>
      </c>
      <c r="J48" s="20">
        <v>8.0219178082191789</v>
      </c>
      <c r="K48" s="39">
        <v>0.34</v>
      </c>
      <c r="L48" s="22">
        <v>0</v>
      </c>
      <c r="M48" s="23">
        <v>0</v>
      </c>
      <c r="N48" s="31">
        <v>0.18440000000000001</v>
      </c>
      <c r="O48" s="31">
        <v>0.41649999999999998</v>
      </c>
      <c r="P48" s="33">
        <v>0</v>
      </c>
      <c r="Q48" s="25">
        <v>0</v>
      </c>
      <c r="R48" s="26">
        <v>0</v>
      </c>
      <c r="S48" s="34">
        <v>3449.59</v>
      </c>
      <c r="T48" s="28">
        <v>0.8</v>
      </c>
      <c r="U48" s="28">
        <v>0</v>
      </c>
      <c r="V48" s="31">
        <v>1.4999999999999999E-2</v>
      </c>
      <c r="W48" s="28">
        <v>0.3116810705324784</v>
      </c>
      <c r="X48" s="28">
        <v>0.33282149712092135</v>
      </c>
      <c r="Y48" s="28">
        <v>0.14682539682539675</v>
      </c>
      <c r="Z48" s="28">
        <v>0.79112397491558129</v>
      </c>
      <c r="AA48" s="28">
        <v>0</v>
      </c>
      <c r="AB48" s="28">
        <v>1.2567049808429118</v>
      </c>
      <c r="AC48" s="28">
        <v>69.05263157894737</v>
      </c>
      <c r="AD48" s="28">
        <v>3.7153284671532845</v>
      </c>
      <c r="AE48" s="28">
        <v>0.26206163655685438</v>
      </c>
      <c r="AF48" s="28">
        <v>1.0153977758768178</v>
      </c>
      <c r="AG48" s="28">
        <v>1.4112903225806451E-2</v>
      </c>
      <c r="AH48" s="28">
        <v>0</v>
      </c>
      <c r="AI48" s="28">
        <v>0.2853381602764522</v>
      </c>
      <c r="AJ48" s="28">
        <v>0.61463414634146341</v>
      </c>
      <c r="AK48" s="35">
        <v>0.20487804878048779</v>
      </c>
      <c r="AL48" s="36">
        <v>187</v>
      </c>
    </row>
    <row r="49" spans="1:38" ht="14.25" customHeight="1">
      <c r="A49" s="13">
        <v>58</v>
      </c>
      <c r="B49" s="14" t="s">
        <v>75</v>
      </c>
      <c r="C49" s="14" t="s">
        <v>37</v>
      </c>
      <c r="D49" s="15">
        <v>20609</v>
      </c>
      <c r="E49" s="16">
        <v>0.37006019932471723</v>
      </c>
      <c r="F49" s="16">
        <v>0.37647058823529411</v>
      </c>
      <c r="G49" s="17">
        <v>16.50735115726139</v>
      </c>
      <c r="H49" s="17">
        <v>10.309090909090909</v>
      </c>
      <c r="I49" s="45">
        <v>0</v>
      </c>
      <c r="J49" s="20">
        <v>13.424657534246576</v>
      </c>
      <c r="K49" s="31">
        <v>0.30149999999999999</v>
      </c>
      <c r="L49" s="22">
        <v>0</v>
      </c>
      <c r="M49" s="23">
        <v>0.5</v>
      </c>
      <c r="N49" s="31">
        <v>0.31990000000000002</v>
      </c>
      <c r="O49" s="31">
        <v>7.4099999999999999E-2</v>
      </c>
      <c r="P49" s="33">
        <v>0</v>
      </c>
      <c r="Q49" s="25">
        <v>0</v>
      </c>
      <c r="R49" s="26">
        <v>0.3</v>
      </c>
      <c r="S49" s="34">
        <v>39567.050000000003</v>
      </c>
      <c r="T49" s="28">
        <v>0.8</v>
      </c>
      <c r="U49" s="28">
        <v>5.8999999999999997E-2</v>
      </c>
      <c r="V49" s="31">
        <v>4.4999999999999998E-2</v>
      </c>
      <c r="W49" s="28">
        <v>0.66513418349661579</v>
      </c>
      <c r="X49" s="28">
        <v>1.0870872454900304</v>
      </c>
      <c r="Y49" s="28">
        <v>3.7983701979045401</v>
      </c>
      <c r="Z49" s="28">
        <v>1.4414309575312834</v>
      </c>
      <c r="AA49" s="28">
        <v>7.0052230613127513</v>
      </c>
      <c r="AB49" s="28">
        <v>5.1746000540633528</v>
      </c>
      <c r="AC49" s="28">
        <v>3.6691700500095838</v>
      </c>
      <c r="AD49" s="28">
        <v>1.0980860259312615</v>
      </c>
      <c r="AE49" s="28">
        <v>0.56648880805513246</v>
      </c>
      <c r="AF49" s="28">
        <v>1.1378831789052615</v>
      </c>
      <c r="AG49" s="28">
        <v>0.87436500113731142</v>
      </c>
      <c r="AH49" s="28">
        <v>0</v>
      </c>
      <c r="AI49" s="28">
        <v>0.70428022212729602</v>
      </c>
      <c r="AJ49" s="28">
        <v>0.33199411122192146</v>
      </c>
      <c r="AK49" s="35">
        <v>0.10360450206582134</v>
      </c>
      <c r="AL49" s="36">
        <v>4828</v>
      </c>
    </row>
    <row r="50" spans="1:38">
      <c r="A50" s="13">
        <v>59</v>
      </c>
      <c r="B50" s="14" t="s">
        <v>76</v>
      </c>
      <c r="C50" s="14" t="s">
        <v>39</v>
      </c>
      <c r="D50" s="15">
        <v>9286</v>
      </c>
      <c r="E50" s="16">
        <v>0.51045259504483775</v>
      </c>
      <c r="F50" s="16">
        <v>0.30092592592592593</v>
      </c>
      <c r="G50" s="17">
        <v>23.486969631703641</v>
      </c>
      <c r="H50" s="17">
        <v>19.827272727272728</v>
      </c>
      <c r="I50" s="45">
        <v>0</v>
      </c>
      <c r="J50" s="20">
        <v>10.06027397260274</v>
      </c>
      <c r="K50" s="39">
        <v>0.51</v>
      </c>
      <c r="L50" s="22">
        <v>0</v>
      </c>
      <c r="M50" s="23">
        <v>1</v>
      </c>
      <c r="N50" s="31">
        <v>0.2525</v>
      </c>
      <c r="O50" s="31">
        <v>0.19220000000000001</v>
      </c>
      <c r="P50" s="33">
        <v>0</v>
      </c>
      <c r="Q50" s="25">
        <v>0</v>
      </c>
      <c r="R50" s="26">
        <v>0</v>
      </c>
      <c r="S50" s="34">
        <v>27171.05</v>
      </c>
      <c r="T50" s="28">
        <v>0.6</v>
      </c>
      <c r="U50" s="31">
        <v>0.45829999999999999</v>
      </c>
      <c r="V50" s="31">
        <v>0.05</v>
      </c>
      <c r="W50" s="28">
        <v>0.12191643917593842</v>
      </c>
      <c r="X50" s="28">
        <v>1.1457934990439771</v>
      </c>
      <c r="Y50" s="28">
        <v>1.3682733996429484</v>
      </c>
      <c r="Z50" s="28">
        <v>2.1071442018139157</v>
      </c>
      <c r="AA50" s="28">
        <v>820.97149183504018</v>
      </c>
      <c r="AB50" s="28">
        <v>5.1204956549059686</v>
      </c>
      <c r="AC50" s="28">
        <v>6898.0697674418607</v>
      </c>
      <c r="AD50" s="28">
        <v>1.0282351376144245</v>
      </c>
      <c r="AE50" s="28">
        <v>0.96984183286845205</v>
      </c>
      <c r="AF50" s="28">
        <v>1.0104950596426561</v>
      </c>
      <c r="AG50" s="28">
        <v>8.2423702383604362E-3</v>
      </c>
      <c r="AH50" s="28">
        <v>4.1434617955001113E-3</v>
      </c>
      <c r="AI50" s="28">
        <v>0.56441270323659021</v>
      </c>
      <c r="AJ50" s="28">
        <v>2.1615753648644549E-2</v>
      </c>
      <c r="AK50" s="35">
        <v>2.1620473539952195E-2</v>
      </c>
      <c r="AL50" s="36">
        <v>0</v>
      </c>
    </row>
    <row r="51" spans="1:38" ht="14.25" customHeight="1">
      <c r="A51" s="13">
        <v>61</v>
      </c>
      <c r="B51" s="14" t="s">
        <v>77</v>
      </c>
      <c r="C51" s="14" t="s">
        <v>37</v>
      </c>
      <c r="D51" s="15">
        <v>7295</v>
      </c>
      <c r="E51" s="16">
        <v>9.2025474714691358E-2</v>
      </c>
      <c r="F51" s="16">
        <v>0.27586206896551724</v>
      </c>
      <c r="G51" s="17">
        <v>11.945982179575052</v>
      </c>
      <c r="H51" s="17">
        <v>13.407067692307693</v>
      </c>
      <c r="I51" s="45">
        <v>0</v>
      </c>
      <c r="J51" s="20">
        <v>14.156164383561643</v>
      </c>
      <c r="K51" s="31">
        <v>0.78500000000000003</v>
      </c>
      <c r="L51" s="22">
        <v>0</v>
      </c>
      <c r="M51" s="23">
        <v>1</v>
      </c>
      <c r="N51" s="31">
        <v>0.316</v>
      </c>
      <c r="O51" s="31">
        <v>8.3000000000000004E-2</v>
      </c>
      <c r="P51" s="33">
        <v>0</v>
      </c>
      <c r="Q51" s="25">
        <v>0</v>
      </c>
      <c r="R51" s="26">
        <v>0.8</v>
      </c>
      <c r="S51" s="40">
        <v>14478.52</v>
      </c>
      <c r="T51" s="28">
        <v>1</v>
      </c>
      <c r="U51" s="28">
        <v>0</v>
      </c>
      <c r="V51" s="31">
        <v>1.4999999999999999E-2</v>
      </c>
      <c r="W51" s="28">
        <v>-0.17254508324391682</v>
      </c>
      <c r="X51" s="28">
        <v>-0.2457047365397671</v>
      </c>
      <c r="Y51" s="28">
        <v>-3.4030720338983023E-2</v>
      </c>
      <c r="Z51" s="28">
        <v>1.5332689357349849</v>
      </c>
      <c r="AA51" s="28">
        <v>12.884290943816648</v>
      </c>
      <c r="AB51" s="28">
        <v>7.6987161198288163</v>
      </c>
      <c r="AC51" s="28">
        <v>4.0536805207811719</v>
      </c>
      <c r="AD51" s="28">
        <v>1.101870442777132</v>
      </c>
      <c r="AE51" s="28">
        <v>0.3958420480214172</v>
      </c>
      <c r="AF51" s="28">
        <v>1.2660123316974958</v>
      </c>
      <c r="AG51" s="28">
        <v>0.83453337025754637</v>
      </c>
      <c r="AH51" s="28">
        <v>1.7585156466352812E-2</v>
      </c>
      <c r="AI51" s="28">
        <v>0.43431667311642308</v>
      </c>
      <c r="AJ51" s="28">
        <v>0.3379039430773792</v>
      </c>
      <c r="AK51" s="35">
        <v>0.23554699080936853</v>
      </c>
      <c r="AL51" s="36">
        <v>1620</v>
      </c>
    </row>
    <row r="52" spans="1:38" ht="14.25" customHeight="1">
      <c r="A52" s="37">
        <v>62</v>
      </c>
      <c r="B52" s="38" t="s">
        <v>78</v>
      </c>
      <c r="C52" s="38" t="s">
        <v>39</v>
      </c>
      <c r="D52" s="15">
        <v>4813</v>
      </c>
      <c r="E52" s="16">
        <v>0.38921797842377348</v>
      </c>
      <c r="F52" s="16">
        <v>0.2633794160057239</v>
      </c>
      <c r="G52" s="17">
        <v>25.586135466445047</v>
      </c>
      <c r="H52" s="17">
        <v>13.889322869671926</v>
      </c>
      <c r="I52" s="45">
        <v>0</v>
      </c>
      <c r="J52" s="20">
        <v>23.435616438356163</v>
      </c>
      <c r="K52" s="31">
        <v>1</v>
      </c>
      <c r="L52" s="33">
        <v>1</v>
      </c>
      <c r="M52" s="23">
        <v>0</v>
      </c>
      <c r="N52" s="31">
        <v>0.36580000000000001</v>
      </c>
      <c r="O52" s="31">
        <v>3.15E-2</v>
      </c>
      <c r="P52" s="33">
        <v>0</v>
      </c>
      <c r="Q52" s="33">
        <v>1</v>
      </c>
      <c r="R52" s="26">
        <v>0.3</v>
      </c>
      <c r="S52" s="34">
        <v>31250.42</v>
      </c>
      <c r="T52" s="28">
        <v>0.8</v>
      </c>
      <c r="U52" s="28">
        <v>7.4930619796484743E-2</v>
      </c>
      <c r="V52" s="31">
        <v>1.4999999999999999E-2</v>
      </c>
      <c r="W52" s="28">
        <v>0.16121112116181746</v>
      </c>
      <c r="X52" s="28">
        <v>1.3807856865033052E-2</v>
      </c>
      <c r="Y52" s="28">
        <v>-2.1151108399430574E-2</v>
      </c>
      <c r="Z52" s="28">
        <v>1.3400331156287371</v>
      </c>
      <c r="AA52" s="28">
        <v>14.915783545794296</v>
      </c>
      <c r="AB52" s="28">
        <v>4.0098819125216769</v>
      </c>
      <c r="AC52" s="28">
        <v>26.798197203826344</v>
      </c>
      <c r="AD52" s="28">
        <v>1.2783856910257638</v>
      </c>
      <c r="AE52" s="28">
        <v>0.73035208313716093</v>
      </c>
      <c r="AF52" s="28">
        <v>1.3051923076923078</v>
      </c>
      <c r="AG52" s="28">
        <v>0.22833940789053009</v>
      </c>
      <c r="AH52" s="28">
        <v>3.5807916107167977E-3</v>
      </c>
      <c r="AI52" s="28">
        <v>0.15493320457106069</v>
      </c>
      <c r="AJ52" s="28">
        <v>0.1437789600137292</v>
      </c>
      <c r="AK52" s="35">
        <v>-6.6861163548996058E-2</v>
      </c>
      <c r="AL52" s="36">
        <v>6152</v>
      </c>
    </row>
    <row r="53" spans="1:38" ht="14.25" customHeight="1">
      <c r="A53" s="37">
        <v>62</v>
      </c>
      <c r="B53" s="38" t="s">
        <v>78</v>
      </c>
      <c r="C53" s="38" t="s">
        <v>39</v>
      </c>
      <c r="D53" s="15">
        <v>2231</v>
      </c>
      <c r="E53" s="16">
        <v>0.11083915019943014</v>
      </c>
      <c r="F53" s="16">
        <v>0.3480906298805358</v>
      </c>
      <c r="G53" s="17">
        <v>11.097400268937696</v>
      </c>
      <c r="H53" s="17">
        <v>9.235483702504494</v>
      </c>
      <c r="I53" s="45">
        <v>0</v>
      </c>
      <c r="J53" s="20">
        <v>15.150684931506849</v>
      </c>
      <c r="K53" s="31">
        <v>0.54743600000000003</v>
      </c>
      <c r="L53" s="33">
        <v>1</v>
      </c>
      <c r="M53" s="23">
        <v>0</v>
      </c>
      <c r="N53" s="31">
        <v>0.44269999999999998</v>
      </c>
      <c r="O53" s="40">
        <v>0</v>
      </c>
      <c r="P53" s="33">
        <v>0</v>
      </c>
      <c r="Q53" s="25">
        <v>0</v>
      </c>
      <c r="R53" s="26">
        <v>0</v>
      </c>
      <c r="S53" s="34">
        <v>9917.3700000000008</v>
      </c>
      <c r="T53" s="28">
        <v>0.8</v>
      </c>
      <c r="U53" s="28">
        <v>9.6412758651847841E-2</v>
      </c>
      <c r="V53" s="31">
        <v>0.02</v>
      </c>
      <c r="W53" s="28">
        <v>0.40556096697068988</v>
      </c>
      <c r="X53" s="28">
        <v>0.23993498374593658</v>
      </c>
      <c r="Y53" s="28">
        <v>0.41202531645569618</v>
      </c>
      <c r="Z53" s="28">
        <v>1.8230140616947654</v>
      </c>
      <c r="AA53" s="28">
        <v>15.867991028516501</v>
      </c>
      <c r="AB53" s="28">
        <v>3.9351609058402861</v>
      </c>
      <c r="AC53" s="28">
        <v>159.24115755627011</v>
      </c>
      <c r="AD53" s="28">
        <v>2.5948623237071859</v>
      </c>
      <c r="AE53" s="28">
        <v>0.37522837522837521</v>
      </c>
      <c r="AF53" s="28">
        <v>1.0266423357664234</v>
      </c>
      <c r="AG53" s="28">
        <v>1.4923868105273772E-2</v>
      </c>
      <c r="AH53" s="28">
        <v>0</v>
      </c>
      <c r="AI53" s="28">
        <v>0.24906502930505164</v>
      </c>
      <c r="AJ53" s="28">
        <v>0.21129149503271141</v>
      </c>
      <c r="AK53" s="35">
        <v>-2.2171068572813181E-2</v>
      </c>
      <c r="AL53" s="36">
        <v>912</v>
      </c>
    </row>
    <row r="54" spans="1:38" ht="14.25" customHeight="1">
      <c r="A54" s="13">
        <v>63</v>
      </c>
      <c r="B54" s="14" t="s">
        <v>79</v>
      </c>
      <c r="C54" s="14" t="s">
        <v>37</v>
      </c>
      <c r="D54" s="15">
        <v>5273</v>
      </c>
      <c r="E54" s="16">
        <v>0.67291206725546271</v>
      </c>
      <c r="F54" s="16">
        <v>0.26772222222222219</v>
      </c>
      <c r="G54" s="17">
        <v>42.698653517921485</v>
      </c>
      <c r="H54" s="17">
        <v>14.25</v>
      </c>
      <c r="I54" s="45">
        <v>0</v>
      </c>
      <c r="J54" s="20">
        <v>6.0712328767123287</v>
      </c>
      <c r="K54" s="31">
        <v>0.27729999999999999</v>
      </c>
      <c r="L54" s="22">
        <v>0</v>
      </c>
      <c r="M54" s="23">
        <v>0</v>
      </c>
      <c r="N54" s="31">
        <v>0.50409999999999999</v>
      </c>
      <c r="O54" s="31">
        <v>0.20180000000000001</v>
      </c>
      <c r="P54" s="24">
        <v>1</v>
      </c>
      <c r="Q54" s="25">
        <v>0</v>
      </c>
      <c r="R54" s="26">
        <v>0</v>
      </c>
      <c r="S54" s="34">
        <v>51155.96</v>
      </c>
      <c r="T54" s="28">
        <v>0</v>
      </c>
      <c r="U54" s="28">
        <v>1.8969500000000066E-4</v>
      </c>
      <c r="V54" s="31">
        <v>0.03</v>
      </c>
      <c r="W54" s="28">
        <v>0.4141635627220237</v>
      </c>
      <c r="X54" s="28">
        <v>0.21981225999146625</v>
      </c>
      <c r="Y54" s="28">
        <v>0.28578395513289445</v>
      </c>
      <c r="Z54" s="28">
        <v>0.38591509074755681</v>
      </c>
      <c r="AA54" s="28">
        <v>0</v>
      </c>
      <c r="AB54" s="28">
        <v>7.3378582202111611</v>
      </c>
      <c r="AC54" s="28">
        <v>0.61862224624090023</v>
      </c>
      <c r="AD54" s="28">
        <v>0.78459074877366519</v>
      </c>
      <c r="AE54" s="28">
        <v>0.62400552504891971</v>
      </c>
      <c r="AF54" s="28">
        <v>2.3293302945301542</v>
      </c>
      <c r="AG54" s="28">
        <v>1.4327911541226996</v>
      </c>
      <c r="AH54" s="28">
        <v>0</v>
      </c>
      <c r="AI54" s="28">
        <v>0.11261679747984409</v>
      </c>
      <c r="AJ54" s="28">
        <v>0.31140801644398769</v>
      </c>
      <c r="AK54" s="35">
        <v>0.37835560123329909</v>
      </c>
      <c r="AL54" s="36">
        <v>0</v>
      </c>
    </row>
    <row r="55" spans="1:38" ht="14.25" customHeight="1">
      <c r="A55" s="13">
        <v>64</v>
      </c>
      <c r="B55" s="14" t="s">
        <v>80</v>
      </c>
      <c r="C55" s="14" t="s">
        <v>37</v>
      </c>
      <c r="D55" s="15">
        <v>1185</v>
      </c>
      <c r="E55" s="16">
        <v>1.3043576441431974</v>
      </c>
      <c r="F55" s="16">
        <v>0.27777777777777779</v>
      </c>
      <c r="G55" s="17">
        <v>114.9367088607595</v>
      </c>
      <c r="H55" s="17">
        <v>12.971428571428572</v>
      </c>
      <c r="I55" s="45">
        <v>0</v>
      </c>
      <c r="J55" s="20">
        <v>4.4602739726027396</v>
      </c>
      <c r="K55" s="39">
        <v>0.6</v>
      </c>
      <c r="L55" s="22">
        <v>0</v>
      </c>
      <c r="M55" s="23">
        <v>0</v>
      </c>
      <c r="N55" s="31">
        <v>0.26840000000000003</v>
      </c>
      <c r="O55" s="31">
        <v>0.14699999999999999</v>
      </c>
      <c r="P55" s="33">
        <v>0</v>
      </c>
      <c r="Q55" s="25">
        <v>0</v>
      </c>
      <c r="R55" s="26">
        <v>0.3</v>
      </c>
      <c r="S55" s="40">
        <v>5495.6900000000023</v>
      </c>
      <c r="T55" s="28">
        <v>0.4</v>
      </c>
      <c r="U55" s="28">
        <v>2.0999999999999999E-3</v>
      </c>
      <c r="V55" s="31">
        <v>0.03</v>
      </c>
      <c r="W55" s="28">
        <v>0.82457983193277307</v>
      </c>
      <c r="X55" s="28">
        <v>16.926605504587155</v>
      </c>
      <c r="Y55" s="28">
        <v>10.045801526717558</v>
      </c>
      <c r="Z55" s="28">
        <v>0.9860277320299633</v>
      </c>
      <c r="AA55" s="28">
        <v>1.8264121235977169</v>
      </c>
      <c r="AB55" s="28">
        <v>-5.0530901170705143</v>
      </c>
      <c r="AC55" s="28">
        <v>25.564738292011018</v>
      </c>
      <c r="AD55" s="28">
        <v>1.1152376286134249</v>
      </c>
      <c r="AE55" s="28">
        <v>0.83929599473640926</v>
      </c>
      <c r="AF55" s="28">
        <v>1.0157938487115545</v>
      </c>
      <c r="AG55" s="28">
        <v>0.33572159672466734</v>
      </c>
      <c r="AH55" s="28">
        <v>0</v>
      </c>
      <c r="AI55" s="28">
        <v>1.1488124091129424</v>
      </c>
      <c r="AJ55" s="28">
        <v>0.32133620689655173</v>
      </c>
      <c r="AK55" s="35">
        <v>0.2029094827586207</v>
      </c>
      <c r="AL55" s="36">
        <v>1139</v>
      </c>
    </row>
    <row r="56" spans="1:38" ht="14.25" customHeight="1">
      <c r="A56" s="37">
        <v>65</v>
      </c>
      <c r="B56" s="38" t="s">
        <v>81</v>
      </c>
      <c r="C56" s="38" t="s">
        <v>37</v>
      </c>
      <c r="D56" s="15">
        <v>5448</v>
      </c>
      <c r="E56" s="16">
        <v>0.19833448992310831</v>
      </c>
      <c r="F56" s="16">
        <v>0.18857758620689655</v>
      </c>
      <c r="G56" s="17">
        <v>21.301762114537446</v>
      </c>
      <c r="H56" s="17">
        <v>23.2104</v>
      </c>
      <c r="I56" s="45">
        <v>0</v>
      </c>
      <c r="J56" s="20">
        <v>12.835616438356164</v>
      </c>
      <c r="K56" s="31">
        <v>0.875</v>
      </c>
      <c r="L56" s="22">
        <v>0</v>
      </c>
      <c r="M56" s="23">
        <v>0.5</v>
      </c>
      <c r="N56" s="31">
        <v>0.37640000000000001</v>
      </c>
      <c r="O56" s="31">
        <v>0.21879999999999999</v>
      </c>
      <c r="P56" s="33">
        <v>0</v>
      </c>
      <c r="Q56" s="25">
        <v>0</v>
      </c>
      <c r="R56" s="26">
        <v>0.3</v>
      </c>
      <c r="S56" s="34">
        <v>19243.37</v>
      </c>
      <c r="T56" s="28">
        <v>0.8</v>
      </c>
      <c r="U56" s="28">
        <v>0</v>
      </c>
      <c r="V56" s="31">
        <v>0.01</v>
      </c>
      <c r="W56" s="28">
        <v>0.57688113413304243</v>
      </c>
      <c r="X56" s="28">
        <v>0.78076994262446786</v>
      </c>
      <c r="Y56" s="28">
        <v>0.48730548730548739</v>
      </c>
      <c r="Z56" s="28">
        <v>0.80728946254760903</v>
      </c>
      <c r="AA56" s="28">
        <v>5.1881693013768482</v>
      </c>
      <c r="AB56" s="28">
        <v>1.87562219627604</v>
      </c>
      <c r="AC56" s="28">
        <v>32.890086206896555</v>
      </c>
      <c r="AD56" s="28">
        <v>5.6843051631132804</v>
      </c>
      <c r="AE56" s="28">
        <v>0.16826590594744123</v>
      </c>
      <c r="AF56" s="28">
        <v>1.0262331134150173</v>
      </c>
      <c r="AG56" s="28">
        <v>4.3548303279114485E-2</v>
      </c>
      <c r="AH56" s="28">
        <v>0</v>
      </c>
      <c r="AI56" s="28">
        <v>0.36260774069020602</v>
      </c>
      <c r="AJ56" s="28">
        <v>0.59910883952558813</v>
      </c>
      <c r="AK56" s="35">
        <v>9.3899482340606771E-2</v>
      </c>
      <c r="AL56" s="36">
        <v>1489</v>
      </c>
    </row>
    <row r="57" spans="1:38" ht="14.25" customHeight="1">
      <c r="A57" s="37">
        <v>65</v>
      </c>
      <c r="B57" s="38" t="s">
        <v>81</v>
      </c>
      <c r="C57" s="38" t="s">
        <v>37</v>
      </c>
      <c r="D57" s="15">
        <v>4460</v>
      </c>
      <c r="E57" s="16">
        <v>0.28439611502725648</v>
      </c>
      <c r="F57" s="16">
        <v>0.19</v>
      </c>
      <c r="G57" s="17">
        <v>23.624439461883409</v>
      </c>
      <c r="H57" s="17">
        <v>30.104285714285716</v>
      </c>
      <c r="I57" s="45">
        <v>0</v>
      </c>
      <c r="J57" s="20">
        <v>13.816438356164383</v>
      </c>
      <c r="K57" s="39">
        <v>0.95</v>
      </c>
      <c r="L57" s="22">
        <v>0</v>
      </c>
      <c r="M57" s="23">
        <v>0</v>
      </c>
      <c r="N57" s="31">
        <v>0.91259999999999997</v>
      </c>
      <c r="O57" s="31">
        <v>0.27489999999999998</v>
      </c>
      <c r="P57" s="33">
        <v>0</v>
      </c>
      <c r="Q57" s="25">
        <v>0</v>
      </c>
      <c r="R57" s="26">
        <v>0.8</v>
      </c>
      <c r="S57" s="34">
        <v>5528.79</v>
      </c>
      <c r="T57" s="28">
        <v>0</v>
      </c>
      <c r="U57" s="28">
        <v>0</v>
      </c>
      <c r="V57" s="31">
        <v>0.01</v>
      </c>
      <c r="W57" s="28">
        <v>-0.1511604741508118</v>
      </c>
      <c r="X57" s="28">
        <v>4.1769662921348312</v>
      </c>
      <c r="Y57" s="28">
        <v>5.9147286821705425</v>
      </c>
      <c r="Z57" s="28">
        <v>0.71883839336224775</v>
      </c>
      <c r="AA57" s="28">
        <v>9.6054715622750173</v>
      </c>
      <c r="AB57" s="28">
        <v>-5.3928860145513342</v>
      </c>
      <c r="AC57" s="28">
        <v>4.0695439987799302</v>
      </c>
      <c r="AD57" s="28">
        <v>1.1345318742400556</v>
      </c>
      <c r="AE57" s="28">
        <v>0.67558528428093645</v>
      </c>
      <c r="AF57" s="28">
        <v>1.0524956970740103</v>
      </c>
      <c r="AG57" s="28">
        <v>0.71007415445831068</v>
      </c>
      <c r="AH57" s="28">
        <v>0</v>
      </c>
      <c r="AI57" s="28">
        <v>1.3521297559496741</v>
      </c>
      <c r="AJ57" s="28">
        <v>0.52600809473842003</v>
      </c>
      <c r="AK57" s="35">
        <v>0.13116474291710389</v>
      </c>
      <c r="AL57" s="36">
        <v>104</v>
      </c>
    </row>
    <row r="58" spans="1:38" ht="14.25" customHeight="1">
      <c r="A58" s="37">
        <v>67</v>
      </c>
      <c r="B58" s="38" t="s">
        <v>82</v>
      </c>
      <c r="C58" s="38" t="s">
        <v>37</v>
      </c>
      <c r="D58" s="15">
        <v>6745</v>
      </c>
      <c r="E58" s="16">
        <v>0.21171299085165551</v>
      </c>
      <c r="F58" s="16">
        <v>0.27008547008547007</v>
      </c>
      <c r="G58" s="17">
        <v>16.765709414381025</v>
      </c>
      <c r="H58" s="17">
        <v>12.564967777777779</v>
      </c>
      <c r="I58" s="45">
        <v>0</v>
      </c>
      <c r="J58" s="20">
        <v>13.087671232876712</v>
      </c>
      <c r="K58" s="31">
        <v>0.92500000000000004</v>
      </c>
      <c r="L58" s="22">
        <v>0</v>
      </c>
      <c r="M58" s="23">
        <v>0</v>
      </c>
      <c r="N58" s="31">
        <v>7.8E-2</v>
      </c>
      <c r="O58" s="31">
        <v>9.8599999999999993E-2</v>
      </c>
      <c r="P58" s="33">
        <v>0</v>
      </c>
      <c r="Q58" s="33">
        <v>1</v>
      </c>
      <c r="R58" s="26">
        <v>0.8</v>
      </c>
      <c r="S58" s="34">
        <v>38648.54</v>
      </c>
      <c r="T58" s="28">
        <v>0.8</v>
      </c>
      <c r="U58" s="35">
        <v>0.18779342723004683</v>
      </c>
      <c r="V58" s="31">
        <v>2.1999999999999999E-2</v>
      </c>
      <c r="W58" s="28">
        <v>5.0833426201582377E-2</v>
      </c>
      <c r="X58" s="28">
        <v>0.18126836011750469</v>
      </c>
      <c r="Y58" s="28">
        <v>-0.14054536187563715</v>
      </c>
      <c r="Z58" s="28">
        <v>0.93899191889395195</v>
      </c>
      <c r="AA58" s="28">
        <v>3.7616618982460506</v>
      </c>
      <c r="AB58" s="28">
        <v>2.0915575152379717</v>
      </c>
      <c r="AC58" s="28">
        <v>6.6618934846064874</v>
      </c>
      <c r="AD58" s="28">
        <v>1.7558845861807137</v>
      </c>
      <c r="AE58" s="28">
        <v>0.48216828773141834</v>
      </c>
      <c r="AF58" s="28">
        <v>1.0907530327306019</v>
      </c>
      <c r="AG58" s="28">
        <v>0.26313633703920419</v>
      </c>
      <c r="AH58" s="28">
        <v>0</v>
      </c>
      <c r="AI58" s="28">
        <v>0.21373682959676779</v>
      </c>
      <c r="AJ58" s="28">
        <v>0.29442791005291008</v>
      </c>
      <c r="AK58" s="35">
        <v>8.953373015873016E-2</v>
      </c>
      <c r="AL58" s="36">
        <v>1331</v>
      </c>
    </row>
    <row r="59" spans="1:38" ht="14.25" customHeight="1">
      <c r="A59" s="37">
        <v>67</v>
      </c>
      <c r="B59" s="38" t="s">
        <v>82</v>
      </c>
      <c r="C59" s="38" t="s">
        <v>37</v>
      </c>
      <c r="D59" s="15">
        <v>1714</v>
      </c>
      <c r="E59" s="16">
        <v>0.5344051354769821</v>
      </c>
      <c r="F59" s="16">
        <v>0.20221897285220214</v>
      </c>
      <c r="G59" s="17">
        <v>45.199025670945161</v>
      </c>
      <c r="H59" s="17">
        <v>18.016541860465118</v>
      </c>
      <c r="I59" s="45">
        <v>0</v>
      </c>
      <c r="J59" s="20">
        <v>16.208219178082192</v>
      </c>
      <c r="K59" s="31">
        <v>0.25140000000000001</v>
      </c>
      <c r="L59" s="22">
        <v>0</v>
      </c>
      <c r="M59" s="23">
        <v>0</v>
      </c>
      <c r="N59" s="31">
        <v>0.2397</v>
      </c>
      <c r="O59" s="31">
        <v>0.13139999999999999</v>
      </c>
      <c r="P59" s="24">
        <v>1</v>
      </c>
      <c r="Q59" s="25">
        <v>0</v>
      </c>
      <c r="R59" s="26">
        <v>0</v>
      </c>
      <c r="S59" s="40">
        <v>11533.87000000001</v>
      </c>
      <c r="T59" s="28">
        <v>0.8</v>
      </c>
      <c r="U59" s="35">
        <v>2.8377739240107357E-2</v>
      </c>
      <c r="V59" s="31">
        <v>0.01</v>
      </c>
      <c r="W59" s="28">
        <v>2.3097969062401358E-2</v>
      </c>
      <c r="X59" s="28">
        <v>-0.35146276595744685</v>
      </c>
      <c r="Y59" s="28">
        <v>0.46621043627031655</v>
      </c>
      <c r="Z59" s="28">
        <v>0.36129099373228263</v>
      </c>
      <c r="AA59" s="28">
        <v>1.6416922713306548</v>
      </c>
      <c r="AB59" s="28">
        <v>1.0009366669068376</v>
      </c>
      <c r="AC59" s="28">
        <v>2.7090483619344772</v>
      </c>
      <c r="AD59" s="28">
        <v>1.694468546637744</v>
      </c>
      <c r="AE59" s="28">
        <v>0.47678066340961689</v>
      </c>
      <c r="AF59" s="28">
        <v>1.1027253668763102</v>
      </c>
      <c r="AG59" s="28">
        <v>0.36733647734262864</v>
      </c>
      <c r="AH59" s="28">
        <v>0</v>
      </c>
      <c r="AI59" s="28">
        <v>0.13825925627167862</v>
      </c>
      <c r="AJ59" s="28">
        <v>0.59372300604664552</v>
      </c>
      <c r="AK59" s="35">
        <v>7.3567520875323922E-2</v>
      </c>
      <c r="AL59" s="36">
        <v>678</v>
      </c>
    </row>
    <row r="60" spans="1:38" ht="14.25" customHeight="1">
      <c r="A60" s="13">
        <v>68</v>
      </c>
      <c r="B60" s="14" t="s">
        <v>83</v>
      </c>
      <c r="C60" s="14" t="s">
        <v>37</v>
      </c>
      <c r="D60" s="15">
        <v>2454</v>
      </c>
      <c r="E60" s="16">
        <v>0.37460894894561503</v>
      </c>
      <c r="F60" s="16">
        <v>0.35886666666666667</v>
      </c>
      <c r="G60" s="17">
        <v>18.609295028524858</v>
      </c>
      <c r="H60" s="17">
        <v>10.558892485549134</v>
      </c>
      <c r="I60" s="45">
        <v>0</v>
      </c>
      <c r="J60" s="20">
        <v>15.43013698630137</v>
      </c>
      <c r="K60" s="31">
        <v>0.21909999999999999</v>
      </c>
      <c r="L60" s="22">
        <v>0</v>
      </c>
      <c r="M60" s="23">
        <v>0</v>
      </c>
      <c r="N60" s="31">
        <v>4.1700000000000001E-2</v>
      </c>
      <c r="O60" s="31">
        <v>0.19819999999999999</v>
      </c>
      <c r="P60" s="33">
        <v>0</v>
      </c>
      <c r="Q60" s="25">
        <v>0</v>
      </c>
      <c r="R60" s="26">
        <v>0.3</v>
      </c>
      <c r="S60" s="34">
        <v>9687.86</v>
      </c>
      <c r="T60" s="28">
        <v>0.8</v>
      </c>
      <c r="U60" s="35">
        <v>1.8334798442797898E-2</v>
      </c>
      <c r="V60" s="31">
        <v>0.02</v>
      </c>
      <c r="W60" s="28">
        <v>0.24623461571563809</v>
      </c>
      <c r="X60" s="28">
        <v>0.31566760998199128</v>
      </c>
      <c r="Y60" s="28">
        <v>0.4184971098265895</v>
      </c>
      <c r="Z60" s="28">
        <v>0.78639028315261117</v>
      </c>
      <c r="AA60" s="28">
        <v>54.877005347593581</v>
      </c>
      <c r="AB60" s="28">
        <v>1.2968532794136232</v>
      </c>
      <c r="AC60" s="28">
        <v>21.180598555211557</v>
      </c>
      <c r="AD60" s="28">
        <v>3.2762970014278916</v>
      </c>
      <c r="AE60" s="28">
        <v>0.29019337016574587</v>
      </c>
      <c r="AF60" s="28">
        <v>1.0698305084745763</v>
      </c>
      <c r="AG60" s="28">
        <v>5.3285099726241687E-2</v>
      </c>
      <c r="AH60" s="28">
        <v>0</v>
      </c>
      <c r="AI60" s="28">
        <v>0.27263637373625155</v>
      </c>
      <c r="AJ60" s="28">
        <v>0.58750730851685828</v>
      </c>
      <c r="AK60" s="35">
        <v>0.29809004092769442</v>
      </c>
      <c r="AL60" s="36">
        <v>1424</v>
      </c>
    </row>
    <row r="61" spans="1:38">
      <c r="A61" s="13">
        <v>69</v>
      </c>
      <c r="B61" s="14" t="s">
        <v>84</v>
      </c>
      <c r="C61" s="14" t="s">
        <v>37</v>
      </c>
      <c r="D61" s="15">
        <v>7568</v>
      </c>
      <c r="E61" s="16">
        <v>0.40075034204821502</v>
      </c>
      <c r="F61" s="16">
        <v>0.28435754189944135</v>
      </c>
      <c r="G61" s="17">
        <v>23.670959302325581</v>
      </c>
      <c r="H61" s="17">
        <v>13.368792537313434</v>
      </c>
      <c r="I61" s="45">
        <v>0</v>
      </c>
      <c r="J61" s="20">
        <v>7.3287671232876717</v>
      </c>
      <c r="K61" s="39">
        <v>0.44</v>
      </c>
      <c r="L61" s="22">
        <v>0</v>
      </c>
      <c r="M61" s="23">
        <v>1</v>
      </c>
      <c r="N61" s="31">
        <v>0.21690000000000001</v>
      </c>
      <c r="O61" s="31">
        <v>0.88500000000000001</v>
      </c>
      <c r="P61" s="33">
        <v>0</v>
      </c>
      <c r="Q61" s="25">
        <v>0</v>
      </c>
      <c r="R61" s="26">
        <v>0</v>
      </c>
      <c r="S61" s="34">
        <v>15902.24</v>
      </c>
      <c r="T61" s="28">
        <v>0</v>
      </c>
      <c r="U61" s="31">
        <v>0.18859999999999999</v>
      </c>
      <c r="V61" s="31">
        <v>0.03</v>
      </c>
      <c r="W61" s="28">
        <v>0.31910812088187046</v>
      </c>
      <c r="X61" s="28">
        <v>0.28886367320473338</v>
      </c>
      <c r="Y61" s="28">
        <v>5.3452115812917533E-2</v>
      </c>
      <c r="Z61" s="28">
        <v>2.4110722163613696</v>
      </c>
      <c r="AA61" s="28">
        <v>10.218056190621349</v>
      </c>
      <c r="AB61" s="28">
        <v>28.627428652764927</v>
      </c>
      <c r="AC61" s="28">
        <v>1396.6805555555557</v>
      </c>
      <c r="AD61" s="28">
        <v>1.1969654575978024</v>
      </c>
      <c r="AE61" s="28">
        <v>0.82858768731426646</v>
      </c>
      <c r="AF61" s="28">
        <v>1.0185319474659575</v>
      </c>
      <c r="AG61" s="28">
        <v>9.1183498930952084E-3</v>
      </c>
      <c r="AH61" s="28">
        <v>0</v>
      </c>
      <c r="AI61" s="28">
        <v>0.53597733711048157</v>
      </c>
      <c r="AJ61" s="28">
        <v>0.1409045256113205</v>
      </c>
      <c r="AK61" s="35">
        <v>0.1679627290898062</v>
      </c>
      <c r="AL61" s="36">
        <v>0</v>
      </c>
    </row>
    <row r="62" spans="1:38" ht="14.25" customHeight="1">
      <c r="A62" s="13">
        <v>70</v>
      </c>
      <c r="B62" s="14" t="s">
        <v>85</v>
      </c>
      <c r="C62" s="14" t="s">
        <v>39</v>
      </c>
      <c r="D62" s="15">
        <v>13351</v>
      </c>
      <c r="E62" s="16">
        <v>0.22413598898839271</v>
      </c>
      <c r="F62" s="16">
        <v>0.28931339534883721</v>
      </c>
      <c r="G62" s="17">
        <v>16.144543479889148</v>
      </c>
      <c r="H62" s="17">
        <v>12.760509198934619</v>
      </c>
      <c r="I62" s="45">
        <v>0</v>
      </c>
      <c r="J62" s="20">
        <v>13.835616438356164</v>
      </c>
      <c r="K62" s="39">
        <v>1</v>
      </c>
      <c r="L62" s="22">
        <v>0</v>
      </c>
      <c r="M62" s="23">
        <v>1</v>
      </c>
      <c r="N62" s="31">
        <v>0.19439999999999999</v>
      </c>
      <c r="O62" s="31">
        <v>0.1111</v>
      </c>
      <c r="P62" s="33">
        <v>0</v>
      </c>
      <c r="Q62" s="25">
        <v>0</v>
      </c>
      <c r="R62" s="26">
        <v>1</v>
      </c>
      <c r="S62" s="34">
        <v>55732.5</v>
      </c>
      <c r="T62" s="28">
        <v>0.8</v>
      </c>
      <c r="U62" s="35">
        <v>5.7116214010957005E-2</v>
      </c>
      <c r="V62" s="31">
        <v>1.9400000000000001E-2</v>
      </c>
      <c r="W62" s="28">
        <v>0.20202136332281184</v>
      </c>
      <c r="X62" s="28">
        <v>6.345856728341559E-2</v>
      </c>
      <c r="Y62" s="28">
        <v>0.1016585526858651</v>
      </c>
      <c r="Z62" s="28">
        <v>0.85839048816954222</v>
      </c>
      <c r="AA62" s="28">
        <v>7.4629637271489289</v>
      </c>
      <c r="AB62" s="28">
        <v>2.8648143454568498</v>
      </c>
      <c r="AC62" s="28">
        <v>4.9149364061311012</v>
      </c>
      <c r="AD62" s="28">
        <v>1.4202851309852631</v>
      </c>
      <c r="AE62" s="28">
        <v>0.50922987296425437</v>
      </c>
      <c r="AF62" s="28">
        <v>1.207333286683927</v>
      </c>
      <c r="AG62" s="28">
        <v>0.4006413663583856</v>
      </c>
      <c r="AH62" s="28">
        <v>9.8490485808440525E-2</v>
      </c>
      <c r="AI62" s="28">
        <v>0.24381825486686876</v>
      </c>
      <c r="AJ62" s="28">
        <v>0.30732651368537461</v>
      </c>
      <c r="AK62" s="35">
        <v>0.218025988388167</v>
      </c>
      <c r="AL62" s="36">
        <v>4889</v>
      </c>
    </row>
    <row r="63" spans="1:38" ht="14.25" customHeight="1">
      <c r="A63" s="13">
        <v>71</v>
      </c>
      <c r="B63" s="14" t="s">
        <v>86</v>
      </c>
      <c r="C63" s="14" t="s">
        <v>37</v>
      </c>
      <c r="D63" s="15">
        <v>4147</v>
      </c>
      <c r="E63" s="16">
        <v>0.31824618545444916</v>
      </c>
      <c r="F63" s="16">
        <v>0.22556390977443608</v>
      </c>
      <c r="G63" s="17">
        <v>24.949942126838678</v>
      </c>
      <c r="H63" s="17">
        <v>15.918063076923078</v>
      </c>
      <c r="I63" s="45">
        <v>0</v>
      </c>
      <c r="J63" s="20">
        <v>16.156164383561645</v>
      </c>
      <c r="K63" s="31">
        <v>0.378</v>
      </c>
      <c r="L63" s="22">
        <v>0</v>
      </c>
      <c r="M63" s="23">
        <v>0.5</v>
      </c>
      <c r="N63" s="31">
        <v>0.24790000000000001</v>
      </c>
      <c r="O63" s="31">
        <v>0.187</v>
      </c>
      <c r="P63" s="33">
        <v>0</v>
      </c>
      <c r="Q63" s="25">
        <v>0</v>
      </c>
      <c r="R63" s="26">
        <v>1</v>
      </c>
      <c r="S63" s="46">
        <v>21931.15</v>
      </c>
      <c r="T63" s="28">
        <v>0.8</v>
      </c>
      <c r="U63" s="31">
        <v>5.7200000000000001E-2</v>
      </c>
      <c r="V63" s="31">
        <v>0.03</v>
      </c>
      <c r="W63" s="28">
        <v>0.16940408163265297</v>
      </c>
      <c r="X63" s="28">
        <v>0.11864994509622617</v>
      </c>
      <c r="Y63" s="28">
        <v>1.5741775294847922</v>
      </c>
      <c r="Z63" s="28">
        <v>0.66681718293747549</v>
      </c>
      <c r="AA63" s="28">
        <v>3.0275404906717691</v>
      </c>
      <c r="AB63" s="28">
        <v>3.2063400159224145</v>
      </c>
      <c r="AC63" s="28">
        <v>2.0691233478118725</v>
      </c>
      <c r="AD63" s="28">
        <v>1.891110403058786</v>
      </c>
      <c r="AE63" s="28">
        <v>0.45952587049395471</v>
      </c>
      <c r="AF63" s="28">
        <v>1.2522423977247867</v>
      </c>
      <c r="AG63" s="28">
        <v>0.61970448439760284</v>
      </c>
      <c r="AH63" s="28">
        <v>1.0332713370531102E-4</v>
      </c>
      <c r="AI63" s="28">
        <v>0.22624730625494421</v>
      </c>
      <c r="AJ63" s="28">
        <v>0.36323416550042886</v>
      </c>
      <c r="AK63" s="35">
        <v>9.9137736445307212E-2</v>
      </c>
      <c r="AL63" s="36">
        <v>1489</v>
      </c>
    </row>
    <row r="64" spans="1:38" ht="14.25" customHeight="1">
      <c r="A64" s="13">
        <v>72</v>
      </c>
      <c r="B64" s="14" t="s">
        <v>87</v>
      </c>
      <c r="C64" s="14" t="s">
        <v>39</v>
      </c>
      <c r="D64" s="15">
        <v>13066</v>
      </c>
      <c r="E64" s="16">
        <v>7.4651065547307383E-2</v>
      </c>
      <c r="F64" s="16">
        <v>0.19175242986090871</v>
      </c>
      <c r="G64" s="17">
        <v>17.668201438848921</v>
      </c>
      <c r="H64" s="17">
        <v>17.742683775069846</v>
      </c>
      <c r="I64" s="45">
        <v>0</v>
      </c>
      <c r="J64" s="20">
        <v>7.6191780821917812</v>
      </c>
      <c r="K64" s="39">
        <v>0.84</v>
      </c>
      <c r="L64" s="33">
        <v>1</v>
      </c>
      <c r="M64" s="23">
        <v>0.5</v>
      </c>
      <c r="N64" s="31">
        <v>0.32579999999999998</v>
      </c>
      <c r="O64" s="31">
        <v>6.5000000000000002E-2</v>
      </c>
      <c r="P64" s="33">
        <v>0</v>
      </c>
      <c r="Q64" s="25">
        <v>0</v>
      </c>
      <c r="R64" s="26">
        <v>0.3</v>
      </c>
      <c r="S64" s="34">
        <v>162910.41</v>
      </c>
      <c r="T64" s="28">
        <v>0</v>
      </c>
      <c r="U64" s="28">
        <v>0</v>
      </c>
      <c r="V64" s="31">
        <v>0.01</v>
      </c>
      <c r="W64" s="28">
        <v>-0.189191882389943</v>
      </c>
      <c r="X64" s="28">
        <v>6.4000000000000057E-2</v>
      </c>
      <c r="Y64" s="28">
        <v>9.2840414854466369E-2</v>
      </c>
      <c r="Z64" s="28">
        <v>2.3546292968393971</v>
      </c>
      <c r="AA64" s="28">
        <v>9.0885641554958898</v>
      </c>
      <c r="AB64" s="28">
        <v>55.988387070393166</v>
      </c>
      <c r="AC64" s="28">
        <v>11.426578095269887</v>
      </c>
      <c r="AD64" s="28">
        <v>1.1465725403923017</v>
      </c>
      <c r="AE64" s="28">
        <v>0.56213369998540563</v>
      </c>
      <c r="AF64" s="28">
        <v>1.3011984861227923</v>
      </c>
      <c r="AG64" s="28">
        <v>0.88388255505231927</v>
      </c>
      <c r="AH64" s="28">
        <v>5.5108096651123361E-3</v>
      </c>
      <c r="AI64" s="28">
        <v>7.5138591769604121E-2</v>
      </c>
      <c r="AJ64" s="28">
        <v>4.2396277015302096E-2</v>
      </c>
      <c r="AK64" s="35">
        <v>5.7940848246890213E-2</v>
      </c>
      <c r="AL64" s="36">
        <v>162</v>
      </c>
    </row>
    <row r="65" spans="1:38" ht="14.25" customHeight="1">
      <c r="A65" s="13">
        <v>74</v>
      </c>
      <c r="B65" s="14" t="s">
        <v>88</v>
      </c>
      <c r="C65" s="14" t="s">
        <v>37</v>
      </c>
      <c r="D65" s="15">
        <v>37985</v>
      </c>
      <c r="E65" s="16">
        <v>0.38217468385076447</v>
      </c>
      <c r="F65" s="16">
        <v>0.22946341463414635</v>
      </c>
      <c r="G65" s="17">
        <v>26.985104646571013</v>
      </c>
      <c r="H65" s="17">
        <v>17.581975986277872</v>
      </c>
      <c r="I65" s="45">
        <v>0</v>
      </c>
      <c r="J65" s="20">
        <v>5.7643835616438359</v>
      </c>
      <c r="K65" s="39">
        <v>0.65</v>
      </c>
      <c r="L65" s="22">
        <v>0</v>
      </c>
      <c r="M65" s="23">
        <v>1</v>
      </c>
      <c r="N65" s="31">
        <v>0.2132</v>
      </c>
      <c r="O65" s="31">
        <v>3.1099999999999999E-2</v>
      </c>
      <c r="P65" s="33">
        <v>0</v>
      </c>
      <c r="Q65" s="33">
        <v>1</v>
      </c>
      <c r="R65" s="26">
        <v>1</v>
      </c>
      <c r="S65" s="34">
        <v>226666.9</v>
      </c>
      <c r="T65" s="28">
        <v>0.8</v>
      </c>
      <c r="U65" s="28">
        <v>4.0250000000000001E-2</v>
      </c>
      <c r="V65" s="31">
        <v>0.01</v>
      </c>
      <c r="W65" s="28">
        <v>6.9714501006588714E-2</v>
      </c>
      <c r="X65" s="28">
        <v>0.27494122232420137</v>
      </c>
      <c r="Y65" s="28">
        <v>0.27099645318878407</v>
      </c>
      <c r="Z65" s="28">
        <v>0.72911800506628943</v>
      </c>
      <c r="AA65" s="28">
        <v>5.2428677317100094</v>
      </c>
      <c r="AB65" s="28">
        <v>5.908190195224682</v>
      </c>
      <c r="AC65" s="28">
        <v>7.4169223046461044</v>
      </c>
      <c r="AD65" s="28">
        <v>1.4947738561549675</v>
      </c>
      <c r="AE65" s="28">
        <v>0.78173527995196401</v>
      </c>
      <c r="AF65" s="28">
        <v>1.4627381824844266</v>
      </c>
      <c r="AG65" s="28">
        <v>0.52524530348602139</v>
      </c>
      <c r="AH65" s="28">
        <v>1.4013115724076722E-2</v>
      </c>
      <c r="AI65" s="28">
        <v>0.20992914856694411</v>
      </c>
      <c r="AJ65" s="28">
        <v>0.23626765329603394</v>
      </c>
      <c r="AK65" s="35">
        <v>-1.1037916046263292E-2</v>
      </c>
      <c r="AL65" s="36">
        <v>0</v>
      </c>
    </row>
    <row r="66" spans="1:38" ht="14.25" customHeight="1">
      <c r="A66" s="13">
        <v>75</v>
      </c>
      <c r="B66" s="14" t="s">
        <v>89</v>
      </c>
      <c r="C66" s="14" t="s">
        <v>37</v>
      </c>
      <c r="D66" s="15">
        <v>6075</v>
      </c>
      <c r="E66" s="16">
        <v>0.33886590016433904</v>
      </c>
      <c r="F66" s="16">
        <v>0.34271047227926077</v>
      </c>
      <c r="G66" s="17">
        <v>17.436862551440331</v>
      </c>
      <c r="H66" s="17">
        <v>13.2411175</v>
      </c>
      <c r="I66" s="45">
        <v>0</v>
      </c>
      <c r="J66" s="20">
        <v>17.361643835616437</v>
      </c>
      <c r="K66" s="39">
        <v>0.99</v>
      </c>
      <c r="L66" s="22">
        <v>0</v>
      </c>
      <c r="M66" s="23">
        <v>0</v>
      </c>
      <c r="N66" s="40">
        <v>0</v>
      </c>
      <c r="O66" s="40">
        <v>0</v>
      </c>
      <c r="P66" s="24">
        <v>1</v>
      </c>
      <c r="Q66" s="33">
        <v>1</v>
      </c>
      <c r="R66" s="26">
        <v>0</v>
      </c>
      <c r="S66" s="34">
        <v>10494.49</v>
      </c>
      <c r="T66" s="28">
        <v>0.8</v>
      </c>
      <c r="U66" s="28">
        <v>8.3300277667592224E-3</v>
      </c>
      <c r="V66" s="31">
        <v>1.4999999999999999E-2</v>
      </c>
      <c r="W66" s="28">
        <v>0.53299818787630793</v>
      </c>
      <c r="X66" s="28">
        <v>1.428604489701458</v>
      </c>
      <c r="Y66" s="28">
        <v>0.43345917885795182</v>
      </c>
      <c r="Z66" s="28">
        <v>1.8796732207144835</v>
      </c>
      <c r="AA66" s="28">
        <v>0</v>
      </c>
      <c r="AB66" s="28">
        <v>-4.4120036834407674</v>
      </c>
      <c r="AC66" s="28">
        <v>8.0270030550901748</v>
      </c>
      <c r="AD66" s="28">
        <v>1.1350200241561248</v>
      </c>
      <c r="AE66" s="28">
        <v>0.59984747378455672</v>
      </c>
      <c r="AF66" s="28">
        <v>1.3906926406926408</v>
      </c>
      <c r="AG66" s="28">
        <v>0.52248904135696583</v>
      </c>
      <c r="AH66" s="28">
        <v>0</v>
      </c>
      <c r="AI66" s="28">
        <v>0.82011474856564293</v>
      </c>
      <c r="AJ66" s="28">
        <v>0.61058317986494781</v>
      </c>
      <c r="AK66" s="35">
        <v>0.40965009208103131</v>
      </c>
      <c r="AL66" s="36">
        <v>1642</v>
      </c>
    </row>
    <row r="67" spans="1:38" ht="14.25" customHeight="1">
      <c r="A67" s="13">
        <v>76</v>
      </c>
      <c r="B67" s="14" t="s">
        <v>90</v>
      </c>
      <c r="C67" s="14" t="s">
        <v>37</v>
      </c>
      <c r="D67" s="15">
        <v>4147</v>
      </c>
      <c r="E67" s="16">
        <v>0.30780000000000002</v>
      </c>
      <c r="F67" s="16">
        <v>0.26200000000000001</v>
      </c>
      <c r="G67" s="17">
        <v>19.329529780564261</v>
      </c>
      <c r="H67" s="17">
        <v>11.451365714285714</v>
      </c>
      <c r="I67" s="45">
        <v>0</v>
      </c>
      <c r="J67" s="20">
        <v>7.13972602739726</v>
      </c>
      <c r="K67" s="31">
        <v>0.74070000000000003</v>
      </c>
      <c r="L67" s="22">
        <v>0</v>
      </c>
      <c r="M67" s="23">
        <v>0.5</v>
      </c>
      <c r="N67" s="31">
        <v>0.2409</v>
      </c>
      <c r="O67" s="31">
        <v>0.6008</v>
      </c>
      <c r="P67" s="33">
        <v>0</v>
      </c>
      <c r="Q67" s="25">
        <v>0</v>
      </c>
      <c r="R67" s="26">
        <v>0.3</v>
      </c>
      <c r="S67" s="34">
        <v>15291.39</v>
      </c>
      <c r="T67" s="28">
        <v>0.8</v>
      </c>
      <c r="U67" s="28">
        <v>0.1643410852713178</v>
      </c>
      <c r="V67" s="31">
        <v>0.03</v>
      </c>
      <c r="W67" s="28">
        <v>8.7275519344793828E-2</v>
      </c>
      <c r="X67" s="28">
        <v>0.38231769152761141</v>
      </c>
      <c r="Y67" s="28">
        <v>0.26317392628693259</v>
      </c>
      <c r="Z67" s="28">
        <v>1.2099239761301397</v>
      </c>
      <c r="AA67" s="28">
        <v>3.3097973445143256</v>
      </c>
      <c r="AB67" s="28">
        <v>120.21116751269035</v>
      </c>
      <c r="AC67" s="28">
        <v>125.83209351753453</v>
      </c>
      <c r="AD67" s="28">
        <v>1.4177965620922448</v>
      </c>
      <c r="AE67" s="28">
        <v>0.70587312173878924</v>
      </c>
      <c r="AF67" s="28">
        <v>1.0249999999999999</v>
      </c>
      <c r="AG67" s="28">
        <v>3.6881419234360412E-2</v>
      </c>
      <c r="AH67" s="28">
        <v>0</v>
      </c>
      <c r="AI67" s="28">
        <v>0.32096281103672458</v>
      </c>
      <c r="AJ67" s="28">
        <v>0.2898283899736504</v>
      </c>
      <c r="AK67" s="35">
        <v>-7.0822917370447949E-2</v>
      </c>
      <c r="AL67" s="36">
        <v>8283</v>
      </c>
    </row>
    <row r="68" spans="1:38" ht="14.25" customHeight="1">
      <c r="A68" s="13">
        <v>77</v>
      </c>
      <c r="B68" s="14" t="s">
        <v>91</v>
      </c>
      <c r="C68" s="14" t="s">
        <v>37</v>
      </c>
      <c r="D68" s="15">
        <v>5806</v>
      </c>
      <c r="E68" s="16">
        <v>3.4506910153861092E-2</v>
      </c>
      <c r="F68" s="16">
        <v>0.34609885714285721</v>
      </c>
      <c r="G68" s="17">
        <v>9.0423699621081646</v>
      </c>
      <c r="H68" s="18">
        <v>9.6372891498809565</v>
      </c>
      <c r="I68" s="19">
        <v>0</v>
      </c>
      <c r="J68" s="20">
        <v>6.7150684931506852</v>
      </c>
      <c r="K68" s="31">
        <v>0.501</v>
      </c>
      <c r="L68" s="33">
        <v>1</v>
      </c>
      <c r="M68" s="23">
        <v>0</v>
      </c>
      <c r="N68" s="31">
        <v>0.14449999999999999</v>
      </c>
      <c r="O68" s="31">
        <v>0.33339999999999997</v>
      </c>
      <c r="P68" s="33">
        <v>0</v>
      </c>
      <c r="Q68" s="25">
        <v>0</v>
      </c>
      <c r="R68" s="26">
        <v>0.8</v>
      </c>
      <c r="S68" s="34">
        <v>34048.300000000003</v>
      </c>
      <c r="T68" s="28">
        <v>0.8</v>
      </c>
      <c r="U68" s="28">
        <v>0</v>
      </c>
      <c r="V68" s="31">
        <v>0.02</v>
      </c>
      <c r="W68" s="28">
        <v>0.29396741238846502</v>
      </c>
      <c r="X68" s="28">
        <v>0.15911351609437796</v>
      </c>
      <c r="Y68" s="28">
        <v>0.28479752157556981</v>
      </c>
      <c r="Z68" s="28">
        <v>0.96201925109573405</v>
      </c>
      <c r="AA68" s="28">
        <v>2.5679783312015649</v>
      </c>
      <c r="AB68" s="28">
        <v>-4.8991280008612339</v>
      </c>
      <c r="AC68" s="28">
        <v>22.853029795781723</v>
      </c>
      <c r="AD68" s="28">
        <v>1.5045834656504711</v>
      </c>
      <c r="AE68" s="28">
        <v>0.63607745159275453</v>
      </c>
      <c r="AF68" s="28">
        <v>1.3533419857235562</v>
      </c>
      <c r="AG68" s="28">
        <v>0.13404503638610463</v>
      </c>
      <c r="AH68" s="28">
        <v>1.0297954139777564E-3</v>
      </c>
      <c r="AI68" s="28">
        <v>0.21398691606007555</v>
      </c>
      <c r="AJ68" s="28">
        <v>0.23192991708417568</v>
      </c>
      <c r="AK68" s="35">
        <v>8.9713163985819341E-2</v>
      </c>
      <c r="AL68" s="36">
        <v>631</v>
      </c>
    </row>
    <row r="69" spans="1:38" ht="14.25" customHeight="1">
      <c r="A69" s="13">
        <v>78</v>
      </c>
      <c r="B69" s="14" t="s">
        <v>92</v>
      </c>
      <c r="C69" s="14" t="s">
        <v>37</v>
      </c>
      <c r="D69" s="15">
        <v>14479</v>
      </c>
      <c r="E69" s="16">
        <v>0.34207409030511449</v>
      </c>
      <c r="F69" s="16">
        <v>0.25850176165803113</v>
      </c>
      <c r="G69" s="17">
        <v>20.018740935147452</v>
      </c>
      <c r="H69" s="18">
        <v>20.948677605075357</v>
      </c>
      <c r="I69" s="19">
        <v>0</v>
      </c>
      <c r="J69" s="20">
        <v>9.0410958904109595</v>
      </c>
      <c r="K69" s="31">
        <v>0.42032000000000003</v>
      </c>
      <c r="L69" s="22">
        <v>0</v>
      </c>
      <c r="M69" s="23">
        <v>1</v>
      </c>
      <c r="N69" s="31">
        <v>0.55489999999999995</v>
      </c>
      <c r="O69" s="31">
        <v>0.23549999999999999</v>
      </c>
      <c r="P69" s="33">
        <v>0</v>
      </c>
      <c r="Q69" s="25">
        <v>0</v>
      </c>
      <c r="R69" s="26">
        <v>0.3</v>
      </c>
      <c r="S69" s="34">
        <v>25000</v>
      </c>
      <c r="T69" s="28">
        <v>0.8</v>
      </c>
      <c r="U69" s="28">
        <v>0</v>
      </c>
      <c r="V69" s="31">
        <v>0.04</v>
      </c>
      <c r="W69" s="28">
        <v>9.1758454971493375E-2</v>
      </c>
      <c r="X69" s="28">
        <v>-0.27567724177893671</v>
      </c>
      <c r="Y69" s="28">
        <v>-0.19583449041932799</v>
      </c>
      <c r="Z69" s="28">
        <v>1.0664849591871681</v>
      </c>
      <c r="AA69" s="28">
        <v>6.9077548756816709</v>
      </c>
      <c r="AB69" s="28">
        <v>2.428609727762387</v>
      </c>
      <c r="AC69" s="28">
        <v>6.8301041857064524</v>
      </c>
      <c r="AD69" s="28">
        <v>1.2118380062305296</v>
      </c>
      <c r="AE69" s="28">
        <v>0.65823650034176351</v>
      </c>
      <c r="AF69" s="28">
        <v>1.193096220606537</v>
      </c>
      <c r="AG69" s="28">
        <v>0.46111999999999997</v>
      </c>
      <c r="AH69" s="28">
        <v>2.9360000000000001E-2</v>
      </c>
      <c r="AI69" s="28">
        <v>0.48656641182895066</v>
      </c>
      <c r="AJ69" s="28">
        <v>0.33644209540375997</v>
      </c>
      <c r="AK69" s="35">
        <v>0.29505586405298723</v>
      </c>
      <c r="AL69" s="36">
        <v>4737</v>
      </c>
    </row>
    <row r="70" spans="1:38" ht="14.25" customHeight="1">
      <c r="A70" s="13">
        <v>79</v>
      </c>
      <c r="B70" s="14" t="s">
        <v>93</v>
      </c>
      <c r="C70" s="14" t="s">
        <v>37</v>
      </c>
      <c r="D70" s="15">
        <v>1093</v>
      </c>
      <c r="E70" s="16">
        <v>0.26107271511551433</v>
      </c>
      <c r="F70" s="16">
        <v>0.2505045871559633</v>
      </c>
      <c r="G70" s="17">
        <v>19.945105215004574</v>
      </c>
      <c r="H70" s="18">
        <v>14.972527472527473</v>
      </c>
      <c r="I70" s="19">
        <v>0</v>
      </c>
      <c r="J70" s="20">
        <v>15.786301369863013</v>
      </c>
      <c r="K70" s="31">
        <v>0.41139999999999999</v>
      </c>
      <c r="L70" s="22">
        <v>0</v>
      </c>
      <c r="M70" s="23">
        <v>0.5</v>
      </c>
      <c r="N70" s="31">
        <v>6.5000000000000002E-2</v>
      </c>
      <c r="O70" s="31">
        <v>0.249</v>
      </c>
      <c r="P70" s="33">
        <v>0</v>
      </c>
      <c r="Q70" s="33">
        <v>1</v>
      </c>
      <c r="R70" s="26">
        <v>0</v>
      </c>
      <c r="S70" s="40">
        <v>5597.58</v>
      </c>
      <c r="T70" s="28">
        <v>0.8</v>
      </c>
      <c r="U70" s="28">
        <v>5.7000000000000002E-2</v>
      </c>
      <c r="V70" s="31">
        <v>2.5000000000000001E-2</v>
      </c>
      <c r="W70" s="28">
        <v>0.23386457691291707</v>
      </c>
      <c r="X70" s="28">
        <v>1.6520021547854258E-2</v>
      </c>
      <c r="Y70" s="28">
        <v>-3.6463081130355679E-3</v>
      </c>
      <c r="Z70" s="28">
        <v>2.4819865983445015</v>
      </c>
      <c r="AA70" s="28">
        <v>26.726655348047537</v>
      </c>
      <c r="AB70" s="28">
        <v>11.75873015873016</v>
      </c>
      <c r="AC70" s="28">
        <v>131.45720250521921</v>
      </c>
      <c r="AD70" s="28">
        <v>1.6405651340996168</v>
      </c>
      <c r="AE70" s="28">
        <v>0.59601798330122024</v>
      </c>
      <c r="AF70" s="28">
        <v>1.0715867158671586</v>
      </c>
      <c r="AG70" s="28">
        <v>4.310192545486663E-2</v>
      </c>
      <c r="AH70" s="28">
        <v>0</v>
      </c>
      <c r="AI70" s="28">
        <v>0.19465716829919857</v>
      </c>
      <c r="AJ70" s="28">
        <v>0.13448100622538431</v>
      </c>
      <c r="AK70" s="35">
        <v>-2.286875873459535E-3</v>
      </c>
      <c r="AL70" s="36">
        <v>759</v>
      </c>
    </row>
    <row r="71" spans="1:38" ht="14.25" customHeight="1">
      <c r="A71" s="13">
        <v>79</v>
      </c>
      <c r="B71" s="14" t="s">
        <v>93</v>
      </c>
      <c r="C71" s="14" t="s">
        <v>37</v>
      </c>
      <c r="D71" s="15">
        <v>3767</v>
      </c>
      <c r="E71" s="16">
        <v>0.13610729872974292</v>
      </c>
      <c r="F71" s="16">
        <v>0.3003877551020408</v>
      </c>
      <c r="G71" s="17">
        <v>13.007698433766924</v>
      </c>
      <c r="H71" s="18">
        <v>11.397999534775529</v>
      </c>
      <c r="I71" s="19">
        <v>0</v>
      </c>
      <c r="J71" s="20">
        <v>8.5780821917808225</v>
      </c>
      <c r="K71" s="39">
        <v>0.51</v>
      </c>
      <c r="L71" s="33">
        <v>1</v>
      </c>
      <c r="M71" s="23">
        <v>0</v>
      </c>
      <c r="N71" s="31">
        <v>0.11609999999999999</v>
      </c>
      <c r="O71" s="31">
        <v>9.6299999999999997E-2</v>
      </c>
      <c r="P71" s="33">
        <v>0</v>
      </c>
      <c r="Q71" s="25">
        <v>0</v>
      </c>
      <c r="R71" s="26">
        <v>0</v>
      </c>
      <c r="S71" s="40">
        <v>4944.8899999999994</v>
      </c>
      <c r="T71" s="28">
        <v>0.8</v>
      </c>
      <c r="U71" s="28">
        <v>5.7000000000000002E-2</v>
      </c>
      <c r="V71" s="31">
        <v>0.02</v>
      </c>
      <c r="W71" s="28">
        <v>0.47671705860395663</v>
      </c>
      <c r="X71" s="28">
        <v>-0.17635337097309867</v>
      </c>
      <c r="Y71" s="28">
        <v>1.323874151758174</v>
      </c>
      <c r="Z71" s="28">
        <v>1.8043744466004785</v>
      </c>
      <c r="AA71" s="28">
        <v>8.7612513721185508</v>
      </c>
      <c r="AB71" s="28">
        <v>16.513448275862068</v>
      </c>
      <c r="AC71" s="28">
        <v>292.89908256880733</v>
      </c>
      <c r="AD71" s="28">
        <v>1.125599520383693</v>
      </c>
      <c r="AE71" s="28">
        <v>0.84324939176593261</v>
      </c>
      <c r="AF71" s="28">
        <v>1.0282949205638845</v>
      </c>
      <c r="AG71" s="28">
        <v>3.0040322580645162E-2</v>
      </c>
      <c r="AH71" s="28">
        <v>0</v>
      </c>
      <c r="AI71" s="28">
        <v>0.68603168821708249</v>
      </c>
      <c r="AJ71" s="28">
        <v>0.18102278184969409</v>
      </c>
      <c r="AK71" s="35">
        <v>9.0354778759214022E-2</v>
      </c>
      <c r="AL71" s="36">
        <v>1565</v>
      </c>
    </row>
    <row r="72" spans="1:38">
      <c r="A72" s="13">
        <v>82</v>
      </c>
      <c r="B72" s="14" t="s">
        <v>94</v>
      </c>
      <c r="C72" s="14" t="s">
        <v>37</v>
      </c>
      <c r="D72" s="15">
        <v>1121</v>
      </c>
      <c r="E72" s="16">
        <v>0.46157400624047518</v>
      </c>
      <c r="F72" s="16">
        <v>0.13912133891213388</v>
      </c>
      <c r="G72" s="17">
        <v>85.295066904549515</v>
      </c>
      <c r="H72" s="18">
        <v>14.061142647058825</v>
      </c>
      <c r="I72" s="19">
        <v>1</v>
      </c>
      <c r="J72" s="20">
        <v>12.298630136986301</v>
      </c>
      <c r="K72" s="31">
        <v>0.47499999999999998</v>
      </c>
      <c r="L72" s="22">
        <v>0</v>
      </c>
      <c r="M72" s="23">
        <v>0</v>
      </c>
      <c r="N72" s="31">
        <v>0.16020000000000001</v>
      </c>
      <c r="O72" s="31">
        <v>0.45779999999999998</v>
      </c>
      <c r="P72" s="24">
        <v>1</v>
      </c>
      <c r="Q72" s="25">
        <v>0</v>
      </c>
      <c r="R72" s="26">
        <v>0</v>
      </c>
      <c r="S72" s="40">
        <v>592.88</v>
      </c>
      <c r="T72" s="28">
        <v>0.2</v>
      </c>
      <c r="U72" s="28">
        <v>0</v>
      </c>
      <c r="V72" s="31">
        <v>0.04</v>
      </c>
      <c r="W72" s="28">
        <v>4.4429175475687099</v>
      </c>
      <c r="X72" s="28">
        <v>42.35</v>
      </c>
      <c r="Y72" s="28">
        <v>51.954545454545453</v>
      </c>
      <c r="Z72" s="28">
        <v>5.6564397046759636</v>
      </c>
      <c r="AA72" s="28">
        <v>0</v>
      </c>
      <c r="AB72" s="28">
        <v>86.19</v>
      </c>
      <c r="AC72" s="28">
        <v>1213.943661971831</v>
      </c>
      <c r="AD72" s="28">
        <v>1.4527761877504293</v>
      </c>
      <c r="AE72" s="28">
        <v>0.67857836473101574</v>
      </c>
      <c r="AF72" s="28">
        <v>1.003579098067287</v>
      </c>
      <c r="AG72" s="28">
        <v>1.5114873035066506E-2</v>
      </c>
      <c r="AH72" s="28">
        <v>0</v>
      </c>
      <c r="AI72" s="28">
        <v>1.3890954151177199</v>
      </c>
      <c r="AJ72" s="28">
        <v>0.12101171829678617</v>
      </c>
      <c r="AK72" s="35">
        <v>1.125420582434157E-2</v>
      </c>
      <c r="AL72" s="36">
        <v>0</v>
      </c>
    </row>
    <row r="73" spans="1:38" ht="14.25" customHeight="1">
      <c r="A73" s="13">
        <v>83</v>
      </c>
      <c r="B73" s="14" t="s">
        <v>95</v>
      </c>
      <c r="C73" s="14" t="s">
        <v>39</v>
      </c>
      <c r="D73" s="15">
        <v>12217</v>
      </c>
      <c r="E73" s="16">
        <v>0.28330697483647382</v>
      </c>
      <c r="F73" s="16">
        <v>0.25226923076923075</v>
      </c>
      <c r="G73" s="17">
        <v>21.530266022755178</v>
      </c>
      <c r="H73" s="18">
        <v>14.60495613548029</v>
      </c>
      <c r="I73" s="19">
        <v>0</v>
      </c>
      <c r="J73" s="20">
        <v>7.2054794520547949</v>
      </c>
      <c r="K73" s="39">
        <v>0.93</v>
      </c>
      <c r="L73" s="22">
        <v>0</v>
      </c>
      <c r="M73" s="23">
        <v>0</v>
      </c>
      <c r="N73" s="31">
        <v>0.56420000000000003</v>
      </c>
      <c r="O73" s="31">
        <v>5.3400000000000003E-2</v>
      </c>
      <c r="P73" s="24">
        <v>1</v>
      </c>
      <c r="Q73" s="25">
        <v>0</v>
      </c>
      <c r="R73" s="26">
        <v>0.3</v>
      </c>
      <c r="S73" s="34">
        <v>29828.94</v>
      </c>
      <c r="T73" s="28">
        <v>0.8</v>
      </c>
      <c r="U73" s="28">
        <v>0</v>
      </c>
      <c r="V73" s="31">
        <v>2.7E-2</v>
      </c>
      <c r="W73" s="28">
        <v>0.17168231179826976</v>
      </c>
      <c r="X73" s="28">
        <v>2.108560579910252</v>
      </c>
      <c r="Y73" s="28">
        <v>4.1074414715719065</v>
      </c>
      <c r="Z73" s="28">
        <v>0.79234029028498787</v>
      </c>
      <c r="AA73" s="28">
        <v>1.0403182618009335</v>
      </c>
      <c r="AB73" s="28">
        <v>-1.3704144830871843</v>
      </c>
      <c r="AC73" s="28">
        <v>16.320567375886526</v>
      </c>
      <c r="AD73" s="28">
        <v>1.0828234396059206</v>
      </c>
      <c r="AE73" s="28">
        <v>0.82316498448729525</v>
      </c>
      <c r="AF73" s="28">
        <v>1.0526683919703435</v>
      </c>
      <c r="AG73" s="28">
        <v>0.58397645883071458</v>
      </c>
      <c r="AH73" s="28">
        <v>5.7742490700127703E-3</v>
      </c>
      <c r="AI73" s="28">
        <v>1.0264230203738711</v>
      </c>
      <c r="AJ73" s="28">
        <v>0.25256387971493133</v>
      </c>
      <c r="AK73" s="35">
        <v>4.3977055449330782E-2</v>
      </c>
      <c r="AL73" s="36">
        <v>2126</v>
      </c>
    </row>
    <row r="74" spans="1:38" ht="14.25" customHeight="1">
      <c r="A74" s="13">
        <v>84</v>
      </c>
      <c r="B74" s="47" t="s">
        <v>96</v>
      </c>
      <c r="C74" s="14" t="s">
        <v>37</v>
      </c>
      <c r="D74" s="15">
        <v>3210</v>
      </c>
      <c r="E74" s="16">
        <v>0.38930326770313406</v>
      </c>
      <c r="F74" s="16">
        <v>0.20887518198609378</v>
      </c>
      <c r="G74" s="17">
        <v>33.164271028037383</v>
      </c>
      <c r="H74" s="18">
        <v>17.308471219834193</v>
      </c>
      <c r="I74" s="19">
        <v>0</v>
      </c>
      <c r="J74" s="20">
        <v>37.279452054794518</v>
      </c>
      <c r="K74" s="39">
        <v>1</v>
      </c>
      <c r="L74" s="33">
        <v>1</v>
      </c>
      <c r="M74" s="23">
        <v>0</v>
      </c>
      <c r="N74" s="31">
        <v>0.3291</v>
      </c>
      <c r="O74" s="31">
        <v>0.14330000000000001</v>
      </c>
      <c r="P74" s="33">
        <v>0</v>
      </c>
      <c r="Q74" s="25">
        <v>0</v>
      </c>
      <c r="R74" s="26">
        <v>0.6</v>
      </c>
      <c r="S74" s="34">
        <v>36013.410000000003</v>
      </c>
      <c r="T74" s="28">
        <v>0.8</v>
      </c>
      <c r="U74" s="28">
        <v>4.7619047619047616E-2</v>
      </c>
      <c r="V74" s="31">
        <v>1.4999999999999999E-2</v>
      </c>
      <c r="W74" s="28">
        <v>0.17112937006605455</v>
      </c>
      <c r="X74" s="28">
        <v>8.5846716281498869E-2</v>
      </c>
      <c r="Y74" s="28">
        <v>-0.20564216778025246</v>
      </c>
      <c r="Z74" s="28">
        <v>0.43405411020910939</v>
      </c>
      <c r="AA74" s="28">
        <v>1.696412517038369</v>
      </c>
      <c r="AB74" s="28">
        <v>6.901946902654867</v>
      </c>
      <c r="AC74" s="28">
        <v>4.6892736892736897</v>
      </c>
      <c r="AD74" s="28">
        <v>1.4426794498229782</v>
      </c>
      <c r="AE74" s="28">
        <v>0.47874594178176416</v>
      </c>
      <c r="AF74" s="28">
        <v>1</v>
      </c>
      <c r="AG74" s="28">
        <v>0.26477484518727828</v>
      </c>
      <c r="AH74" s="28">
        <v>0.52669392172187823</v>
      </c>
      <c r="AI74" s="28">
        <v>0.10046633908171888</v>
      </c>
      <c r="AJ74" s="28">
        <v>0.37610695114028792</v>
      </c>
      <c r="AK74" s="35">
        <v>0</v>
      </c>
      <c r="AL74" s="36">
        <v>2527</v>
      </c>
    </row>
    <row r="75" spans="1:38" ht="14.25" customHeight="1">
      <c r="A75" s="13">
        <v>85</v>
      </c>
      <c r="B75" s="14" t="s">
        <v>97</v>
      </c>
      <c r="C75" s="14" t="s">
        <v>37</v>
      </c>
      <c r="D75" s="15">
        <v>3147</v>
      </c>
      <c r="E75" s="16">
        <v>0.9893411344182701</v>
      </c>
      <c r="F75" s="16">
        <v>0.16419175368139219</v>
      </c>
      <c r="G75" s="17">
        <v>118.72556720686369</v>
      </c>
      <c r="H75" s="18">
        <v>22.992576000000003</v>
      </c>
      <c r="I75" s="19">
        <v>0</v>
      </c>
      <c r="J75" s="20">
        <v>13.876712328767123</v>
      </c>
      <c r="K75" s="31">
        <v>0.32290000000000002</v>
      </c>
      <c r="L75" s="22">
        <v>0</v>
      </c>
      <c r="M75" s="23">
        <v>0</v>
      </c>
      <c r="N75" s="31">
        <v>1.72E-2</v>
      </c>
      <c r="O75" s="31">
        <v>8.9700000000000002E-2</v>
      </c>
      <c r="P75" s="24">
        <v>1</v>
      </c>
      <c r="Q75" s="33">
        <v>1</v>
      </c>
      <c r="R75" s="26">
        <v>0</v>
      </c>
      <c r="S75" s="34">
        <v>60260.73</v>
      </c>
      <c r="T75" s="28">
        <v>0.8</v>
      </c>
      <c r="U75" s="31">
        <v>2.5100000000000001E-2</v>
      </c>
      <c r="V75" s="31">
        <v>0.01</v>
      </c>
      <c r="W75" s="28">
        <v>5.7607275200945107E-2</v>
      </c>
      <c r="X75" s="28">
        <v>2.6767762821604979E-2</v>
      </c>
      <c r="Y75" s="28">
        <v>-0.36449919224555738</v>
      </c>
      <c r="Z75" s="28">
        <v>0.88371324169131726</v>
      </c>
      <c r="AA75" s="28">
        <v>92.424021838034577</v>
      </c>
      <c r="AB75" s="28">
        <v>-15.143346999627283</v>
      </c>
      <c r="AC75" s="28">
        <v>3.9595368962694422</v>
      </c>
      <c r="AD75" s="28">
        <v>0.92586011637442889</v>
      </c>
      <c r="AE75" s="28">
        <v>0.4705225206926319</v>
      </c>
      <c r="AF75" s="28">
        <v>2.1171460485897793</v>
      </c>
      <c r="AG75" s="28">
        <v>0.57986093825193741</v>
      </c>
      <c r="AH75" s="28">
        <v>1.5432867028426346E-3</v>
      </c>
      <c r="AI75" s="28">
        <v>5.2912543820564768E-2</v>
      </c>
      <c r="AJ75" s="28">
        <v>0.32235611475377557</v>
      </c>
      <c r="AK75" s="35">
        <v>0.18309803689920648</v>
      </c>
      <c r="AL75" s="36">
        <v>0</v>
      </c>
    </row>
    <row r="76" spans="1:38" ht="14.25" customHeight="1">
      <c r="A76" s="13">
        <v>87</v>
      </c>
      <c r="B76" s="14" t="s">
        <v>98</v>
      </c>
      <c r="C76" s="14" t="s">
        <v>37</v>
      </c>
      <c r="D76" s="15">
        <v>3087</v>
      </c>
      <c r="E76" s="16">
        <v>0.30931650922948628</v>
      </c>
      <c r="F76" s="16">
        <v>0.27517241379310342</v>
      </c>
      <c r="G76" s="17">
        <v>19.307204405571753</v>
      </c>
      <c r="H76" s="18">
        <v>14.53691219512195</v>
      </c>
      <c r="I76" s="19">
        <v>0</v>
      </c>
      <c r="J76" s="20">
        <v>14.789041095890411</v>
      </c>
      <c r="K76" s="39">
        <v>0.54</v>
      </c>
      <c r="L76" s="22">
        <v>0</v>
      </c>
      <c r="M76" s="23">
        <v>0</v>
      </c>
      <c r="N76" s="31">
        <v>0.54159999999999997</v>
      </c>
      <c r="O76" s="31">
        <v>0.44219999999999998</v>
      </c>
      <c r="P76" s="33">
        <v>0</v>
      </c>
      <c r="Q76" s="33">
        <v>1</v>
      </c>
      <c r="R76" s="26">
        <v>0</v>
      </c>
      <c r="S76" s="34">
        <v>6790.45</v>
      </c>
      <c r="T76" s="28">
        <v>0.8</v>
      </c>
      <c r="U76" s="28">
        <v>1.47E-4</v>
      </c>
      <c r="V76" s="31">
        <v>0.02</v>
      </c>
      <c r="W76" s="28">
        <v>8.9563625267012448E-2</v>
      </c>
      <c r="X76" s="28">
        <v>1.6804572672836144</v>
      </c>
      <c r="Y76" s="28">
        <v>2.0029182879377432</v>
      </c>
      <c r="Z76" s="28">
        <v>0.7542898868200073</v>
      </c>
      <c r="AA76" s="28">
        <v>6.048009367681499</v>
      </c>
      <c r="AB76" s="28">
        <v>-3.0445033893309756</v>
      </c>
      <c r="AC76" s="28">
        <v>333.22580645161293</v>
      </c>
      <c r="AD76" s="28">
        <v>3.2699584679280109</v>
      </c>
      <c r="AE76" s="28">
        <v>0.30345889931382158</v>
      </c>
      <c r="AF76" s="28">
        <v>1.0025015634771732</v>
      </c>
      <c r="AG76" s="28">
        <v>2.6401299756295695E-3</v>
      </c>
      <c r="AH76" s="28">
        <v>0</v>
      </c>
      <c r="AI76" s="28">
        <v>0.91317852388699894</v>
      </c>
      <c r="AJ76" s="28">
        <v>0.74578896418199414</v>
      </c>
      <c r="AK76" s="35">
        <v>0.10280735721200387</v>
      </c>
      <c r="AL76" s="36">
        <v>407</v>
      </c>
    </row>
    <row r="77" spans="1:38" ht="14.25" customHeight="1">
      <c r="A77" s="13">
        <v>88</v>
      </c>
      <c r="B77" s="14" t="s">
        <v>99</v>
      </c>
      <c r="C77" s="14" t="s">
        <v>39</v>
      </c>
      <c r="D77" s="15">
        <v>7023</v>
      </c>
      <c r="E77" s="16">
        <v>5.5566971994299275E-2</v>
      </c>
      <c r="F77" s="16">
        <v>0.34031339031339031</v>
      </c>
      <c r="G77" s="17">
        <v>10.452262565855049</v>
      </c>
      <c r="H77" s="18">
        <v>9.6587157894736855</v>
      </c>
      <c r="I77" s="19">
        <v>0</v>
      </c>
      <c r="J77" s="20">
        <v>8.367123287671232</v>
      </c>
      <c r="K77" s="31">
        <v>0.999</v>
      </c>
      <c r="L77" s="22">
        <v>0</v>
      </c>
      <c r="M77" s="23">
        <v>0</v>
      </c>
      <c r="N77" s="31">
        <v>0.46229999999999999</v>
      </c>
      <c r="O77" s="31">
        <v>0.2387</v>
      </c>
      <c r="P77" s="24">
        <v>1</v>
      </c>
      <c r="Q77" s="25">
        <v>0</v>
      </c>
      <c r="R77" s="26">
        <v>0.3</v>
      </c>
      <c r="S77" s="34">
        <v>25827.47</v>
      </c>
      <c r="T77" s="28">
        <v>0.8</v>
      </c>
      <c r="U77" s="28">
        <v>0</v>
      </c>
      <c r="V77" s="31">
        <v>3.5000000000000003E-2</v>
      </c>
      <c r="W77" s="28">
        <v>0.10020396270396281</v>
      </c>
      <c r="X77" s="28">
        <v>0.15997996493864264</v>
      </c>
      <c r="Y77" s="28">
        <v>0.21969433831191387</v>
      </c>
      <c r="Z77" s="28">
        <v>0.69989872223532512</v>
      </c>
      <c r="AA77" s="28">
        <v>4.6568817502076989</v>
      </c>
      <c r="AB77" s="28">
        <v>3.586010804663065</v>
      </c>
      <c r="AC77" s="28">
        <v>2.1915808679786264</v>
      </c>
      <c r="AD77" s="28">
        <v>1.1726712328767124</v>
      </c>
      <c r="AE77" s="28">
        <v>0.386662782383008</v>
      </c>
      <c r="AF77" s="28">
        <v>1.1396753939106741</v>
      </c>
      <c r="AG77" s="28">
        <v>0.56306403558012008</v>
      </c>
      <c r="AH77" s="28">
        <v>0</v>
      </c>
      <c r="AI77" s="28">
        <v>0.32571190056581023</v>
      </c>
      <c r="AJ77" s="28">
        <v>0.44897716460513798</v>
      </c>
      <c r="AK77" s="35">
        <v>0.1924754202346971</v>
      </c>
      <c r="AL77" s="36">
        <v>775</v>
      </c>
    </row>
    <row r="78" spans="1:38" ht="14.25" customHeight="1">
      <c r="A78" s="13">
        <v>90</v>
      </c>
      <c r="B78" s="14" t="s">
        <v>100</v>
      </c>
      <c r="C78" s="14" t="s">
        <v>37</v>
      </c>
      <c r="D78" s="15">
        <v>37881</v>
      </c>
      <c r="E78" s="16">
        <v>0.2271346001771839</v>
      </c>
      <c r="F78" s="16">
        <v>0.41249999999999998</v>
      </c>
      <c r="G78" s="17">
        <v>10.591615849634382</v>
      </c>
      <c r="H78" s="18">
        <v>10.030525000000001</v>
      </c>
      <c r="I78" s="19">
        <v>0</v>
      </c>
      <c r="J78" s="20">
        <v>4.3260273972602743</v>
      </c>
      <c r="K78" s="39">
        <v>0.49</v>
      </c>
      <c r="L78" s="22">
        <v>0</v>
      </c>
      <c r="M78" s="23">
        <v>0</v>
      </c>
      <c r="N78" s="31">
        <v>0.42409999999999998</v>
      </c>
      <c r="O78" s="31">
        <v>9.9400000000000002E-2</v>
      </c>
      <c r="P78" s="33">
        <v>0</v>
      </c>
      <c r="Q78" s="25">
        <v>0</v>
      </c>
      <c r="R78" s="26">
        <v>0</v>
      </c>
      <c r="S78" s="48">
        <v>69144</v>
      </c>
      <c r="T78" s="28">
        <v>0.8</v>
      </c>
      <c r="U78" s="28">
        <v>0</v>
      </c>
      <c r="V78" s="31">
        <v>0.02</v>
      </c>
      <c r="W78" s="28">
        <v>0.32144408020775672</v>
      </c>
      <c r="X78" s="28">
        <v>1.251726530747117</v>
      </c>
      <c r="Y78" s="28">
        <v>2.2985893416927898</v>
      </c>
      <c r="Z78" s="28">
        <v>2.4191210451801264</v>
      </c>
      <c r="AA78" s="28">
        <v>5.6187725754787703</v>
      </c>
      <c r="AB78" s="28">
        <v>11.599817091401537</v>
      </c>
      <c r="AC78" s="28">
        <v>10.880318052095877</v>
      </c>
      <c r="AD78" s="28">
        <v>1.3801936751174573</v>
      </c>
      <c r="AE78" s="28">
        <v>0.56091934766780283</v>
      </c>
      <c r="AF78" s="28">
        <v>1.1200976441056583</v>
      </c>
      <c r="AG78" s="28">
        <v>0.46400270016435785</v>
      </c>
      <c r="AH78" s="28">
        <v>0</v>
      </c>
      <c r="AI78" s="28">
        <v>0.76988425620128653</v>
      </c>
      <c r="AJ78" s="28">
        <v>9.6125563638458714E-2</v>
      </c>
      <c r="AK78" s="35">
        <v>8.1364073298016537E-2</v>
      </c>
      <c r="AL78" s="36">
        <v>130</v>
      </c>
    </row>
    <row r="79" spans="1:38" ht="14.25" customHeight="1">
      <c r="A79" s="13">
        <v>91</v>
      </c>
      <c r="B79" s="14" t="s">
        <v>101</v>
      </c>
      <c r="C79" s="14" t="s">
        <v>37</v>
      </c>
      <c r="D79" s="15">
        <v>12737</v>
      </c>
      <c r="E79" s="16">
        <v>0.21419721592765995</v>
      </c>
      <c r="F79" s="16">
        <v>0.29150905132789717</v>
      </c>
      <c r="G79" s="17">
        <v>16.938287012883556</v>
      </c>
      <c r="H79" s="18">
        <v>13.235764520435453</v>
      </c>
      <c r="I79" s="19">
        <v>0</v>
      </c>
      <c r="J79" s="20">
        <v>18.493150684931507</v>
      </c>
      <c r="K79" s="31">
        <v>0.41620000000000001</v>
      </c>
      <c r="L79" s="22">
        <v>0</v>
      </c>
      <c r="M79" s="23">
        <v>0</v>
      </c>
      <c r="N79" s="31">
        <v>0.28210000000000002</v>
      </c>
      <c r="O79" s="31">
        <v>7.3599999999999999E-2</v>
      </c>
      <c r="P79" s="24">
        <v>1</v>
      </c>
      <c r="Q79" s="33">
        <v>1</v>
      </c>
      <c r="R79" s="26">
        <v>0.8</v>
      </c>
      <c r="S79" s="34">
        <v>59783.16</v>
      </c>
      <c r="T79" s="28">
        <v>0.8</v>
      </c>
      <c r="U79" s="28">
        <v>0.1278</v>
      </c>
      <c r="V79" s="31">
        <v>0.02</v>
      </c>
      <c r="W79" s="28">
        <v>0.13301360709153598</v>
      </c>
      <c r="X79" s="28">
        <v>0.25966443603918155</v>
      </c>
      <c r="Y79" s="28">
        <v>0.18627177051317867</v>
      </c>
      <c r="Z79" s="28">
        <v>0.88799248126554275</v>
      </c>
      <c r="AA79" s="28">
        <v>3.7259983946581667</v>
      </c>
      <c r="AB79" s="28">
        <v>5.3061975050941799</v>
      </c>
      <c r="AC79" s="28">
        <v>3.5669120349232157</v>
      </c>
      <c r="AD79" s="28">
        <v>1.0692497527981586</v>
      </c>
      <c r="AE79" s="28">
        <v>0.66104720349067825</v>
      </c>
      <c r="AF79" s="28">
        <v>1.5643409233340297</v>
      </c>
      <c r="AG79" s="28">
        <v>0.94259493086138402</v>
      </c>
      <c r="AH79" s="28">
        <v>1.231868436450987E-2</v>
      </c>
      <c r="AI79" s="28">
        <v>0.21866657510493834</v>
      </c>
      <c r="AJ79" s="28">
        <v>9.0834160687859433E-2</v>
      </c>
      <c r="AK79" s="35">
        <v>0.11064696001848279</v>
      </c>
      <c r="AL79" s="36">
        <v>4033</v>
      </c>
    </row>
    <row r="80" spans="1:38" ht="14.25" customHeight="1">
      <c r="A80" s="13">
        <v>92</v>
      </c>
      <c r="B80" s="14" t="s">
        <v>102</v>
      </c>
      <c r="C80" s="14" t="s">
        <v>39</v>
      </c>
      <c r="D80" s="15">
        <v>-86262</v>
      </c>
      <c r="E80" s="16">
        <v>0.39979999999999999</v>
      </c>
      <c r="F80" s="16">
        <v>0.20256671741472171</v>
      </c>
      <c r="G80" s="17">
        <f>H80</f>
        <v>20.271894363888933</v>
      </c>
      <c r="H80" s="18">
        <v>20.271894363888933</v>
      </c>
      <c r="I80" s="19">
        <v>0</v>
      </c>
      <c r="J80" s="20">
        <v>36.863013698630134</v>
      </c>
      <c r="K80" s="31">
        <v>0.17960000000000001</v>
      </c>
      <c r="L80" s="22">
        <v>0</v>
      </c>
      <c r="M80" s="23">
        <v>0</v>
      </c>
      <c r="N80" s="31">
        <v>0.38329999999999997</v>
      </c>
      <c r="O80" s="31">
        <v>8.5199999999999998E-2</v>
      </c>
      <c r="P80" s="24">
        <v>1</v>
      </c>
      <c r="Q80" s="33">
        <v>1</v>
      </c>
      <c r="R80" s="26">
        <v>0.3</v>
      </c>
      <c r="S80" s="34">
        <v>61836.24</v>
      </c>
      <c r="T80" s="49">
        <v>0.4</v>
      </c>
      <c r="U80" s="31">
        <v>0.10299999999999999</v>
      </c>
      <c r="V80" s="31">
        <v>0.02</v>
      </c>
      <c r="W80" s="28">
        <v>-5.0869494555501382E-2</v>
      </c>
      <c r="X80" s="28">
        <v>-1.129059761792329</v>
      </c>
      <c r="Y80" s="28">
        <v>3.4846373797764496</v>
      </c>
      <c r="Z80" s="28">
        <v>1.8667794308584769</v>
      </c>
      <c r="AA80" s="28">
        <v>4.195705718569287</v>
      </c>
      <c r="AB80" s="28">
        <v>1.3430860864721259</v>
      </c>
      <c r="AC80" s="28">
        <v>3.3751426786983396</v>
      </c>
      <c r="AD80" s="28">
        <v>0.82079879427279578</v>
      </c>
      <c r="AE80" s="28">
        <v>4.128938356164384</v>
      </c>
      <c r="AF80" s="28">
        <v>0.88108816463222273</v>
      </c>
      <c r="AG80" s="28">
        <v>-2.5566622624250432</v>
      </c>
      <c r="AH80" s="28">
        <v>-0.22146559609716435</v>
      </c>
      <c r="AI80" s="28">
        <v>-2.5983704083015797</v>
      </c>
      <c r="AJ80" s="28">
        <v>0.28956469582307076</v>
      </c>
      <c r="AK80" s="35">
        <v>0</v>
      </c>
      <c r="AL80" s="36">
        <v>866</v>
      </c>
    </row>
    <row r="81" spans="1:38" ht="14.25" customHeight="1">
      <c r="A81" s="13">
        <v>93</v>
      </c>
      <c r="B81" s="14" t="s">
        <v>103</v>
      </c>
      <c r="C81" s="14" t="s">
        <v>37</v>
      </c>
      <c r="D81" s="15">
        <v>1820</v>
      </c>
      <c r="E81" s="16">
        <v>0.49653248695262242</v>
      </c>
      <c r="F81" s="16">
        <v>0.26584507042253519</v>
      </c>
      <c r="G81" s="17">
        <v>27.637362637362639</v>
      </c>
      <c r="H81" s="18">
        <v>12.574999999999999</v>
      </c>
      <c r="I81" s="19">
        <v>0</v>
      </c>
      <c r="J81" s="20">
        <v>17.44109589041096</v>
      </c>
      <c r="K81" s="31">
        <v>0.45240000000000002</v>
      </c>
      <c r="L81" s="22">
        <v>0</v>
      </c>
      <c r="M81" s="23">
        <v>0</v>
      </c>
      <c r="N81" s="31">
        <v>0.21310000000000001</v>
      </c>
      <c r="O81" s="31">
        <v>0.104</v>
      </c>
      <c r="P81" s="33">
        <v>0</v>
      </c>
      <c r="Q81" s="25">
        <v>0</v>
      </c>
      <c r="R81" s="26">
        <v>0.3</v>
      </c>
      <c r="S81" s="34">
        <v>12873.02</v>
      </c>
      <c r="T81" s="28">
        <v>0.8</v>
      </c>
      <c r="U81" s="31">
        <v>3.4000000000000002E-2</v>
      </c>
      <c r="V81" s="31">
        <v>0.02</v>
      </c>
      <c r="W81" s="28">
        <v>0.40626265352949109</v>
      </c>
      <c r="X81" s="28">
        <v>0.31688096225632512</v>
      </c>
      <c r="Y81" s="28">
        <v>3.8533333333333335</v>
      </c>
      <c r="Z81" s="28">
        <v>0.64914740857078757</v>
      </c>
      <c r="AA81" s="28">
        <v>3.4990173847316703</v>
      </c>
      <c r="AB81" s="28">
        <v>1.4528905906722742</v>
      </c>
      <c r="AC81" s="28">
        <v>15.217619986850757</v>
      </c>
      <c r="AD81" s="28">
        <v>3.893923999187157</v>
      </c>
      <c r="AE81" s="28">
        <v>0.23615510125731837</v>
      </c>
      <c r="AF81" s="28">
        <v>1.4794586756887385</v>
      </c>
      <c r="AG81" s="28">
        <v>5.0519685039370078E-2</v>
      </c>
      <c r="AH81" s="28">
        <v>0</v>
      </c>
      <c r="AI81" s="28">
        <v>0.13032581453634084</v>
      </c>
      <c r="AJ81" s="28">
        <v>0.56795990667933982</v>
      </c>
      <c r="AK81" s="35">
        <v>-9.2456579970621282E-3</v>
      </c>
      <c r="AL81" s="36">
        <v>0</v>
      </c>
    </row>
    <row r="82" spans="1:38" ht="14.25" customHeight="1">
      <c r="A82" s="13">
        <v>95</v>
      </c>
      <c r="B82" s="14" t="s">
        <v>104</v>
      </c>
      <c r="C82" s="14" t="s">
        <v>39</v>
      </c>
      <c r="D82" s="15">
        <v>2021</v>
      </c>
      <c r="E82" s="16">
        <v>0.58188372475364347</v>
      </c>
      <c r="F82" s="16">
        <v>0.19700598802395208</v>
      </c>
      <c r="G82" s="17">
        <v>42.553191489361701</v>
      </c>
      <c r="H82" s="18">
        <v>26.875</v>
      </c>
      <c r="I82" s="19">
        <v>0</v>
      </c>
      <c r="J82" s="20">
        <v>13.6</v>
      </c>
      <c r="K82" s="31">
        <v>0.45240000000000002</v>
      </c>
      <c r="L82" s="22">
        <v>0</v>
      </c>
      <c r="M82" s="23">
        <v>0</v>
      </c>
      <c r="N82" s="31">
        <v>0.2301</v>
      </c>
      <c r="O82" s="31">
        <v>0.11849999999999999</v>
      </c>
      <c r="P82" s="33">
        <v>0</v>
      </c>
      <c r="Q82" s="25">
        <v>0</v>
      </c>
      <c r="R82" s="26">
        <v>0.3</v>
      </c>
      <c r="S82" s="34">
        <v>7847.7</v>
      </c>
      <c r="T82" s="28">
        <v>0.8</v>
      </c>
      <c r="U82" s="28">
        <v>0</v>
      </c>
      <c r="V82" s="31">
        <v>0.02</v>
      </c>
      <c r="W82" s="28">
        <v>0.50792233876366888</v>
      </c>
      <c r="X82" s="28">
        <v>0.42881165919282505</v>
      </c>
      <c r="Y82" s="28">
        <v>1.5325814536340854</v>
      </c>
      <c r="Z82" s="28">
        <v>1.0571276027762948</v>
      </c>
      <c r="AA82" s="28">
        <v>7.4296435272045027</v>
      </c>
      <c r="AB82" s="28">
        <v>2.4734540911930045</v>
      </c>
      <c r="AC82" s="28">
        <v>20.377358490566039</v>
      </c>
      <c r="AD82" s="28">
        <v>4.5927835051546388</v>
      </c>
      <c r="AE82" s="28">
        <v>0.2453751664940062</v>
      </c>
      <c r="AF82" s="28">
        <v>1.0878174773999139</v>
      </c>
      <c r="AG82" s="28">
        <v>6.5712043938799536E-2</v>
      </c>
      <c r="AH82" s="28">
        <v>0</v>
      </c>
      <c r="AI82" s="28">
        <v>0.46642049388414492</v>
      </c>
      <c r="AJ82" s="28">
        <v>0.6518518518518519</v>
      </c>
      <c r="AK82" s="35">
        <v>0.11734006734006734</v>
      </c>
      <c r="AL82" s="36">
        <v>551</v>
      </c>
    </row>
    <row r="83" spans="1:38">
      <c r="A83" s="13">
        <v>96</v>
      </c>
      <c r="B83" s="14" t="s">
        <v>105</v>
      </c>
      <c r="C83" s="14" t="s">
        <v>37</v>
      </c>
      <c r="D83" s="15">
        <v>4480</v>
      </c>
      <c r="E83" s="16">
        <v>0.41527847758553227</v>
      </c>
      <c r="F83" s="16">
        <v>0.29452736318407963</v>
      </c>
      <c r="G83" s="17">
        <v>22.444707589285713</v>
      </c>
      <c r="H83" s="18">
        <v>13.965595833333332</v>
      </c>
      <c r="I83" s="19">
        <v>1</v>
      </c>
      <c r="J83" s="20">
        <v>3.6301369863013697</v>
      </c>
      <c r="K83" s="39">
        <v>0.99</v>
      </c>
      <c r="L83" s="22">
        <v>0</v>
      </c>
      <c r="M83" s="23">
        <v>0</v>
      </c>
      <c r="N83" s="31">
        <v>0.16700000000000001</v>
      </c>
      <c r="O83" s="40">
        <v>27.97</v>
      </c>
      <c r="P83" s="33">
        <v>0</v>
      </c>
      <c r="Q83" s="25">
        <v>0</v>
      </c>
      <c r="R83" s="26">
        <v>0</v>
      </c>
      <c r="S83" s="34">
        <v>3249.5</v>
      </c>
      <c r="T83" s="28">
        <v>0.8</v>
      </c>
      <c r="U83" s="28">
        <v>0</v>
      </c>
      <c r="V83" s="31">
        <v>0.03</v>
      </c>
      <c r="W83" s="28">
        <v>6.0922570016474467</v>
      </c>
      <c r="X83" s="28">
        <v>4.1020408163265305</v>
      </c>
      <c r="Y83" s="28">
        <v>5.9242658423493042</v>
      </c>
      <c r="Z83" s="28">
        <v>2.7164766558089033</v>
      </c>
      <c r="AA83" s="28">
        <v>0</v>
      </c>
      <c r="AB83" s="28">
        <v>0.38341442856595531</v>
      </c>
      <c r="AC83" s="28">
        <v>2223.8888888888887</v>
      </c>
      <c r="AD83" s="28">
        <v>1.7480860749017173</v>
      </c>
      <c r="AE83" s="28">
        <v>0.74843205574912897</v>
      </c>
      <c r="AF83" s="28">
        <v>1.0006787330316742</v>
      </c>
      <c r="AG83" s="28">
        <v>4.6153846153846158E-3</v>
      </c>
      <c r="AH83" s="28">
        <v>0</v>
      </c>
      <c r="AI83" s="28">
        <v>2.3051196295343455</v>
      </c>
      <c r="AJ83" s="28">
        <v>0.28363727204596551</v>
      </c>
      <c r="AK83" s="35">
        <v>7.3594803897077191E-2</v>
      </c>
      <c r="AL83" s="36">
        <v>850</v>
      </c>
    </row>
    <row r="84" spans="1:38" ht="14.25" customHeight="1">
      <c r="A84" s="13">
        <v>97</v>
      </c>
      <c r="B84" s="14" t="s">
        <v>106</v>
      </c>
      <c r="C84" s="14" t="s">
        <v>37</v>
      </c>
      <c r="D84" s="15">
        <v>1204</v>
      </c>
      <c r="E84" s="16">
        <v>0.80241258051344166</v>
      </c>
      <c r="F84" s="16">
        <v>0.27920227920227919</v>
      </c>
      <c r="G84" s="17">
        <v>58.330955149501662</v>
      </c>
      <c r="H84" s="18">
        <v>11.705078333333333</v>
      </c>
      <c r="I84" s="19">
        <v>0</v>
      </c>
      <c r="J84" s="20">
        <v>15.772602739726027</v>
      </c>
      <c r="K84" s="39">
        <v>0.9</v>
      </c>
      <c r="L84" s="22">
        <v>0</v>
      </c>
      <c r="M84" s="23">
        <v>0</v>
      </c>
      <c r="N84" s="31">
        <v>0.26040000000000002</v>
      </c>
      <c r="O84" s="31">
        <v>0.79510000000000003</v>
      </c>
      <c r="P84" s="33">
        <v>0</v>
      </c>
      <c r="Q84" s="25">
        <v>0</v>
      </c>
      <c r="R84" s="26">
        <v>0.3</v>
      </c>
      <c r="S84" s="48">
        <v>26412</v>
      </c>
      <c r="T84" s="28">
        <v>0</v>
      </c>
      <c r="U84" s="28">
        <v>0.14219999999999999</v>
      </c>
      <c r="V84" s="31">
        <v>2.5000000000000001E-2</v>
      </c>
      <c r="W84" s="28">
        <v>1.3435806233062331</v>
      </c>
      <c r="X84" s="28">
        <v>0.18563058896083873</v>
      </c>
      <c r="Y84" s="28">
        <v>4.1452991452991457</v>
      </c>
      <c r="Z84" s="28">
        <v>0.65835887304441798</v>
      </c>
      <c r="AA84" s="28">
        <v>1.6871781556969145</v>
      </c>
      <c r="AB84" s="28">
        <v>9.0002308402585403</v>
      </c>
      <c r="AC84" s="28">
        <v>28.85936343449297</v>
      </c>
      <c r="AD84" s="28">
        <v>1.0664984729783562</v>
      </c>
      <c r="AE84" s="28">
        <v>0.90738264734578833</v>
      </c>
      <c r="AF84" s="28">
        <v>1.1136120042872455</v>
      </c>
      <c r="AG84" s="28">
        <v>0.17217165149544864</v>
      </c>
      <c r="AH84" s="28">
        <v>0</v>
      </c>
      <c r="AI84" s="28">
        <v>0.16986455981941309</v>
      </c>
      <c r="AJ84" s="28">
        <v>9.1897714740054884E-2</v>
      </c>
      <c r="AK84" s="35">
        <v>-5.2425042960835104E-2</v>
      </c>
      <c r="AL84" s="36">
        <v>0</v>
      </c>
    </row>
    <row r="85" spans="1:38" ht="14.25" customHeight="1">
      <c r="A85" s="13">
        <v>98</v>
      </c>
      <c r="B85" s="14" t="s">
        <v>107</v>
      </c>
      <c r="C85" s="47" t="s">
        <v>310</v>
      </c>
      <c r="D85" s="15">
        <v>1857</v>
      </c>
      <c r="E85" s="16">
        <v>0.28061200203466452</v>
      </c>
      <c r="F85" s="16">
        <v>0.376</v>
      </c>
      <c r="G85" s="17">
        <v>13.48656973613355</v>
      </c>
      <c r="H85" s="18">
        <v>10.888939130434784</v>
      </c>
      <c r="I85" s="19">
        <v>0</v>
      </c>
      <c r="J85" s="20">
        <v>6.7397260273972606</v>
      </c>
      <c r="K85" s="31">
        <v>0.56069999999999998</v>
      </c>
      <c r="L85" s="22">
        <v>0</v>
      </c>
      <c r="M85" s="23">
        <v>0</v>
      </c>
      <c r="N85" s="31">
        <v>0.19689999999999999</v>
      </c>
      <c r="O85" s="31">
        <v>0.16120000000000001</v>
      </c>
      <c r="P85" s="33">
        <v>0</v>
      </c>
      <c r="Q85" s="25">
        <v>0</v>
      </c>
      <c r="R85" s="26">
        <v>0.6</v>
      </c>
      <c r="S85" s="34">
        <v>7943.57</v>
      </c>
      <c r="T85" s="28">
        <v>0.8</v>
      </c>
      <c r="U85" s="28">
        <v>0.13869999999999999</v>
      </c>
      <c r="V85" s="35">
        <v>0.02</v>
      </c>
      <c r="W85" s="28">
        <v>0.11718665072290468</v>
      </c>
      <c r="X85" s="28">
        <v>0.33400503778337542</v>
      </c>
      <c r="Y85" s="28">
        <v>3.5403422982885084</v>
      </c>
      <c r="Z85" s="28">
        <v>0.7298213185459026</v>
      </c>
      <c r="AA85" s="28">
        <v>3.7697918048004242</v>
      </c>
      <c r="AB85" s="28">
        <v>3.7141363992683565</v>
      </c>
      <c r="AC85" s="28">
        <v>3.3919580002386351</v>
      </c>
      <c r="AD85" s="28">
        <v>1.1628072957969866</v>
      </c>
      <c r="AE85" s="28">
        <v>0.61350588693198405</v>
      </c>
      <c r="AF85" s="28">
        <v>1.8537082314588427</v>
      </c>
      <c r="AG85" s="28">
        <v>0.69272406847935553</v>
      </c>
      <c r="AH85" s="28">
        <v>5.5387713997985906E-3</v>
      </c>
      <c r="AI85" s="28">
        <v>0.26721346859486295</v>
      </c>
      <c r="AJ85" s="28">
        <v>0.37336428872942168</v>
      </c>
      <c r="AK85" s="35">
        <v>0.10757000140706346</v>
      </c>
      <c r="AL85" s="36">
        <v>581</v>
      </c>
    </row>
    <row r="86" spans="1:38" ht="14.25" customHeight="1">
      <c r="A86" s="13">
        <v>99</v>
      </c>
      <c r="B86" s="14" t="s">
        <v>108</v>
      </c>
      <c r="C86" s="14" t="s">
        <v>39</v>
      </c>
      <c r="D86" s="15">
        <v>16885</v>
      </c>
      <c r="E86" s="16">
        <v>0.28706499461625268</v>
      </c>
      <c r="F86" s="16">
        <v>0.30847457627118646</v>
      </c>
      <c r="G86" s="17">
        <v>17.488895469351494</v>
      </c>
      <c r="H86" s="18">
        <v>11.811999999999999</v>
      </c>
      <c r="I86" s="19">
        <v>0</v>
      </c>
      <c r="J86" s="20">
        <v>11.189041095890412</v>
      </c>
      <c r="K86" s="39">
        <v>0.51</v>
      </c>
      <c r="L86" s="22">
        <v>0</v>
      </c>
      <c r="M86" s="23">
        <v>0</v>
      </c>
      <c r="N86" s="31">
        <v>0.42980000000000002</v>
      </c>
      <c r="O86" s="31">
        <v>0.38819999999999999</v>
      </c>
      <c r="P86" s="24">
        <v>1</v>
      </c>
      <c r="Q86" s="25">
        <v>0</v>
      </c>
      <c r="R86" s="26">
        <v>0.6</v>
      </c>
      <c r="S86" s="34">
        <v>40732.36</v>
      </c>
      <c r="T86" s="28">
        <v>0.8</v>
      </c>
      <c r="U86" s="28">
        <v>0</v>
      </c>
      <c r="V86" s="31">
        <v>1.4999999999999999E-2</v>
      </c>
      <c r="W86" s="28">
        <v>0.35681951056543881</v>
      </c>
      <c r="X86" s="28">
        <v>0.72075535465337337</v>
      </c>
      <c r="Y86" s="28">
        <v>1.4649635036496349</v>
      </c>
      <c r="Z86" s="28">
        <v>0.96575968701051096</v>
      </c>
      <c r="AA86" s="28">
        <v>2.9052685443807169</v>
      </c>
      <c r="AB86" s="28">
        <v>2.3827926903908367</v>
      </c>
      <c r="AC86" s="28">
        <v>10.086608927381745</v>
      </c>
      <c r="AD86" s="28">
        <v>1.8121358498082765</v>
      </c>
      <c r="AE86" s="28">
        <v>0.49853495186270408</v>
      </c>
      <c r="AF86" s="28">
        <v>1.1159001956947163</v>
      </c>
      <c r="AG86" s="28">
        <v>0.18958067367180595</v>
      </c>
      <c r="AH86" s="28">
        <v>1.2520868113522537E-3</v>
      </c>
      <c r="AI86" s="28">
        <v>0.52435445553778548</v>
      </c>
      <c r="AJ86" s="28">
        <v>0.41119917804197859</v>
      </c>
      <c r="AK86" s="35">
        <v>0.14873036841332746</v>
      </c>
      <c r="AL86" s="36">
        <v>2622</v>
      </c>
    </row>
    <row r="87" spans="1:38" ht="14.25" customHeight="1">
      <c r="A87" s="13">
        <v>100</v>
      </c>
      <c r="B87" s="14" t="s">
        <v>109</v>
      </c>
      <c r="C87" s="14" t="s">
        <v>37</v>
      </c>
      <c r="D87" s="15">
        <v>3615</v>
      </c>
      <c r="E87" s="16">
        <v>0.37389747358453151</v>
      </c>
      <c r="F87" s="16">
        <v>0.22708320924414796</v>
      </c>
      <c r="G87" s="17">
        <v>27.865560165975104</v>
      </c>
      <c r="H87" s="18">
        <v>16.789000000000001</v>
      </c>
      <c r="I87" s="19">
        <v>0</v>
      </c>
      <c r="J87" s="20">
        <v>7.4465753424657537</v>
      </c>
      <c r="K87" s="35">
        <v>0.63139999999999996</v>
      </c>
      <c r="L87" s="22">
        <v>0</v>
      </c>
      <c r="M87" s="23">
        <v>0</v>
      </c>
      <c r="N87" s="31">
        <v>0.71779999999999999</v>
      </c>
      <c r="O87" s="31">
        <v>0.29430000000000001</v>
      </c>
      <c r="P87" s="33">
        <v>0</v>
      </c>
      <c r="Q87" s="25">
        <v>0</v>
      </c>
      <c r="R87" s="26">
        <v>0.3</v>
      </c>
      <c r="S87" s="34">
        <v>20343.04</v>
      </c>
      <c r="T87" s="28">
        <v>0.8</v>
      </c>
      <c r="U87" s="28">
        <v>0</v>
      </c>
      <c r="V87" s="31">
        <v>0.01</v>
      </c>
      <c r="W87" s="28">
        <v>0.5194269468755226</v>
      </c>
      <c r="X87" s="28">
        <v>1.539969117472384</v>
      </c>
      <c r="Y87" s="28">
        <v>0.8586118251928021</v>
      </c>
      <c r="Z87" s="28">
        <v>0.63740153995928839</v>
      </c>
      <c r="AA87" s="28">
        <v>4.2792632204396908</v>
      </c>
      <c r="AB87" s="28">
        <v>0.4610165151709128</v>
      </c>
      <c r="AC87" s="28">
        <v>4.4907248636009349</v>
      </c>
      <c r="AD87" s="28">
        <v>5.2879213483146064</v>
      </c>
      <c r="AE87" s="28">
        <v>0.21543089848479291</v>
      </c>
      <c r="AF87" s="28">
        <v>1.018374024666499</v>
      </c>
      <c r="AG87" s="28">
        <v>0.21642349420127197</v>
      </c>
      <c r="AH87" s="28">
        <v>0</v>
      </c>
      <c r="AI87" s="28">
        <v>0.24259302754756232</v>
      </c>
      <c r="AJ87" s="28">
        <v>0.44466814773673979</v>
      </c>
      <c r="AK87" s="35">
        <v>-0.11059427936684255</v>
      </c>
      <c r="AL87" s="36">
        <v>525</v>
      </c>
    </row>
    <row r="88" spans="1:38" ht="14.25" customHeight="1">
      <c r="A88" s="13">
        <v>101</v>
      </c>
      <c r="B88" s="14" t="s">
        <v>110</v>
      </c>
      <c r="C88" s="14" t="s">
        <v>37</v>
      </c>
      <c r="D88" s="15">
        <v>4684</v>
      </c>
      <c r="E88" s="16">
        <v>0.47397954793264274</v>
      </c>
      <c r="F88" s="16">
        <v>0.41147132169576062</v>
      </c>
      <c r="G88" s="17">
        <v>12.852263023057215</v>
      </c>
      <c r="H88" s="18">
        <v>8.0266666666666673</v>
      </c>
      <c r="I88" s="19">
        <v>0</v>
      </c>
      <c r="J88" s="20">
        <v>22.101369863013698</v>
      </c>
      <c r="K88" s="39">
        <v>0.65</v>
      </c>
      <c r="L88" s="22">
        <v>0</v>
      </c>
      <c r="M88" s="23">
        <v>0</v>
      </c>
      <c r="N88" s="31">
        <v>0.35730000000000001</v>
      </c>
      <c r="O88" s="31">
        <v>0.20300000000000001</v>
      </c>
      <c r="P88" s="24">
        <v>1</v>
      </c>
      <c r="Q88" s="25">
        <v>0</v>
      </c>
      <c r="R88" s="26">
        <v>0</v>
      </c>
      <c r="S88" s="34">
        <v>9176.69</v>
      </c>
      <c r="T88" s="28">
        <v>0</v>
      </c>
      <c r="U88" s="28">
        <v>0.188</v>
      </c>
      <c r="V88" s="31">
        <v>4.4999999999999998E-2</v>
      </c>
      <c r="W88" s="28">
        <v>0</v>
      </c>
      <c r="X88" s="28">
        <v>0</v>
      </c>
      <c r="Y88" s="28">
        <v>0</v>
      </c>
      <c r="Z88" s="28">
        <v>1.4061672573220905</v>
      </c>
      <c r="AA88" s="28">
        <v>1.6356313669746505</v>
      </c>
      <c r="AB88" s="28">
        <v>26.958219445529089</v>
      </c>
      <c r="AC88" s="28">
        <v>264.52107279693485</v>
      </c>
      <c r="AD88" s="28">
        <v>1.1626397935357011</v>
      </c>
      <c r="AE88" s="28">
        <v>0.82864882479938085</v>
      </c>
      <c r="AF88" s="28">
        <v>1.0257448654903094</v>
      </c>
      <c r="AG88" s="28">
        <v>3.1093638313080773E-2</v>
      </c>
      <c r="AH88" s="28">
        <v>0</v>
      </c>
      <c r="AI88" s="28">
        <v>1.1160352632832975</v>
      </c>
      <c r="AJ88" s="28">
        <v>0.29779837775202783</v>
      </c>
      <c r="AK88" s="35">
        <v>7.5521436848203935E-2</v>
      </c>
      <c r="AL88" s="36">
        <v>0</v>
      </c>
    </row>
    <row r="89" spans="1:38" ht="14.25" customHeight="1">
      <c r="A89" s="13">
        <v>102</v>
      </c>
      <c r="B89" s="14" t="s">
        <v>111</v>
      </c>
      <c r="C89" s="14" t="s">
        <v>37</v>
      </c>
      <c r="D89" s="15">
        <v>2274</v>
      </c>
      <c r="E89" s="16">
        <v>0.25603066458594781</v>
      </c>
      <c r="F89" s="16">
        <v>0.16779661016949152</v>
      </c>
      <c r="G89" s="17">
        <v>27.70448548812665</v>
      </c>
      <c r="H89" s="18">
        <v>26.381909547738694</v>
      </c>
      <c r="I89" s="19">
        <v>0</v>
      </c>
      <c r="J89" s="20">
        <v>10.268493150684931</v>
      </c>
      <c r="K89" s="31">
        <v>0.36499999999999999</v>
      </c>
      <c r="L89" s="22">
        <v>0</v>
      </c>
      <c r="M89" s="23">
        <v>0</v>
      </c>
      <c r="N89" s="31">
        <v>0.42099999999999999</v>
      </c>
      <c r="O89" s="40">
        <v>32.11</v>
      </c>
      <c r="P89" s="33">
        <v>0</v>
      </c>
      <c r="Q89" s="25">
        <v>0</v>
      </c>
      <c r="R89" s="26">
        <v>0.6</v>
      </c>
      <c r="S89" s="34">
        <v>14073</v>
      </c>
      <c r="T89" s="28">
        <v>0.8</v>
      </c>
      <c r="U89" s="28">
        <v>0</v>
      </c>
      <c r="V89" s="31">
        <v>5.0000000000000001E-3</v>
      </c>
      <c r="W89" s="28">
        <v>0.21928184028427156</v>
      </c>
      <c r="X89" s="28">
        <v>0.2585412873513977</v>
      </c>
      <c r="Y89" s="28">
        <v>0.18684759916492699</v>
      </c>
      <c r="Z89" s="28">
        <v>0.93692327139426113</v>
      </c>
      <c r="AA89" s="28">
        <v>7.21713729308666</v>
      </c>
      <c r="AB89" s="28">
        <v>4.8677758318739057</v>
      </c>
      <c r="AC89" s="28">
        <v>130.80000000000001</v>
      </c>
      <c r="AD89" s="28">
        <v>12.452775073028237</v>
      </c>
      <c r="AE89" s="28">
        <v>9.8703888334995021E-2</v>
      </c>
      <c r="AF89" s="28">
        <v>1.0375000000000001</v>
      </c>
      <c r="AG89" s="28">
        <v>9.7864011573483116E-3</v>
      </c>
      <c r="AH89" s="28">
        <v>0</v>
      </c>
      <c r="AI89" s="28">
        <v>0.21566767830045525</v>
      </c>
      <c r="AJ89" s="28">
        <v>0.38783953948551897</v>
      </c>
      <c r="AK89" s="35">
        <v>0.19967620075553158</v>
      </c>
      <c r="AL89" s="36">
        <v>0</v>
      </c>
    </row>
    <row r="90" spans="1:38" ht="14.25" customHeight="1">
      <c r="A90" s="13">
        <v>103</v>
      </c>
      <c r="B90" s="14" t="s">
        <v>112</v>
      </c>
      <c r="C90" s="14" t="s">
        <v>37</v>
      </c>
      <c r="D90" s="15">
        <v>973</v>
      </c>
      <c r="E90" s="16">
        <v>0.80268843184626348</v>
      </c>
      <c r="F90" s="16">
        <v>0.25818181818181818</v>
      </c>
      <c r="G90" s="17">
        <v>57.638119218910582</v>
      </c>
      <c r="H90" s="18">
        <v>14.758392105263157</v>
      </c>
      <c r="I90" s="19">
        <v>0</v>
      </c>
      <c r="J90" s="20">
        <v>4.8328767123287673</v>
      </c>
      <c r="K90" s="31">
        <v>0.25800000000000001</v>
      </c>
      <c r="L90" s="22">
        <v>0</v>
      </c>
      <c r="M90" s="23">
        <v>0</v>
      </c>
      <c r="N90" s="31">
        <v>0.4052</v>
      </c>
      <c r="O90" s="31">
        <v>0.17299999999999999</v>
      </c>
      <c r="P90" s="33">
        <v>0</v>
      </c>
      <c r="Q90" s="25">
        <v>0</v>
      </c>
      <c r="R90" s="26">
        <v>0</v>
      </c>
      <c r="S90" s="34">
        <v>3694.99</v>
      </c>
      <c r="T90" s="28">
        <v>0.8</v>
      </c>
      <c r="U90" s="28">
        <v>0</v>
      </c>
      <c r="V90" s="31">
        <v>2.5000000000000001E-2</v>
      </c>
      <c r="W90" s="28">
        <v>0.42564223426820647</v>
      </c>
      <c r="X90" s="28">
        <v>0.35573411249086928</v>
      </c>
      <c r="Y90" s="28">
        <v>9.5760869565217384</v>
      </c>
      <c r="Z90" s="28">
        <v>0.90711232024873689</v>
      </c>
      <c r="AA90" s="28">
        <v>5.443731778425656</v>
      </c>
      <c r="AB90" s="28">
        <v>5.6616130988477869</v>
      </c>
      <c r="AC90" s="28">
        <v>3.2815465729349738</v>
      </c>
      <c r="AD90" s="28">
        <v>1.7603765511339324</v>
      </c>
      <c r="AE90" s="28">
        <v>0.38634485038849398</v>
      </c>
      <c r="AF90" s="28">
        <v>1.0886524822695036</v>
      </c>
      <c r="AG90" s="28">
        <v>0.46928879310344829</v>
      </c>
      <c r="AH90" s="28">
        <v>0</v>
      </c>
      <c r="AI90" s="28">
        <v>0.30170542635658915</v>
      </c>
      <c r="AJ90" s="28">
        <v>0.46272493573264784</v>
      </c>
      <c r="AK90" s="35">
        <v>0.31319622964867183</v>
      </c>
      <c r="AL90" s="36">
        <v>280</v>
      </c>
    </row>
    <row r="91" spans="1:38" ht="14.25" customHeight="1">
      <c r="A91" s="13">
        <v>105</v>
      </c>
      <c r="B91" s="14" t="s">
        <v>113</v>
      </c>
      <c r="C91" s="14" t="s">
        <v>39</v>
      </c>
      <c r="D91" s="15">
        <v>19599</v>
      </c>
      <c r="E91" s="16">
        <v>0.41051029025847985</v>
      </c>
      <c r="F91" s="16">
        <v>0.41666666666666669</v>
      </c>
      <c r="G91" s="17">
        <v>15.564390019898973</v>
      </c>
      <c r="H91" s="18">
        <v>10.168215999999999</v>
      </c>
      <c r="I91" s="19">
        <v>0</v>
      </c>
      <c r="J91" s="20">
        <v>17.336986301369862</v>
      </c>
      <c r="K91" s="39">
        <v>1</v>
      </c>
      <c r="L91" s="22">
        <v>0</v>
      </c>
      <c r="M91" s="23">
        <v>0</v>
      </c>
      <c r="N91" s="31">
        <v>0.39739999999999998</v>
      </c>
      <c r="O91" s="31">
        <v>0.1968</v>
      </c>
      <c r="P91" s="24">
        <v>1</v>
      </c>
      <c r="Q91" s="33">
        <v>1</v>
      </c>
      <c r="R91" s="26">
        <v>0.6</v>
      </c>
      <c r="S91" s="34">
        <v>41117.14</v>
      </c>
      <c r="T91" s="28">
        <v>0.8</v>
      </c>
      <c r="U91" s="35">
        <v>0.13877968687863851</v>
      </c>
      <c r="V91" s="31">
        <v>0.04</v>
      </c>
      <c r="W91" s="28">
        <v>0.50406704751157805</v>
      </c>
      <c r="X91" s="28">
        <v>0.30710013996691687</v>
      </c>
      <c r="Y91" s="28">
        <v>6.2055147058823525</v>
      </c>
      <c r="Z91" s="28">
        <v>0.9931512315109069</v>
      </c>
      <c r="AA91" s="28">
        <v>20.545957756737071</v>
      </c>
      <c r="AB91" s="28">
        <v>1.6152815473940976</v>
      </c>
      <c r="AC91" s="28">
        <v>39.810330228619812</v>
      </c>
      <c r="AD91" s="28">
        <v>1.1885307833351781</v>
      </c>
      <c r="AE91" s="28">
        <v>0.83858249255609307</v>
      </c>
      <c r="AF91" s="28">
        <v>1.0392130501030743</v>
      </c>
      <c r="AG91" s="28">
        <v>0.13811146264297883</v>
      </c>
      <c r="AH91" s="28">
        <v>0</v>
      </c>
      <c r="AI91" s="28">
        <v>0.54046824587044651</v>
      </c>
      <c r="AJ91" s="28">
        <v>0.25110127994252546</v>
      </c>
      <c r="AK91" s="35">
        <v>-2.2488798139640408E-2</v>
      </c>
      <c r="AL91" s="36">
        <v>7394</v>
      </c>
    </row>
    <row r="92" spans="1:38" ht="14.25" customHeight="1">
      <c r="A92" s="13">
        <v>108</v>
      </c>
      <c r="B92" s="14" t="s">
        <v>114</v>
      </c>
      <c r="C92" s="14" t="s">
        <v>37</v>
      </c>
      <c r="D92" s="15">
        <v>10665</v>
      </c>
      <c r="E92" s="16">
        <v>0.2919007729098595</v>
      </c>
      <c r="F92" s="16">
        <v>0.27721195806234888</v>
      </c>
      <c r="G92" s="17">
        <v>18.940459446788562</v>
      </c>
      <c r="H92" s="18">
        <v>13.923861293526715</v>
      </c>
      <c r="I92" s="19">
        <v>0</v>
      </c>
      <c r="J92" s="20">
        <v>15.005479452054795</v>
      </c>
      <c r="K92" s="31">
        <v>0.8226</v>
      </c>
      <c r="L92" s="22">
        <v>0</v>
      </c>
      <c r="M92" s="23">
        <v>0</v>
      </c>
      <c r="N92" s="31">
        <v>0.32250000000000001</v>
      </c>
      <c r="O92" s="31">
        <v>0.47689999999999999</v>
      </c>
      <c r="P92" s="24">
        <v>1</v>
      </c>
      <c r="Q92" s="25">
        <v>0</v>
      </c>
      <c r="R92" s="26">
        <v>0</v>
      </c>
      <c r="S92" s="34">
        <v>50615.7</v>
      </c>
      <c r="T92" s="28">
        <v>0</v>
      </c>
      <c r="U92" s="35">
        <v>0.18890000000000001</v>
      </c>
      <c r="V92" s="31">
        <v>0.02</v>
      </c>
      <c r="W92" s="28">
        <v>0.48840542965245537</v>
      </c>
      <c r="X92" s="28">
        <v>0.85352581543484529</v>
      </c>
      <c r="Y92" s="28">
        <v>0.8215200683176771</v>
      </c>
      <c r="Z92" s="28">
        <v>1.163848405641486</v>
      </c>
      <c r="AA92" s="28">
        <v>6.1891384987287958</v>
      </c>
      <c r="AB92" s="28">
        <v>14.133054154373275</v>
      </c>
      <c r="AC92" s="28">
        <v>2.3808500745538792</v>
      </c>
      <c r="AD92" s="28">
        <v>0.64929386937936262</v>
      </c>
      <c r="AE92" s="28">
        <v>0.62062594589636577</v>
      </c>
      <c r="AF92" s="28">
        <v>1.214025010470891</v>
      </c>
      <c r="AG92" s="28">
        <v>1.1007840292888473</v>
      </c>
      <c r="AH92" s="28">
        <v>0.14207508721030637</v>
      </c>
      <c r="AI92" s="28">
        <v>0.23926772633964127</v>
      </c>
      <c r="AJ92" s="28">
        <v>0.19621403943540566</v>
      </c>
      <c r="AK92" s="35">
        <v>1.0835308695183709E-2</v>
      </c>
      <c r="AL92" s="36">
        <v>395</v>
      </c>
    </row>
    <row r="93" spans="1:38" ht="14.25" customHeight="1">
      <c r="A93" s="13">
        <v>109</v>
      </c>
      <c r="B93" s="14" t="s">
        <v>115</v>
      </c>
      <c r="C93" s="14" t="s">
        <v>39</v>
      </c>
      <c r="D93" s="15">
        <v>2088</v>
      </c>
      <c r="E93" s="16">
        <v>0.26897437800234192</v>
      </c>
      <c r="F93" s="16">
        <v>0.25263157894736843</v>
      </c>
      <c r="G93" s="17">
        <v>18.250445402298851</v>
      </c>
      <c r="H93" s="18">
        <v>17.012022321428571</v>
      </c>
      <c r="I93" s="19">
        <v>0</v>
      </c>
      <c r="J93" s="20">
        <v>14.095890410958905</v>
      </c>
      <c r="K93" s="31">
        <v>0.42980000000000002</v>
      </c>
      <c r="L93" s="22">
        <v>0</v>
      </c>
      <c r="M93" s="23">
        <v>0</v>
      </c>
      <c r="N93" s="31">
        <v>0.1346</v>
      </c>
      <c r="O93" s="31">
        <v>0.1598</v>
      </c>
      <c r="P93" s="33">
        <v>0</v>
      </c>
      <c r="Q93" s="25">
        <v>0</v>
      </c>
      <c r="R93" s="26">
        <v>0.3</v>
      </c>
      <c r="S93" s="34">
        <v>5662.79</v>
      </c>
      <c r="T93" s="28">
        <v>0.8</v>
      </c>
      <c r="U93" s="31">
        <v>4.7E-2</v>
      </c>
      <c r="V93" s="31">
        <v>1.4999999999999999E-2</v>
      </c>
      <c r="W93" s="28">
        <v>1.4315661815661818</v>
      </c>
      <c r="X93" s="28">
        <v>0.98946957878315134</v>
      </c>
      <c r="Y93" s="28">
        <v>0.22248243559718972</v>
      </c>
      <c r="Z93" s="28">
        <v>1.2399656687029839</v>
      </c>
      <c r="AA93" s="28">
        <v>8.8155061019382632</v>
      </c>
      <c r="AB93" s="28">
        <v>3.0535869700360561</v>
      </c>
      <c r="AC93" s="28">
        <v>17.669064748201439</v>
      </c>
      <c r="AD93" s="28">
        <v>1.5060538670620212</v>
      </c>
      <c r="AE93" s="28">
        <v>0.63655147844674032</v>
      </c>
      <c r="AF93" s="28">
        <v>1.0560157790927023</v>
      </c>
      <c r="AG93" s="28">
        <v>0.34855910605763574</v>
      </c>
      <c r="AH93" s="28">
        <v>6.2732797490688101E-3</v>
      </c>
      <c r="AI93" s="28">
        <v>0.54481409001956949</v>
      </c>
      <c r="AJ93" s="28">
        <v>0.38957654723127033</v>
      </c>
      <c r="AK93" s="35">
        <v>0.44413680781758957</v>
      </c>
      <c r="AL93" s="36">
        <v>201</v>
      </c>
    </row>
    <row r="94" spans="1:38" ht="14.25" customHeight="1">
      <c r="A94" s="13">
        <v>110</v>
      </c>
      <c r="B94" s="14" t="s">
        <v>116</v>
      </c>
      <c r="C94" s="14" t="s">
        <v>39</v>
      </c>
      <c r="D94" s="15">
        <v>1608</v>
      </c>
      <c r="E94" s="16">
        <v>0.62500367981739058</v>
      </c>
      <c r="F94" s="16">
        <v>0.31353835828275234</v>
      </c>
      <c r="G94" s="17">
        <v>32.649253731343286</v>
      </c>
      <c r="H94" s="18">
        <v>12.5</v>
      </c>
      <c r="I94" s="19">
        <v>1</v>
      </c>
      <c r="J94" s="20">
        <v>3.8328767123287673</v>
      </c>
      <c r="K94" s="39">
        <v>0.43</v>
      </c>
      <c r="L94" s="22">
        <v>0</v>
      </c>
      <c r="M94" s="23">
        <v>0</v>
      </c>
      <c r="N94" s="31">
        <v>0.20019999999999999</v>
      </c>
      <c r="O94" s="31">
        <v>0.2848</v>
      </c>
      <c r="P94" s="33">
        <v>0</v>
      </c>
      <c r="Q94" s="25">
        <v>0</v>
      </c>
      <c r="R94" s="26">
        <v>0</v>
      </c>
      <c r="S94" s="34">
        <v>4027.25</v>
      </c>
      <c r="T94" s="28">
        <v>0</v>
      </c>
      <c r="U94" s="28">
        <v>0</v>
      </c>
      <c r="V94" s="31">
        <v>0.03</v>
      </c>
      <c r="W94" s="28">
        <v>2.5813737623762378</v>
      </c>
      <c r="X94" s="28">
        <v>3.0373230373230378</v>
      </c>
      <c r="Y94" s="28">
        <v>6.1047619047619044</v>
      </c>
      <c r="Z94" s="28">
        <v>2.3244411427027756</v>
      </c>
      <c r="AA94" s="28">
        <v>0</v>
      </c>
      <c r="AB94" s="28">
        <v>3.9075840145322434</v>
      </c>
      <c r="AC94" s="28">
        <v>391.11363636363637</v>
      </c>
      <c r="AD94" s="28">
        <v>1.3451190476190475</v>
      </c>
      <c r="AE94" s="28">
        <v>0.72898488120950322</v>
      </c>
      <c r="AF94" s="28">
        <v>1.0042412818096136</v>
      </c>
      <c r="AG94" s="28">
        <v>1.2751036021676761E-2</v>
      </c>
      <c r="AH94" s="28">
        <v>0</v>
      </c>
      <c r="AI94" s="28">
        <v>0.82166581502299441</v>
      </c>
      <c r="AJ94" s="28">
        <v>0.20774013597536173</v>
      </c>
      <c r="AK94" s="35">
        <v>1.2028589691440526E-2</v>
      </c>
      <c r="AL94" s="36">
        <v>139</v>
      </c>
    </row>
    <row r="95" spans="1:38" ht="14.25" customHeight="1">
      <c r="A95" s="13">
        <v>111</v>
      </c>
      <c r="B95" s="14" t="s">
        <v>117</v>
      </c>
      <c r="C95" s="14" t="s">
        <v>39</v>
      </c>
      <c r="D95" s="15">
        <v>6487</v>
      </c>
      <c r="E95" s="16">
        <v>7.2379976802384061E-2</v>
      </c>
      <c r="F95" s="16">
        <v>0.20259523809523811</v>
      </c>
      <c r="G95" s="17">
        <v>12.958382919685524</v>
      </c>
      <c r="H95" s="18">
        <v>12.008718571428572</v>
      </c>
      <c r="I95" s="19">
        <v>0</v>
      </c>
      <c r="J95" s="20">
        <v>20.8</v>
      </c>
      <c r="K95" s="39">
        <v>0.9</v>
      </c>
      <c r="L95" s="22">
        <v>0</v>
      </c>
      <c r="M95" s="23">
        <v>0</v>
      </c>
      <c r="N95" s="31">
        <v>0.50249999999999995</v>
      </c>
      <c r="O95" s="31">
        <v>0.44479999999999997</v>
      </c>
      <c r="P95" s="33">
        <v>0</v>
      </c>
      <c r="Q95" s="25">
        <v>0</v>
      </c>
      <c r="R95" s="26">
        <v>0</v>
      </c>
      <c r="S95" s="34">
        <v>19802.87</v>
      </c>
      <c r="T95" s="28">
        <v>0.8</v>
      </c>
      <c r="U95" s="28">
        <v>4.1751232241229404E-2</v>
      </c>
      <c r="V95" s="31">
        <v>5.0000000000000001E-3</v>
      </c>
      <c r="W95" s="28">
        <v>3.6030518768021658E-2</v>
      </c>
      <c r="X95" s="28">
        <v>0.22835116868487759</v>
      </c>
      <c r="Y95" s="28">
        <v>0.26947162426614479</v>
      </c>
      <c r="Z95" s="28">
        <v>1.8622634415340269</v>
      </c>
      <c r="AA95" s="28">
        <v>11.242339411364153</v>
      </c>
      <c r="AB95" s="28">
        <v>6.2749155405405403</v>
      </c>
      <c r="AC95" s="28">
        <v>69.597189695550355</v>
      </c>
      <c r="AD95" s="28">
        <v>6.8291272344900102</v>
      </c>
      <c r="AE95" s="28">
        <v>0.14053841038398068</v>
      </c>
      <c r="AF95" s="28">
        <v>1.0194378775939059</v>
      </c>
      <c r="AG95" s="28">
        <v>2.9316520991546066E-2</v>
      </c>
      <c r="AH95" s="28">
        <v>0</v>
      </c>
      <c r="AI95" s="28">
        <v>0.2049507922215377</v>
      </c>
      <c r="AJ95" s="28">
        <v>0.18295982232990107</v>
      </c>
      <c r="AK95" s="35">
        <v>5.7204387913049335E-3</v>
      </c>
      <c r="AL95" s="36">
        <v>424</v>
      </c>
    </row>
    <row r="96" spans="1:38" ht="14.25" customHeight="1">
      <c r="A96" s="13">
        <v>112</v>
      </c>
      <c r="B96" s="14" t="s">
        <v>118</v>
      </c>
      <c r="C96" s="14" t="s">
        <v>39</v>
      </c>
      <c r="D96" s="15">
        <v>6345</v>
      </c>
      <c r="E96" s="16">
        <v>0.29249730706457355</v>
      </c>
      <c r="F96" s="16">
        <v>0.20213526482899377</v>
      </c>
      <c r="G96" s="17">
        <v>25.106382978723403</v>
      </c>
      <c r="H96" s="18">
        <v>15.171428571428571</v>
      </c>
      <c r="I96" s="19">
        <v>0</v>
      </c>
      <c r="J96" s="20">
        <v>25.350684931506848</v>
      </c>
      <c r="K96" s="31">
        <v>8.5699999999999998E-2</v>
      </c>
      <c r="L96" s="22">
        <v>0</v>
      </c>
      <c r="M96" s="23">
        <v>0</v>
      </c>
      <c r="N96" s="31">
        <v>0.26479999999999998</v>
      </c>
      <c r="O96" s="31">
        <v>2.01E-2</v>
      </c>
      <c r="P96" s="33">
        <v>0</v>
      </c>
      <c r="Q96" s="25">
        <v>0</v>
      </c>
      <c r="R96" s="26">
        <v>0.6</v>
      </c>
      <c r="S96" s="34">
        <v>40059.800000000003</v>
      </c>
      <c r="T96" s="28">
        <v>0.8</v>
      </c>
      <c r="U96" s="28">
        <v>4.2099999999999999E-2</v>
      </c>
      <c r="V96" s="31">
        <v>0.01</v>
      </c>
      <c r="W96" s="28">
        <v>-3.9442966501981647E-2</v>
      </c>
      <c r="X96" s="28">
        <v>-0.52047952047952051</v>
      </c>
      <c r="Y96" s="28">
        <v>-0.27386129549095906</v>
      </c>
      <c r="Z96" s="28">
        <v>0.54018802874430583</v>
      </c>
      <c r="AA96" s="28">
        <v>23.709510786994834</v>
      </c>
      <c r="AB96" s="28">
        <v>1.3636014120443187</v>
      </c>
      <c r="AC96" s="28">
        <v>4.902488062327218</v>
      </c>
      <c r="AD96" s="28">
        <v>1.5768744799531573</v>
      </c>
      <c r="AE96" s="28">
        <v>0.45851349441853895</v>
      </c>
      <c r="AF96" s="28">
        <v>1.1262433052792655</v>
      </c>
      <c r="AG96" s="28">
        <v>0.3085805084745763</v>
      </c>
      <c r="AH96" s="28">
        <v>0</v>
      </c>
      <c r="AI96" s="28">
        <v>0.1452294029457879</v>
      </c>
      <c r="AJ96" s="28">
        <v>0.49120828420566975</v>
      </c>
      <c r="AK96" s="35">
        <v>0.82859998974727023</v>
      </c>
      <c r="AL96" s="36">
        <v>1140</v>
      </c>
    </row>
    <row r="97" spans="1:38" ht="14.25" customHeight="1">
      <c r="A97" s="13">
        <v>113</v>
      </c>
      <c r="B97" s="14" t="s">
        <v>119</v>
      </c>
      <c r="C97" s="14" t="s">
        <v>39</v>
      </c>
      <c r="D97" s="15">
        <v>10080</v>
      </c>
      <c r="E97" s="16">
        <v>0.58319041932166082</v>
      </c>
      <c r="F97" s="16">
        <v>0.22117647058823531</v>
      </c>
      <c r="G97" s="17">
        <v>42.172619047619051</v>
      </c>
      <c r="H97" s="18">
        <v>17.712499999999999</v>
      </c>
      <c r="I97" s="19">
        <v>0</v>
      </c>
      <c r="J97" s="20">
        <v>11.09041095890411</v>
      </c>
      <c r="K97" s="31">
        <v>0.85899999999999999</v>
      </c>
      <c r="L97" s="22">
        <v>0</v>
      </c>
      <c r="M97" s="23">
        <v>0</v>
      </c>
      <c r="N97" s="31">
        <v>0.1016</v>
      </c>
      <c r="O97" s="31">
        <v>0.1236</v>
      </c>
      <c r="P97" s="33">
        <v>0</v>
      </c>
      <c r="Q97" s="25">
        <v>0</v>
      </c>
      <c r="R97" s="26">
        <v>0.3</v>
      </c>
      <c r="S97" s="34">
        <v>127647.01</v>
      </c>
      <c r="T97" s="28">
        <v>0</v>
      </c>
      <c r="U97" s="28">
        <v>0.3</v>
      </c>
      <c r="V97" s="31">
        <v>1.4999999999999999E-2</v>
      </c>
      <c r="W97" s="28">
        <v>2.148340205381194E-2</v>
      </c>
      <c r="X97" s="28">
        <v>5.9702829645366551E-2</v>
      </c>
      <c r="Y97" s="28">
        <v>2.103448275862069</v>
      </c>
      <c r="Z97" s="28">
        <v>0.22020198121512349</v>
      </c>
      <c r="AA97" s="28">
        <v>36.338559529642332</v>
      </c>
      <c r="AB97" s="28">
        <v>9.5453024453024451</v>
      </c>
      <c r="AC97" s="28">
        <v>0.67457661033598315</v>
      </c>
      <c r="AD97" s="28">
        <v>0.41609611421102899</v>
      </c>
      <c r="AE97" s="28">
        <v>0.5106186084907739</v>
      </c>
      <c r="AF97" s="28">
        <v>1.6029365823180257</v>
      </c>
      <c r="AG97" s="28">
        <v>0.72986763604743843</v>
      </c>
      <c r="AH97" s="28">
        <v>0.18958479263785899</v>
      </c>
      <c r="AI97" s="28">
        <v>6.263242595020474E-2</v>
      </c>
      <c r="AJ97" s="28">
        <v>0.89769034745911258</v>
      </c>
      <c r="AK97" s="35">
        <v>0.42529696495746089</v>
      </c>
      <c r="AL97" s="36">
        <v>0</v>
      </c>
    </row>
    <row r="98" spans="1:38" ht="14.25" customHeight="1">
      <c r="A98" s="13">
        <v>114</v>
      </c>
      <c r="B98" s="14" t="s">
        <v>120</v>
      </c>
      <c r="C98" s="14" t="s">
        <v>39</v>
      </c>
      <c r="D98" s="15">
        <v>19963</v>
      </c>
      <c r="E98" s="16">
        <v>0.56350608950696457</v>
      </c>
      <c r="F98" s="16">
        <v>0.30558558558558557</v>
      </c>
      <c r="G98" s="17">
        <v>27.555740119220559</v>
      </c>
      <c r="H98" s="18">
        <v>14.552784126984127</v>
      </c>
      <c r="I98" s="19">
        <v>0</v>
      </c>
      <c r="J98" s="20">
        <v>8.293150684931506</v>
      </c>
      <c r="K98" s="31">
        <v>0.18579999999999999</v>
      </c>
      <c r="L98" s="22">
        <v>0</v>
      </c>
      <c r="M98" s="23">
        <v>0</v>
      </c>
      <c r="N98" s="31">
        <v>0.25030000000000002</v>
      </c>
      <c r="O98" s="31">
        <v>0.15759999999999999</v>
      </c>
      <c r="P98" s="33">
        <v>0</v>
      </c>
      <c r="Q98" s="25">
        <v>0</v>
      </c>
      <c r="R98" s="26">
        <v>0.3</v>
      </c>
      <c r="S98" s="34">
        <v>136648.4</v>
      </c>
      <c r="T98" s="28">
        <v>0.8</v>
      </c>
      <c r="U98" s="28">
        <v>4.7500000000000001E-2</v>
      </c>
      <c r="V98" s="31">
        <v>2.5000000000000001E-2</v>
      </c>
      <c r="W98" s="28">
        <v>1.4596328722438492</v>
      </c>
      <c r="X98" s="28">
        <v>4.0436644151625885</v>
      </c>
      <c r="Y98" s="28">
        <v>5.717025572005384</v>
      </c>
      <c r="Z98" s="28">
        <v>0.44385243167515398</v>
      </c>
      <c r="AA98" s="28">
        <v>12.812684555141868</v>
      </c>
      <c r="AB98" s="28">
        <v>3.4340869206152576</v>
      </c>
      <c r="AC98" s="28">
        <v>1.0773249851567981</v>
      </c>
      <c r="AD98" s="28">
        <v>2.8355231838522328</v>
      </c>
      <c r="AE98" s="28">
        <v>0.14516371188709698</v>
      </c>
      <c r="AF98" s="28">
        <v>1.1277782110270607</v>
      </c>
      <c r="AG98" s="28">
        <v>0.48485890755810551</v>
      </c>
      <c r="AH98" s="28">
        <v>2.7530589543937709E-2</v>
      </c>
      <c r="AI98" s="28">
        <v>0.2438363024532646</v>
      </c>
      <c r="AJ98" s="28">
        <v>0.61390007815787895</v>
      </c>
      <c r="AK98" s="35">
        <v>2.3988456682498646E-2</v>
      </c>
      <c r="AL98" s="36">
        <v>1951</v>
      </c>
    </row>
    <row r="99" spans="1:38" ht="14.25" customHeight="1">
      <c r="A99" s="13">
        <v>115</v>
      </c>
      <c r="B99" s="14" t="s">
        <v>121</v>
      </c>
      <c r="C99" s="14" t="s">
        <v>37</v>
      </c>
      <c r="D99" s="15">
        <v>41616</v>
      </c>
      <c r="E99" s="16">
        <v>0.39006951720135286</v>
      </c>
      <c r="F99" s="16">
        <v>0.349209481012692</v>
      </c>
      <c r="G99" s="17">
        <v>19.176726018838909</v>
      </c>
      <c r="H99" s="18">
        <v>10.617978562572352</v>
      </c>
      <c r="I99" s="19">
        <v>0</v>
      </c>
      <c r="J99" s="20">
        <v>2.4821917808219176</v>
      </c>
      <c r="K99" s="39">
        <v>1</v>
      </c>
      <c r="L99" s="22">
        <v>0</v>
      </c>
      <c r="M99" s="23">
        <v>0</v>
      </c>
      <c r="N99" s="31">
        <v>0.19989999999999999</v>
      </c>
      <c r="O99" s="31">
        <v>8.7900000000000006E-2</v>
      </c>
      <c r="P99" s="33">
        <v>0</v>
      </c>
      <c r="Q99" s="25">
        <v>0</v>
      </c>
      <c r="R99" s="26">
        <v>1</v>
      </c>
      <c r="S99" s="34">
        <v>718965.9</v>
      </c>
      <c r="T99" s="28">
        <v>0</v>
      </c>
      <c r="U99" s="28">
        <v>2.5000000000000001E-2</v>
      </c>
      <c r="V99" s="31">
        <v>4.4999999999999998E-2</v>
      </c>
      <c r="W99" s="28">
        <v>0.43548645937813446</v>
      </c>
      <c r="X99" s="28">
        <v>9.0084011698867927E-2</v>
      </c>
      <c r="Y99" s="28">
        <v>0.87004583445672679</v>
      </c>
      <c r="Z99" s="28">
        <v>0.37729081040120582</v>
      </c>
      <c r="AA99" s="28">
        <v>12.005176169961834</v>
      </c>
      <c r="AB99" s="28">
        <v>4.4914387968966407</v>
      </c>
      <c r="AC99" s="28">
        <v>10.993834845871147</v>
      </c>
      <c r="AD99" s="28">
        <v>1.0047536256244058</v>
      </c>
      <c r="AE99" s="28">
        <v>0.372051384172501</v>
      </c>
      <c r="AF99" s="28">
        <v>1.2211799633630218</v>
      </c>
      <c r="AG99" s="28">
        <v>5.4750850527006838E-2</v>
      </c>
      <c r="AH99" s="28">
        <v>7.1964460071825373E-2</v>
      </c>
      <c r="AI99" s="28">
        <v>6.037792787466531E-2</v>
      </c>
      <c r="AJ99" s="28">
        <v>0.31199720563675459</v>
      </c>
      <c r="AK99" s="35">
        <v>0.1150873784288256</v>
      </c>
      <c r="AL99" s="36">
        <v>0</v>
      </c>
    </row>
    <row r="100" spans="1:38" ht="14.25" customHeight="1">
      <c r="A100" s="13">
        <v>117</v>
      </c>
      <c r="B100" s="14" t="s">
        <v>122</v>
      </c>
      <c r="C100" s="14" t="s">
        <v>37</v>
      </c>
      <c r="D100" s="15">
        <v>5030</v>
      </c>
      <c r="E100" s="16">
        <v>0.50069918071064068</v>
      </c>
      <c r="F100" s="16">
        <v>0.29111375764793584</v>
      </c>
      <c r="G100" s="17">
        <v>26.841296222664017</v>
      </c>
      <c r="H100" s="18">
        <v>14.517389247311828</v>
      </c>
      <c r="I100" s="19">
        <v>1</v>
      </c>
      <c r="J100" s="20">
        <v>8.419178082191781</v>
      </c>
      <c r="K100" s="31">
        <v>0.45050000000000001</v>
      </c>
      <c r="L100" s="22">
        <v>0</v>
      </c>
      <c r="M100" s="23">
        <v>0</v>
      </c>
      <c r="N100" s="31">
        <v>5.3600000000000002E-2</v>
      </c>
      <c r="O100" s="40">
        <v>10.26</v>
      </c>
      <c r="P100" s="33">
        <v>0</v>
      </c>
      <c r="Q100" s="33">
        <v>1</v>
      </c>
      <c r="R100" s="26">
        <v>0</v>
      </c>
      <c r="S100" s="34">
        <v>12756.48</v>
      </c>
      <c r="T100" s="28">
        <v>0.8</v>
      </c>
      <c r="U100" s="28">
        <v>0</v>
      </c>
      <c r="V100" s="31">
        <v>3.78E-2</v>
      </c>
      <c r="W100" s="28">
        <v>0.45059475533928084</v>
      </c>
      <c r="X100" s="28">
        <v>0.27787050865325491</v>
      </c>
      <c r="Y100" s="28">
        <v>2.1956797966963153</v>
      </c>
      <c r="Z100" s="28">
        <v>2.4079538873107365</v>
      </c>
      <c r="AA100" s="28">
        <v>108.86533665835411</v>
      </c>
      <c r="AB100" s="28">
        <v>10.952082288008029</v>
      </c>
      <c r="AC100" s="28">
        <v>656.46616541353387</v>
      </c>
      <c r="AD100" s="28">
        <v>1.6179059180576632</v>
      </c>
      <c r="AE100" s="28">
        <v>0.30704002236406841</v>
      </c>
      <c r="AF100" s="28">
        <v>1.0795517178026823</v>
      </c>
      <c r="AG100" s="28">
        <v>6.8747421971676066E-3</v>
      </c>
      <c r="AH100" s="28">
        <v>0</v>
      </c>
      <c r="AI100" s="28">
        <v>0.38798256778124879</v>
      </c>
      <c r="AJ100" s="28">
        <v>0.18662238002519757</v>
      </c>
      <c r="AK100" s="35">
        <v>9.3276829687321039E-2</v>
      </c>
      <c r="AL100" s="36">
        <v>1334</v>
      </c>
    </row>
    <row r="101" spans="1:38" ht="14.25" customHeight="1">
      <c r="A101" s="13">
        <v>118</v>
      </c>
      <c r="B101" s="14" t="s">
        <v>123</v>
      </c>
      <c r="C101" s="14" t="s">
        <v>39</v>
      </c>
      <c r="D101" s="15">
        <v>12409</v>
      </c>
      <c r="E101" s="16">
        <v>0.37768643705617078</v>
      </c>
      <c r="F101" s="16">
        <v>0.28373333333333334</v>
      </c>
      <c r="G101" s="17">
        <v>22.390975904585382</v>
      </c>
      <c r="H101" s="18">
        <v>14.471334375</v>
      </c>
      <c r="I101" s="19">
        <v>1</v>
      </c>
      <c r="J101" s="20">
        <v>4.2602739726027394</v>
      </c>
      <c r="K101" s="40">
        <v>28.276700000000002</v>
      </c>
      <c r="L101" s="22">
        <v>0</v>
      </c>
      <c r="M101" s="23">
        <v>0</v>
      </c>
      <c r="N101" s="31">
        <v>0.86539999999999995</v>
      </c>
      <c r="O101" s="31">
        <v>0.91679999999999995</v>
      </c>
      <c r="P101" s="33">
        <v>0</v>
      </c>
      <c r="Q101" s="25">
        <v>0</v>
      </c>
      <c r="R101" s="26">
        <v>0</v>
      </c>
      <c r="S101" s="34">
        <v>24923.87</v>
      </c>
      <c r="T101" s="28">
        <v>0</v>
      </c>
      <c r="U101" s="28">
        <v>0</v>
      </c>
      <c r="V101" s="31">
        <v>0.03</v>
      </c>
      <c r="W101" s="28">
        <v>8.5499858397054656</v>
      </c>
      <c r="X101" s="28">
        <v>14.549431818181818</v>
      </c>
      <c r="Y101" s="28">
        <v>5.5908250092489826</v>
      </c>
      <c r="Z101" s="28">
        <v>2.3143455384945777</v>
      </c>
      <c r="AA101" s="28">
        <v>0</v>
      </c>
      <c r="AB101" s="28">
        <v>13.066686874810548</v>
      </c>
      <c r="AC101" s="28">
        <v>828.98076923076928</v>
      </c>
      <c r="AD101" s="28">
        <v>5.2393767705382439</v>
      </c>
      <c r="AE101" s="28">
        <v>0.18842857566501586</v>
      </c>
      <c r="AF101" s="28">
        <v>1.0019659735349717</v>
      </c>
      <c r="AG101" s="28">
        <v>3.8001973179376623E-3</v>
      </c>
      <c r="AH101" s="28">
        <v>0</v>
      </c>
      <c r="AI101" s="28">
        <v>0.85206166100181957</v>
      </c>
      <c r="AJ101" s="28">
        <v>0.99884009557612452</v>
      </c>
      <c r="AK101" s="35">
        <v>0.33479481290741642</v>
      </c>
      <c r="AL101" s="36">
        <v>744</v>
      </c>
    </row>
    <row r="102" spans="1:38" ht="14.25" customHeight="1">
      <c r="A102" s="13">
        <v>121</v>
      </c>
      <c r="B102" s="14" t="s">
        <v>124</v>
      </c>
      <c r="C102" s="14" t="s">
        <v>37</v>
      </c>
      <c r="D102" s="15">
        <v>40270</v>
      </c>
      <c r="E102" s="16">
        <v>0.23221125602447334</v>
      </c>
      <c r="F102" s="16">
        <v>0.36707768658140866</v>
      </c>
      <c r="G102" s="17">
        <v>13.009684628755897</v>
      </c>
      <c r="H102" s="18">
        <v>10.080815855301136</v>
      </c>
      <c r="I102" s="19">
        <v>0</v>
      </c>
      <c r="J102" s="20">
        <v>19.780821917808218</v>
      </c>
      <c r="K102" s="39">
        <v>0.85</v>
      </c>
      <c r="L102" s="33">
        <v>1</v>
      </c>
      <c r="M102" s="23">
        <v>0</v>
      </c>
      <c r="N102" s="40">
        <v>23.32</v>
      </c>
      <c r="O102" s="40">
        <v>4.91</v>
      </c>
      <c r="P102" s="33">
        <v>0</v>
      </c>
      <c r="Q102" s="33">
        <v>1</v>
      </c>
      <c r="R102" s="26">
        <v>0.8</v>
      </c>
      <c r="S102" s="48">
        <v>126412</v>
      </c>
      <c r="T102" s="28">
        <v>0</v>
      </c>
      <c r="U102" s="28">
        <v>4.7500000000000001E-2</v>
      </c>
      <c r="V102" s="31">
        <v>3.5000000000000003E-2</v>
      </c>
      <c r="W102" s="28">
        <v>0.35734110813544784</v>
      </c>
      <c r="X102" s="28">
        <v>0.13244545964885113</v>
      </c>
      <c r="Y102" s="28">
        <v>0.80663974876626288</v>
      </c>
      <c r="Z102" s="28">
        <v>0.82088075246805803</v>
      </c>
      <c r="AA102" s="28">
        <v>2.5840559745958589</v>
      </c>
      <c r="AB102" s="28">
        <v>8.8885719308338924</v>
      </c>
      <c r="AC102" s="28">
        <v>19.600496890032247</v>
      </c>
      <c r="AD102" s="28">
        <v>1.0029355613491264</v>
      </c>
      <c r="AE102" s="28">
        <v>0.87837088785804318</v>
      </c>
      <c r="AF102" s="28">
        <v>1.1840189150702598</v>
      </c>
      <c r="AG102" s="28">
        <v>0.37544657356284505</v>
      </c>
      <c r="AH102" s="28">
        <v>2.612490954570577E-2</v>
      </c>
      <c r="AI102" s="28">
        <v>0.24370612442507866</v>
      </c>
      <c r="AJ102" s="28">
        <v>8.1780891002861414E-2</v>
      </c>
      <c r="AK102" s="35">
        <v>4.8984750810644141E-3</v>
      </c>
      <c r="AL102" s="36">
        <v>6544</v>
      </c>
    </row>
    <row r="103" spans="1:38" ht="14.25" customHeight="1">
      <c r="A103" s="13">
        <v>123</v>
      </c>
      <c r="B103" s="14" t="s">
        <v>125</v>
      </c>
      <c r="C103" s="14" t="s">
        <v>39</v>
      </c>
      <c r="D103" s="15">
        <v>3265</v>
      </c>
      <c r="E103" s="16">
        <v>0.27450000000000002</v>
      </c>
      <c r="F103" s="16">
        <v>0.15722583418993669</v>
      </c>
      <c r="G103" s="17">
        <v>24.667316998468603</v>
      </c>
      <c r="H103" s="18">
        <v>14.643416363636362</v>
      </c>
      <c r="I103" s="19">
        <v>0</v>
      </c>
      <c r="J103" s="20">
        <v>10.306849315068494</v>
      </c>
      <c r="K103" s="31">
        <v>0.57199999999999995</v>
      </c>
      <c r="L103" s="22">
        <v>0</v>
      </c>
      <c r="M103" s="23">
        <v>0</v>
      </c>
      <c r="N103" s="31">
        <v>0.18540000000000001</v>
      </c>
      <c r="O103" s="31">
        <v>0.16070000000000001</v>
      </c>
      <c r="P103" s="33">
        <v>0</v>
      </c>
      <c r="Q103" s="25">
        <v>0</v>
      </c>
      <c r="R103" s="26">
        <v>0.6</v>
      </c>
      <c r="S103" s="34">
        <v>16590.34</v>
      </c>
      <c r="T103" s="28">
        <v>0.8</v>
      </c>
      <c r="U103" s="28">
        <v>4.4200000000000003E-2</v>
      </c>
      <c r="V103" s="31">
        <v>5.5E-2</v>
      </c>
      <c r="W103" s="28">
        <v>0.66961529327950609</v>
      </c>
      <c r="X103" s="28">
        <v>0.66163239074550129</v>
      </c>
      <c r="Y103" s="28">
        <v>5.6093117408906883</v>
      </c>
      <c r="Z103" s="28">
        <v>1.0732759579247004</v>
      </c>
      <c r="AA103" s="28">
        <v>4.2235057320381548</v>
      </c>
      <c r="AB103" s="28">
        <v>5.410538116591928</v>
      </c>
      <c r="AC103" s="28">
        <v>31.919312169312171</v>
      </c>
      <c r="AD103" s="28">
        <v>1.971504424778761</v>
      </c>
      <c r="AE103" s="28">
        <v>0.41009138427621522</v>
      </c>
      <c r="AF103" s="28">
        <v>1.080441277867157</v>
      </c>
      <c r="AG103" s="28">
        <v>6.4075291690839947E-2</v>
      </c>
      <c r="AH103" s="28">
        <v>0</v>
      </c>
      <c r="AI103" s="28">
        <v>0.26278723489878869</v>
      </c>
      <c r="AJ103" s="28">
        <v>0.36430317848410759</v>
      </c>
      <c r="AK103" s="35">
        <v>6.2492229911731798E-2</v>
      </c>
      <c r="AL103" s="36">
        <v>983</v>
      </c>
    </row>
    <row r="104" spans="1:38" ht="14.25" customHeight="1">
      <c r="A104" s="13">
        <v>124</v>
      </c>
      <c r="B104" s="14" t="s">
        <v>126</v>
      </c>
      <c r="C104" s="14" t="s">
        <v>37</v>
      </c>
      <c r="D104" s="15">
        <v>7805</v>
      </c>
      <c r="E104" s="16">
        <v>9.1518359365161617E-2</v>
      </c>
      <c r="F104" s="16">
        <v>0.30944254835039819</v>
      </c>
      <c r="G104" s="17">
        <v>11.264573991031391</v>
      </c>
      <c r="H104" s="18">
        <v>11.2</v>
      </c>
      <c r="I104" s="19">
        <v>0</v>
      </c>
      <c r="J104" s="20">
        <v>17.81917808219178</v>
      </c>
      <c r="K104" s="39">
        <v>0.8</v>
      </c>
      <c r="L104" s="22">
        <v>0</v>
      </c>
      <c r="M104" s="23">
        <v>0</v>
      </c>
      <c r="N104" s="31">
        <v>3.1800000000000002E-2</v>
      </c>
      <c r="O104" s="31">
        <v>0.84079999999999999</v>
      </c>
      <c r="P104" s="33">
        <v>0</v>
      </c>
      <c r="Q104" s="33">
        <v>1</v>
      </c>
      <c r="R104" s="26">
        <v>0</v>
      </c>
      <c r="S104" s="34">
        <v>11303.27</v>
      </c>
      <c r="T104" s="28">
        <v>0</v>
      </c>
      <c r="U104" s="28">
        <v>0.22700000000000001</v>
      </c>
      <c r="V104" s="31">
        <v>3.8600000000000002E-2</v>
      </c>
      <c r="W104" s="28">
        <v>-0.32937260086329101</v>
      </c>
      <c r="X104" s="28">
        <v>-0.59456938914595214</v>
      </c>
      <c r="Y104" s="28">
        <v>0.40075376884422109</v>
      </c>
      <c r="Z104" s="28">
        <v>0.72369311735486763</v>
      </c>
      <c r="AA104" s="28">
        <v>12.808977387782653</v>
      </c>
      <c r="AB104" s="28">
        <v>-5.2237285802766502</v>
      </c>
      <c r="AC104" s="28">
        <v>2.9769393677935523</v>
      </c>
      <c r="AD104" s="28">
        <v>1.071203007518797</v>
      </c>
      <c r="AE104" s="28">
        <v>0.7315219456583697</v>
      </c>
      <c r="AF104" s="28">
        <v>1.1258136348064405</v>
      </c>
      <c r="AG104" s="28">
        <v>1.1753516765460497</v>
      </c>
      <c r="AH104" s="28">
        <v>0</v>
      </c>
      <c r="AI104" s="28">
        <v>0.39839722321474147</v>
      </c>
      <c r="AJ104" s="28">
        <v>0.30089847969857453</v>
      </c>
      <c r="AK104" s="35">
        <v>0.18852264643111216</v>
      </c>
      <c r="AL104" s="36">
        <v>0</v>
      </c>
    </row>
    <row r="105" spans="1:38" ht="14.25" customHeight="1">
      <c r="A105" s="13">
        <v>126</v>
      </c>
      <c r="B105" s="14" t="s">
        <v>127</v>
      </c>
      <c r="C105" s="14" t="s">
        <v>37</v>
      </c>
      <c r="D105" s="15">
        <v>842</v>
      </c>
      <c r="E105" s="16">
        <v>0.55484538027202013</v>
      </c>
      <c r="F105" s="16">
        <v>0.26880793319415447</v>
      </c>
      <c r="G105" s="17">
        <v>34.391330166270784</v>
      </c>
      <c r="H105" s="18">
        <v>14.12560975609756</v>
      </c>
      <c r="I105" s="19">
        <v>0</v>
      </c>
      <c r="J105" s="20">
        <v>5.9068493150684933</v>
      </c>
      <c r="K105" s="31">
        <v>0.33800000000000002</v>
      </c>
      <c r="L105" s="22">
        <v>0</v>
      </c>
      <c r="M105" s="23">
        <v>0</v>
      </c>
      <c r="N105" s="31">
        <v>0.19670000000000001</v>
      </c>
      <c r="O105" s="40">
        <v>0</v>
      </c>
      <c r="P105" s="33">
        <v>0</v>
      </c>
      <c r="Q105" s="25">
        <v>0</v>
      </c>
      <c r="R105" s="26">
        <v>0.3</v>
      </c>
      <c r="S105" s="34">
        <v>1345.83</v>
      </c>
      <c r="T105" s="28">
        <v>0</v>
      </c>
      <c r="U105" s="28">
        <v>0</v>
      </c>
      <c r="V105" s="31">
        <v>0.05</v>
      </c>
      <c r="W105" s="28">
        <v>2.3014184397163122</v>
      </c>
      <c r="X105" s="28">
        <v>1.6706349206349205</v>
      </c>
      <c r="Y105" s="28">
        <v>1.7697368421052633</v>
      </c>
      <c r="Z105" s="28">
        <v>1.5309150865622423</v>
      </c>
      <c r="AA105" s="28">
        <v>16.654708520179373</v>
      </c>
      <c r="AB105" s="28">
        <v>4.5570552147239267</v>
      </c>
      <c r="AC105" s="28">
        <v>30.442622950819672</v>
      </c>
      <c r="AD105" s="28">
        <v>3.4674556213017751</v>
      </c>
      <c r="AE105" s="28">
        <v>0.27765843179377014</v>
      </c>
      <c r="AF105" s="28">
        <v>1.0312876052948254</v>
      </c>
      <c r="AG105" s="28">
        <v>5.0520059435364043E-2</v>
      </c>
      <c r="AH105" s="28">
        <v>0</v>
      </c>
      <c r="AI105" s="28">
        <v>0.9102702702702703</v>
      </c>
      <c r="AJ105" s="28">
        <v>0.90037695207323643</v>
      </c>
      <c r="AK105" s="35">
        <v>0.14754981152396338</v>
      </c>
      <c r="AL105" s="36">
        <v>419</v>
      </c>
    </row>
    <row r="106" spans="1:38" ht="14.25" customHeight="1">
      <c r="A106" s="13">
        <v>127</v>
      </c>
      <c r="B106" s="14" t="s">
        <v>128</v>
      </c>
      <c r="C106" s="14" t="s">
        <v>37</v>
      </c>
      <c r="D106" s="15">
        <v>43743</v>
      </c>
      <c r="E106" s="16">
        <v>0.27479999999999999</v>
      </c>
      <c r="F106" s="16">
        <v>0.30607798165137617</v>
      </c>
      <c r="G106" s="17">
        <v>2.4985387376265917</v>
      </c>
      <c r="H106" s="18">
        <v>12.858068235294118</v>
      </c>
      <c r="I106" s="19">
        <v>1</v>
      </c>
      <c r="J106" s="20">
        <v>4.624657534246575</v>
      </c>
      <c r="K106" s="39">
        <v>0.3</v>
      </c>
      <c r="L106" s="22">
        <v>0</v>
      </c>
      <c r="M106" s="23">
        <v>0</v>
      </c>
      <c r="N106" s="31">
        <v>0.16039999999999999</v>
      </c>
      <c r="O106" s="31">
        <v>0.1147</v>
      </c>
      <c r="P106" s="33">
        <v>0</v>
      </c>
      <c r="Q106" s="25">
        <v>0</v>
      </c>
      <c r="R106" s="26">
        <v>0</v>
      </c>
      <c r="S106" s="34">
        <v>9082.48</v>
      </c>
      <c r="T106" s="28">
        <v>0.8</v>
      </c>
      <c r="U106" s="28">
        <v>0</v>
      </c>
      <c r="V106" s="31">
        <v>4.4999999999999998E-2</v>
      </c>
      <c r="W106" s="28">
        <v>1.0344827586206895</v>
      </c>
      <c r="X106" s="28">
        <v>0.73409434278999486</v>
      </c>
      <c r="Y106" s="28">
        <v>14.947138169886985</v>
      </c>
      <c r="Z106" s="28">
        <v>2.0521501320256506</v>
      </c>
      <c r="AA106" s="28">
        <v>0</v>
      </c>
      <c r="AB106" s="28">
        <v>5.2785930867192237</v>
      </c>
      <c r="AC106" s="28">
        <v>669.56923076923078</v>
      </c>
      <c r="AD106" s="28">
        <v>3.3054769863718181</v>
      </c>
      <c r="AE106" s="28">
        <v>0.27350727899289684</v>
      </c>
      <c r="AF106" s="28">
        <v>1.1235999213990961</v>
      </c>
      <c r="AG106" s="28">
        <v>4.0658276863504358E-3</v>
      </c>
      <c r="AH106" s="28">
        <v>0</v>
      </c>
      <c r="AI106" s="28">
        <v>5.3715233007920427</v>
      </c>
      <c r="AJ106" s="28">
        <v>0.31754055420247229</v>
      </c>
      <c r="AK106" s="35">
        <v>0.25527319516566332</v>
      </c>
      <c r="AL106" s="36">
        <v>198</v>
      </c>
    </row>
    <row r="107" spans="1:38" ht="14.25" customHeight="1">
      <c r="A107" s="13">
        <v>128</v>
      </c>
      <c r="B107" s="14" t="s">
        <v>129</v>
      </c>
      <c r="C107" s="14" t="s">
        <v>39</v>
      </c>
      <c r="D107" s="15">
        <v>5344</v>
      </c>
      <c r="E107" s="16">
        <v>0.27148489126304365</v>
      </c>
      <c r="F107" s="16">
        <v>0.29555555555555557</v>
      </c>
      <c r="G107" s="17">
        <v>16.425149700598801</v>
      </c>
      <c r="H107" s="18">
        <v>13.504</v>
      </c>
      <c r="I107" s="19">
        <v>1</v>
      </c>
      <c r="J107" s="20">
        <v>3.8273972602739725</v>
      </c>
      <c r="K107" s="31">
        <v>0.435</v>
      </c>
      <c r="L107" s="22">
        <v>0</v>
      </c>
      <c r="M107" s="23">
        <v>0</v>
      </c>
      <c r="N107" s="31">
        <v>0.42249999999999999</v>
      </c>
      <c r="O107" s="31">
        <v>5.6800000000000003E-2</v>
      </c>
      <c r="P107" s="33">
        <v>0</v>
      </c>
      <c r="Q107" s="25">
        <v>0</v>
      </c>
      <c r="R107" s="26">
        <v>0</v>
      </c>
      <c r="S107" s="34">
        <v>9039.18</v>
      </c>
      <c r="T107" s="28">
        <v>0.8</v>
      </c>
      <c r="U107" s="28">
        <v>0</v>
      </c>
      <c r="V107" s="31">
        <v>3.5000000000000003E-2</v>
      </c>
      <c r="W107" s="28">
        <v>1.0811206738692549</v>
      </c>
      <c r="X107" s="28">
        <v>1.3840973840973843</v>
      </c>
      <c r="Y107" s="28">
        <v>6.0875331564986741</v>
      </c>
      <c r="Z107" s="28">
        <v>2.1003209318911207</v>
      </c>
      <c r="AA107" s="28">
        <v>0</v>
      </c>
      <c r="AB107" s="28">
        <v>8.8660311088810833</v>
      </c>
      <c r="AC107" s="28">
        <v>436.2962962962963</v>
      </c>
      <c r="AD107" s="28">
        <v>5.037962962962963</v>
      </c>
      <c r="AE107" s="28">
        <v>0.19005719313682359</v>
      </c>
      <c r="AF107" s="28">
        <v>1.0255712731229598</v>
      </c>
      <c r="AG107" s="28">
        <v>6.300923411189571E-3</v>
      </c>
      <c r="AH107" s="28">
        <v>0</v>
      </c>
      <c r="AI107" s="28">
        <v>0.81800091841420486</v>
      </c>
      <c r="AJ107" s="28">
        <v>0.43367289190718733</v>
      </c>
      <c r="AK107" s="35">
        <v>0.22852292020373516</v>
      </c>
      <c r="AL107" s="36">
        <v>198</v>
      </c>
    </row>
    <row r="108" spans="1:38" ht="14.25" customHeight="1">
      <c r="A108" s="13">
        <v>130</v>
      </c>
      <c r="B108" s="14" t="s">
        <v>130</v>
      </c>
      <c r="C108" s="14" t="s">
        <v>37</v>
      </c>
      <c r="D108" s="15">
        <v>18047</v>
      </c>
      <c r="E108" s="16">
        <v>0.29027413378631994</v>
      </c>
      <c r="F108" s="16">
        <v>0.2746058823529412</v>
      </c>
      <c r="G108" s="17">
        <v>18.850778522746161</v>
      </c>
      <c r="H108" s="18">
        <v>14.294117647058824</v>
      </c>
      <c r="I108" s="19">
        <v>0</v>
      </c>
      <c r="J108" s="20">
        <v>7.6575342465753424</v>
      </c>
      <c r="K108" s="31">
        <v>0.221112</v>
      </c>
      <c r="L108" s="22">
        <v>0</v>
      </c>
      <c r="M108" s="23">
        <v>0</v>
      </c>
      <c r="N108" s="31">
        <v>0.2382</v>
      </c>
      <c r="O108" s="31">
        <v>0.1762</v>
      </c>
      <c r="P108" s="33">
        <v>0</v>
      </c>
      <c r="Q108" s="25">
        <v>0</v>
      </c>
      <c r="R108" s="26">
        <v>0</v>
      </c>
      <c r="S108" s="48">
        <v>81575</v>
      </c>
      <c r="T108" s="28">
        <v>0.8</v>
      </c>
      <c r="U108" s="28">
        <v>2.1999999999999999E-2</v>
      </c>
      <c r="V108" s="31">
        <v>0.04</v>
      </c>
      <c r="W108" s="28">
        <v>0.4536301193239094</v>
      </c>
      <c r="X108" s="28">
        <v>0.68270462339379412</v>
      </c>
      <c r="Y108" s="28">
        <v>0.2958282472894378</v>
      </c>
      <c r="Z108" s="28">
        <v>0.97294689221273689</v>
      </c>
      <c r="AA108" s="28">
        <v>16.275051941825154</v>
      </c>
      <c r="AB108" s="28">
        <v>2.2492103810049695</v>
      </c>
      <c r="AC108" s="28">
        <v>7.2140124681212807</v>
      </c>
      <c r="AD108" s="28">
        <v>2.5562825068838109</v>
      </c>
      <c r="AE108" s="28">
        <v>0.3434907067693424</v>
      </c>
      <c r="AF108" s="28">
        <v>1.1124166402032392</v>
      </c>
      <c r="AG108" s="28">
        <v>0.1711661940014487</v>
      </c>
      <c r="AH108" s="28">
        <v>5.6474285784440111E-4</v>
      </c>
      <c r="AI108" s="28">
        <v>0.27794762011104351</v>
      </c>
      <c r="AJ108" s="28">
        <v>0.3138079011715259</v>
      </c>
      <c r="AK108" s="35">
        <v>0.24762110514273369</v>
      </c>
      <c r="AL108" s="36">
        <v>3880</v>
      </c>
    </row>
    <row r="109" spans="1:38" ht="14.25" customHeight="1">
      <c r="A109" s="13">
        <v>133</v>
      </c>
      <c r="B109" s="14" t="s">
        <v>131</v>
      </c>
      <c r="C109" s="14" t="s">
        <v>37</v>
      </c>
      <c r="D109" s="15">
        <v>2745</v>
      </c>
      <c r="E109" s="16">
        <v>0.37590325372736122</v>
      </c>
      <c r="F109" s="16">
        <v>0.20874999999999999</v>
      </c>
      <c r="G109" s="17">
        <v>29.20063752276867</v>
      </c>
      <c r="H109" s="18">
        <v>19.550182926829269</v>
      </c>
      <c r="I109" s="19">
        <v>0</v>
      </c>
      <c r="J109" s="20">
        <v>10.361643835616439</v>
      </c>
      <c r="K109" s="31">
        <v>0.29549999999999998</v>
      </c>
      <c r="L109" s="22">
        <v>0</v>
      </c>
      <c r="M109" s="23">
        <v>0</v>
      </c>
      <c r="N109" s="31">
        <v>0.1789</v>
      </c>
      <c r="O109" s="31">
        <v>0.1358</v>
      </c>
      <c r="P109" s="33">
        <v>0</v>
      </c>
      <c r="Q109" s="25">
        <v>0</v>
      </c>
      <c r="R109" s="26">
        <v>0.8</v>
      </c>
      <c r="S109" s="34">
        <v>14367.79</v>
      </c>
      <c r="T109" s="28">
        <v>0.8</v>
      </c>
      <c r="U109" s="28">
        <v>4.3499999999999997E-2</v>
      </c>
      <c r="V109" s="31">
        <v>0.03</v>
      </c>
      <c r="W109" s="28">
        <v>0.30875598795002213</v>
      </c>
      <c r="X109" s="28">
        <v>0.20632031767041692</v>
      </c>
      <c r="Y109" s="28">
        <v>0.41567818463125317</v>
      </c>
      <c r="Z109" s="28">
        <v>0.40389304812834226</v>
      </c>
      <c r="AA109" s="28">
        <v>7.6383495145631066</v>
      </c>
      <c r="AB109" s="28">
        <v>-88.647887323943664</v>
      </c>
      <c r="AC109" s="28">
        <v>7.12797281993205</v>
      </c>
      <c r="AD109" s="28">
        <v>1.2049651029242865</v>
      </c>
      <c r="AE109" s="28">
        <v>0.42711595788838158</v>
      </c>
      <c r="AF109" s="28">
        <v>1.0568181818181819</v>
      </c>
      <c r="AG109" s="28">
        <v>0.17878206007406391</v>
      </c>
      <c r="AH109" s="28">
        <v>0.28377451652722535</v>
      </c>
      <c r="AI109" s="28">
        <v>0.20584926884139482</v>
      </c>
      <c r="AJ109" s="28">
        <v>0.58870882321787943</v>
      </c>
      <c r="AK109" s="35">
        <v>0.16682554814108674</v>
      </c>
      <c r="AL109" s="36">
        <v>943</v>
      </c>
    </row>
    <row r="110" spans="1:38" ht="14.25" customHeight="1">
      <c r="A110" s="13">
        <v>135</v>
      </c>
      <c r="B110" s="14" t="s">
        <v>132</v>
      </c>
      <c r="C110" s="14" t="s">
        <v>37</v>
      </c>
      <c r="D110" s="15">
        <v>5105</v>
      </c>
      <c r="E110" s="16">
        <v>0.13132597373181132</v>
      </c>
      <c r="F110" s="16">
        <v>0.27868779529894316</v>
      </c>
      <c r="G110" s="17">
        <v>14.927020568070519</v>
      </c>
      <c r="H110" s="18">
        <v>11.374551077860936</v>
      </c>
      <c r="I110" s="19">
        <v>0</v>
      </c>
      <c r="J110" s="20">
        <v>12.389041095890411</v>
      </c>
      <c r="K110" s="39">
        <v>1</v>
      </c>
      <c r="L110" s="33">
        <v>1</v>
      </c>
      <c r="M110" s="23">
        <v>0</v>
      </c>
      <c r="N110" s="31">
        <v>0.41339999999999999</v>
      </c>
      <c r="O110" s="31">
        <v>0.2742</v>
      </c>
      <c r="P110" s="33">
        <v>0</v>
      </c>
      <c r="Q110" s="25">
        <v>0</v>
      </c>
      <c r="R110" s="26">
        <v>0.8</v>
      </c>
      <c r="S110" s="34">
        <v>3770.83</v>
      </c>
      <c r="T110" s="28">
        <v>0.8</v>
      </c>
      <c r="U110" s="28">
        <v>1.2999999999999999E-2</v>
      </c>
      <c r="V110" s="31">
        <v>0.02</v>
      </c>
      <c r="W110" s="28">
        <v>2.3873325213154661E-2</v>
      </c>
      <c r="X110" s="28">
        <v>3.8268365817091454</v>
      </c>
      <c r="Y110" s="28">
        <v>2.5377685377685379</v>
      </c>
      <c r="Z110" s="28">
        <v>1.1654265330240294</v>
      </c>
      <c r="AA110" s="28">
        <v>14.288435739200429</v>
      </c>
      <c r="AB110" s="28">
        <v>1.7827062131762186</v>
      </c>
      <c r="AC110" s="28">
        <v>251.78723404255319</v>
      </c>
      <c r="AD110" s="28">
        <v>1.0661752584603066</v>
      </c>
      <c r="AE110" s="28">
        <v>0.91845651374559301</v>
      </c>
      <c r="AF110" s="28">
        <v>1.0185367454068242</v>
      </c>
      <c r="AG110" s="28">
        <v>4.8528241845664281E-2</v>
      </c>
      <c r="AH110" s="28">
        <v>1.6706443914081145E-2</v>
      </c>
      <c r="AI110" s="28">
        <v>4.189577349199836</v>
      </c>
      <c r="AJ110" s="28">
        <v>7.7742099036673994E-3</v>
      </c>
      <c r="AK110" s="35">
        <v>9.4285767937956552E-2</v>
      </c>
      <c r="AL110" s="36">
        <v>1404</v>
      </c>
    </row>
    <row r="111" spans="1:38" ht="14.25" customHeight="1">
      <c r="A111" s="13">
        <v>136</v>
      </c>
      <c r="B111" s="14" t="s">
        <v>133</v>
      </c>
      <c r="C111" s="14" t="s">
        <v>37</v>
      </c>
      <c r="D111" s="15">
        <v>15980</v>
      </c>
      <c r="E111" s="16">
        <v>0.1746477821527137</v>
      </c>
      <c r="F111" s="16">
        <v>0.32750000000000001</v>
      </c>
      <c r="G111" s="17">
        <v>12.583996871088861</v>
      </c>
      <c r="H111" s="18">
        <v>11.171792777777776</v>
      </c>
      <c r="I111" s="19">
        <v>0</v>
      </c>
      <c r="J111" s="20">
        <v>7.9287671232876713</v>
      </c>
      <c r="K111" s="39">
        <v>0.7</v>
      </c>
      <c r="L111" s="22">
        <v>0</v>
      </c>
      <c r="M111" s="23">
        <v>0</v>
      </c>
      <c r="N111" s="31">
        <v>0.72360000000000002</v>
      </c>
      <c r="O111" s="31">
        <v>0.13689999999999999</v>
      </c>
      <c r="P111" s="33">
        <v>0</v>
      </c>
      <c r="Q111" s="25">
        <v>0</v>
      </c>
      <c r="R111" s="26">
        <v>0</v>
      </c>
      <c r="S111" s="34">
        <v>25968.42</v>
      </c>
      <c r="T111" s="28">
        <v>0.8</v>
      </c>
      <c r="U111" s="28">
        <v>2.3342123254224023E-2</v>
      </c>
      <c r="V111" s="31">
        <v>0.02</v>
      </c>
      <c r="W111" s="28">
        <v>0.23293372932428613</v>
      </c>
      <c r="X111" s="28">
        <v>1.0351625547613557</v>
      </c>
      <c r="Y111" s="28">
        <v>0.28301886792452824</v>
      </c>
      <c r="Z111" s="28">
        <v>0.59076596474536336</v>
      </c>
      <c r="AA111" s="28">
        <v>2.2285539888909236</v>
      </c>
      <c r="AB111" s="28">
        <v>2.0766491860716441</v>
      </c>
      <c r="AC111" s="28">
        <v>222.35322777101095</v>
      </c>
      <c r="AD111" s="28">
        <v>1.2508375550049919</v>
      </c>
      <c r="AE111" s="28">
        <v>0.79248279823234991</v>
      </c>
      <c r="AF111" s="28">
        <v>1.0373408910103421</v>
      </c>
      <c r="AG111" s="28">
        <v>1.0338186143998188E-2</v>
      </c>
      <c r="AH111" s="28">
        <v>0</v>
      </c>
      <c r="AI111" s="28">
        <v>0.60698142591256121</v>
      </c>
      <c r="AJ111" s="28">
        <v>0.31525264034357336</v>
      </c>
      <c r="AK111" s="35">
        <v>0.13628993382707394</v>
      </c>
      <c r="AL111" s="36">
        <v>728</v>
      </c>
    </row>
    <row r="112" spans="1:38" ht="14.25" customHeight="1">
      <c r="A112" s="13">
        <v>137</v>
      </c>
      <c r="B112" s="14" t="s">
        <v>134</v>
      </c>
      <c r="C112" s="14" t="s">
        <v>39</v>
      </c>
      <c r="D112" s="15">
        <v>13224</v>
      </c>
      <c r="E112" s="16">
        <v>0.31249878253265462</v>
      </c>
      <c r="F112" s="16">
        <v>0.39203342857142859</v>
      </c>
      <c r="G112" s="17">
        <v>17.042031155474895</v>
      </c>
      <c r="H112" s="18">
        <v>9.5486791768513708</v>
      </c>
      <c r="I112" s="19">
        <v>0</v>
      </c>
      <c r="J112" s="20">
        <v>6.9260273972602739</v>
      </c>
      <c r="K112" s="31">
        <v>0.67200000000000004</v>
      </c>
      <c r="L112" s="22">
        <v>0</v>
      </c>
      <c r="M112" s="23">
        <v>0</v>
      </c>
      <c r="N112" s="31">
        <v>0.43769999999999998</v>
      </c>
      <c r="O112" s="31">
        <v>0.35549999999999998</v>
      </c>
      <c r="P112" s="33">
        <v>0</v>
      </c>
      <c r="Q112" s="25">
        <v>0</v>
      </c>
      <c r="R112" s="26">
        <v>0</v>
      </c>
      <c r="S112" s="34">
        <v>88695.49000000002</v>
      </c>
      <c r="T112" s="28">
        <v>0</v>
      </c>
      <c r="U112" s="28">
        <v>5.0099999999999999E-2</v>
      </c>
      <c r="V112" s="31">
        <v>0.02</v>
      </c>
      <c r="W112" s="28">
        <v>-2.4848782082720344E-3</v>
      </c>
      <c r="X112" s="28">
        <v>0.17529859352837462</v>
      </c>
      <c r="Y112" s="28">
        <v>0.26557565317255238</v>
      </c>
      <c r="Z112" s="28">
        <v>0.64906537466854353</v>
      </c>
      <c r="AA112" s="28">
        <v>2.0025394443522613</v>
      </c>
      <c r="AB112" s="28">
        <v>6.0793709892901724</v>
      </c>
      <c r="AC112" s="28">
        <v>231.12239800166529</v>
      </c>
      <c r="AD112" s="28">
        <v>1.6936613798128117</v>
      </c>
      <c r="AE112" s="28">
        <v>0.58484381657871443</v>
      </c>
      <c r="AF112" s="28">
        <v>1.0110344077838778</v>
      </c>
      <c r="AG112" s="28">
        <v>5.9778256505114988E-3</v>
      </c>
      <c r="AH112" s="28">
        <v>3.4062327291593825E-3</v>
      </c>
      <c r="AI112" s="28">
        <v>0.16117198259576596</v>
      </c>
      <c r="AJ112" s="28">
        <v>0.1464237079307438</v>
      </c>
      <c r="AK112" s="35">
        <v>-9.0187262679318966E-2</v>
      </c>
      <c r="AL112" s="36">
        <v>0</v>
      </c>
    </row>
    <row r="113" spans="1:38" ht="14.25" customHeight="1">
      <c r="A113" s="13">
        <v>140</v>
      </c>
      <c r="B113" s="14" t="s">
        <v>135</v>
      </c>
      <c r="C113" s="14" t="s">
        <v>37</v>
      </c>
      <c r="D113" s="15">
        <v>3255</v>
      </c>
      <c r="E113" s="16">
        <v>0.40355845756140152</v>
      </c>
      <c r="F113" s="16">
        <v>0.32142857142857145</v>
      </c>
      <c r="G113" s="17">
        <v>21.812596006144393</v>
      </c>
      <c r="H113" s="18">
        <v>11.833333333333334</v>
      </c>
      <c r="I113" s="19">
        <v>0</v>
      </c>
      <c r="J113" s="20">
        <v>6.375342465753425</v>
      </c>
      <c r="K113" s="31">
        <v>0.41472999999999999</v>
      </c>
      <c r="L113" s="22">
        <v>0</v>
      </c>
      <c r="M113" s="23">
        <v>0</v>
      </c>
      <c r="N113" s="31">
        <v>0.33239999999999997</v>
      </c>
      <c r="O113" s="31">
        <v>0.4259</v>
      </c>
      <c r="P113" s="33">
        <v>0</v>
      </c>
      <c r="Q113" s="25">
        <v>0</v>
      </c>
      <c r="R113" s="26">
        <v>0</v>
      </c>
      <c r="S113" s="34">
        <v>27734.57</v>
      </c>
      <c r="T113" s="28">
        <v>0</v>
      </c>
      <c r="U113" s="28">
        <v>0.15763063085737389</v>
      </c>
      <c r="V113" s="31">
        <v>3.5000000000000003E-2</v>
      </c>
      <c r="W113" s="28">
        <v>1.9557003542222415</v>
      </c>
      <c r="X113" s="28">
        <v>1.3649182614085378</v>
      </c>
      <c r="Y113" s="28">
        <v>2.0166821130676551</v>
      </c>
      <c r="Z113" s="28">
        <v>1.3190868387596042</v>
      </c>
      <c r="AA113" s="28">
        <v>16.551255375225413</v>
      </c>
      <c r="AB113" s="28">
        <v>4.1525022621284888</v>
      </c>
      <c r="AC113" s="28">
        <v>750.4276729559748</v>
      </c>
      <c r="AD113" s="28">
        <v>1.3128116609129268</v>
      </c>
      <c r="AE113" s="28">
        <v>0.54000710185239986</v>
      </c>
      <c r="AF113" s="28">
        <v>1.0214990138067062</v>
      </c>
      <c r="AG113" s="28">
        <v>2.45708295112043E-3</v>
      </c>
      <c r="AH113" s="28">
        <v>0</v>
      </c>
      <c r="AI113" s="28">
        <v>0.14989293361884368</v>
      </c>
      <c r="AJ113" s="28">
        <v>0.16433396469937478</v>
      </c>
      <c r="AK113" s="35">
        <v>-0.38326153639853167</v>
      </c>
      <c r="AL113" s="36">
        <v>0</v>
      </c>
    </row>
    <row r="114" spans="1:38" ht="14.25" customHeight="1">
      <c r="A114" s="13">
        <v>143</v>
      </c>
      <c r="B114" s="14" t="s">
        <v>136</v>
      </c>
      <c r="C114" s="14" t="s">
        <v>37</v>
      </c>
      <c r="D114" s="15">
        <v>6602</v>
      </c>
      <c r="E114" s="16">
        <v>0.18551136496774823</v>
      </c>
      <c r="F114" s="16">
        <v>0.22800000000000001</v>
      </c>
      <c r="G114" s="17">
        <v>18.948803392911238</v>
      </c>
      <c r="H114" s="18">
        <v>16.68</v>
      </c>
      <c r="I114" s="19">
        <v>0</v>
      </c>
      <c r="J114" s="20">
        <v>37.589041095890408</v>
      </c>
      <c r="K114" s="39">
        <v>0.5</v>
      </c>
      <c r="L114" s="22">
        <v>0</v>
      </c>
      <c r="M114" s="23">
        <v>0.5</v>
      </c>
      <c r="N114" s="31">
        <v>0.23669999999999999</v>
      </c>
      <c r="O114" s="31">
        <v>6.25E-2</v>
      </c>
      <c r="P114" s="33">
        <v>0</v>
      </c>
      <c r="Q114" s="25">
        <v>0</v>
      </c>
      <c r="R114" s="26">
        <v>0.3</v>
      </c>
      <c r="S114" s="34">
        <v>22374.13</v>
      </c>
      <c r="T114" s="28">
        <v>0.8</v>
      </c>
      <c r="U114" s="28">
        <v>0.16721996803147671</v>
      </c>
      <c r="V114" s="31">
        <v>2.1999999999999999E-2</v>
      </c>
      <c r="W114" s="28">
        <v>2.6553124654895344E-2</v>
      </c>
      <c r="X114" s="28">
        <v>0.4432657445951389</v>
      </c>
      <c r="Y114" s="28">
        <v>0.37255717255717258</v>
      </c>
      <c r="Z114" s="28">
        <v>1.1082236403928361</v>
      </c>
      <c r="AA114" s="28">
        <v>4.264094678967477</v>
      </c>
      <c r="AB114" s="28">
        <v>4.7500064879453978</v>
      </c>
      <c r="AC114" s="28">
        <v>3.7231895850284786</v>
      </c>
      <c r="AD114" s="28">
        <v>0.8442853695809539</v>
      </c>
      <c r="AE114" s="28">
        <v>0.7430582947849057</v>
      </c>
      <c r="AF114" s="28">
        <v>1.3502318392581143</v>
      </c>
      <c r="AG114" s="28">
        <v>1.3475530331224415</v>
      </c>
      <c r="AH114" s="28">
        <v>0</v>
      </c>
      <c r="AI114" s="28">
        <v>0.3628469359714207</v>
      </c>
      <c r="AJ114" s="28">
        <v>0.25372612439354869</v>
      </c>
      <c r="AK114" s="35">
        <v>4.6188644608593031E-2</v>
      </c>
      <c r="AL114" s="36">
        <v>2023</v>
      </c>
    </row>
    <row r="115" spans="1:38" ht="14.25" customHeight="1">
      <c r="A115" s="13">
        <v>144</v>
      </c>
      <c r="B115" s="14" t="s">
        <v>137</v>
      </c>
      <c r="C115" s="14" t="s">
        <v>39</v>
      </c>
      <c r="D115" s="15">
        <v>58585</v>
      </c>
      <c r="E115" s="16">
        <v>0.14249225672351651</v>
      </c>
      <c r="F115" s="16">
        <v>0.30960982200025611</v>
      </c>
      <c r="G115" s="17">
        <v>13.329350516343775</v>
      </c>
      <c r="H115" s="18">
        <v>10.612106117799676</v>
      </c>
      <c r="I115" s="19">
        <v>0</v>
      </c>
      <c r="J115" s="20">
        <v>14.882191780821918</v>
      </c>
      <c r="K115" s="31">
        <v>0.48259999999999997</v>
      </c>
      <c r="L115" s="22">
        <v>0</v>
      </c>
      <c r="M115" s="23">
        <v>0.5</v>
      </c>
      <c r="N115" s="31">
        <v>1.9300000000000001E-2</v>
      </c>
      <c r="O115" s="31">
        <v>5.3699999999999998E-2</v>
      </c>
      <c r="P115" s="33">
        <v>0</v>
      </c>
      <c r="Q115" s="33">
        <v>1</v>
      </c>
      <c r="R115" s="26">
        <v>0.8</v>
      </c>
      <c r="S115" s="34">
        <v>246789.43</v>
      </c>
      <c r="T115" s="28">
        <v>0.8</v>
      </c>
      <c r="U115" s="28">
        <v>8.7719298245613947E-2</v>
      </c>
      <c r="V115" s="31">
        <v>1.4999999999999999E-2</v>
      </c>
      <c r="W115" s="28">
        <v>0.10107876860523723</v>
      </c>
      <c r="X115" s="28">
        <v>3.8445881619119548E-2</v>
      </c>
      <c r="Y115" s="28">
        <v>4.1603698106498443E-2</v>
      </c>
      <c r="Z115" s="28">
        <v>0.64734074774054418</v>
      </c>
      <c r="AA115" s="28">
        <v>6.9005501554038347</v>
      </c>
      <c r="AB115" s="28">
        <v>3.3004126071666819</v>
      </c>
      <c r="AC115" s="28">
        <v>1.8046662853900506</v>
      </c>
      <c r="AD115" s="28">
        <v>1.349596093286477</v>
      </c>
      <c r="AE115" s="28">
        <v>0.51248753558234839</v>
      </c>
      <c r="AF115" s="28">
        <v>1.2442238718825591</v>
      </c>
      <c r="AG115" s="28">
        <v>0.82334716948922138</v>
      </c>
      <c r="AH115" s="28">
        <v>5.3723907043794122E-2</v>
      </c>
      <c r="AI115" s="28">
        <v>0.18870051583831376</v>
      </c>
      <c r="AJ115" s="28">
        <v>0.35453628981948665</v>
      </c>
      <c r="AK115" s="35">
        <v>0.15831224765811761</v>
      </c>
      <c r="AL115" s="36">
        <v>14199</v>
      </c>
    </row>
    <row r="116" spans="1:38" ht="14.25" customHeight="1">
      <c r="A116" s="13">
        <v>145</v>
      </c>
      <c r="B116" s="14" t="s">
        <v>138</v>
      </c>
      <c r="C116" s="14" t="s">
        <v>37</v>
      </c>
      <c r="D116" s="15">
        <v>2162</v>
      </c>
      <c r="E116" s="16">
        <v>0.25758569505075113</v>
      </c>
      <c r="F116" s="16">
        <v>0.31547952896053477</v>
      </c>
      <c r="G116" s="17">
        <v>15.99549491211841</v>
      </c>
      <c r="H116" s="18">
        <v>11.527420000000001</v>
      </c>
      <c r="I116" s="19">
        <v>0</v>
      </c>
      <c r="J116" s="20">
        <v>12.131506849315068</v>
      </c>
      <c r="K116" s="31">
        <v>0.2742</v>
      </c>
      <c r="L116" s="22">
        <v>0</v>
      </c>
      <c r="M116" s="23">
        <v>0</v>
      </c>
      <c r="N116" s="31">
        <v>0.27110000000000001</v>
      </c>
      <c r="O116" s="31">
        <v>0.54420000000000002</v>
      </c>
      <c r="P116" s="33">
        <v>0</v>
      </c>
      <c r="Q116" s="33">
        <v>1</v>
      </c>
      <c r="R116" s="26">
        <v>0.3</v>
      </c>
      <c r="S116" s="34">
        <v>7731.41</v>
      </c>
      <c r="T116" s="28">
        <v>0.8</v>
      </c>
      <c r="U116" s="28">
        <v>0.24429999999999999</v>
      </c>
      <c r="V116" s="31">
        <v>0.03</v>
      </c>
      <c r="W116" s="28">
        <v>0.48363228699551564</v>
      </c>
      <c r="X116" s="28">
        <v>0.40519937451133692</v>
      </c>
      <c r="Y116" s="28">
        <v>0.86862575626620564</v>
      </c>
      <c r="Z116" s="28">
        <v>2.5463573169630767</v>
      </c>
      <c r="AA116" s="28">
        <v>10.663894139886578</v>
      </c>
      <c r="AB116" s="28">
        <v>4.3955119214586258</v>
      </c>
      <c r="AC116" s="28">
        <v>21.882079131109386</v>
      </c>
      <c r="AD116" s="28">
        <v>1.9863538026293892</v>
      </c>
      <c r="AE116" s="28">
        <v>0.45677799607072689</v>
      </c>
      <c r="AF116" s="28">
        <v>1.0838323353293413</v>
      </c>
      <c r="AG116" s="28">
        <v>0.17137293086660174</v>
      </c>
      <c r="AH116" s="28">
        <v>0</v>
      </c>
      <c r="AI116" s="28">
        <v>0.3514018691588785</v>
      </c>
      <c r="AJ116" s="28">
        <v>0.22232858257108418</v>
      </c>
      <c r="AK116" s="35">
        <v>-3.5453449620648087E-5</v>
      </c>
      <c r="AL116" s="36">
        <v>380</v>
      </c>
    </row>
    <row r="117" spans="1:38" ht="14.25" customHeight="1">
      <c r="A117" s="13">
        <v>147</v>
      </c>
      <c r="B117" s="14" t="s">
        <v>139</v>
      </c>
      <c r="C117" s="14" t="s">
        <v>39</v>
      </c>
      <c r="D117" s="15">
        <v>2670</v>
      </c>
      <c r="E117" s="16">
        <v>0.22155862767676338</v>
      </c>
      <c r="F117" s="16">
        <v>0.24117944111776449</v>
      </c>
      <c r="G117" s="17">
        <v>18.764044943820224</v>
      </c>
      <c r="H117" s="18">
        <v>15.717400511364527</v>
      </c>
      <c r="I117" s="19">
        <v>0</v>
      </c>
      <c r="J117" s="20">
        <v>6.6164383561643838</v>
      </c>
      <c r="K117" s="39">
        <v>0.3</v>
      </c>
      <c r="L117" s="22">
        <v>0</v>
      </c>
      <c r="M117" s="23">
        <v>0</v>
      </c>
      <c r="N117" s="31">
        <v>0.21210000000000001</v>
      </c>
      <c r="O117" s="31">
        <v>8.8099999999999998E-2</v>
      </c>
      <c r="P117" s="33">
        <v>0</v>
      </c>
      <c r="Q117" s="25">
        <v>0</v>
      </c>
      <c r="R117" s="26">
        <v>0.6</v>
      </c>
      <c r="S117" s="34">
        <v>8882.43</v>
      </c>
      <c r="T117" s="28">
        <v>0.8</v>
      </c>
      <c r="U117" s="28">
        <v>0.34599999999999997</v>
      </c>
      <c r="V117" s="31">
        <v>0.02</v>
      </c>
      <c r="W117" s="28">
        <v>0.22953613708600118</v>
      </c>
      <c r="X117" s="28">
        <v>0.53557114228456904</v>
      </c>
      <c r="Y117" s="28">
        <v>0.65530068195908253</v>
      </c>
      <c r="Z117" s="28">
        <v>0.70353918307472985</v>
      </c>
      <c r="AA117" s="28">
        <v>6.1845259716672718</v>
      </c>
      <c r="AB117" s="28">
        <v>1.8949360044518642</v>
      </c>
      <c r="AC117" s="28">
        <v>2.2071558205859478</v>
      </c>
      <c r="AD117" s="28">
        <v>1.3380435631196814</v>
      </c>
      <c r="AE117" s="28">
        <v>0.65555222538588342</v>
      </c>
      <c r="AF117" s="28">
        <v>1.1756357185097575</v>
      </c>
      <c r="AG117" s="28">
        <v>0.98488308863512775</v>
      </c>
      <c r="AH117" s="28">
        <v>0</v>
      </c>
      <c r="AI117" s="28">
        <v>0.35170914838964634</v>
      </c>
      <c r="AJ117" s="28">
        <v>0.4252907318219194</v>
      </c>
      <c r="AK117" s="35">
        <v>5.5738282626571128E-2</v>
      </c>
      <c r="AL117" s="36">
        <v>1018</v>
      </c>
    </row>
    <row r="118" spans="1:38" ht="14.25" customHeight="1">
      <c r="A118" s="13">
        <v>148</v>
      </c>
      <c r="B118" s="14" t="s">
        <v>140</v>
      </c>
      <c r="C118" s="14" t="s">
        <v>39</v>
      </c>
      <c r="D118" s="15">
        <v>6396</v>
      </c>
      <c r="E118" s="16">
        <v>6.6786886139974744E-2</v>
      </c>
      <c r="F118" s="16">
        <v>0.26480198019801982</v>
      </c>
      <c r="G118" s="17">
        <v>12.648606941838651</v>
      </c>
      <c r="H118" s="18">
        <v>12.404245630174794</v>
      </c>
      <c r="I118" s="19">
        <v>0</v>
      </c>
      <c r="J118" s="20">
        <v>4.624657534246575</v>
      </c>
      <c r="K118" s="39">
        <v>0.99</v>
      </c>
      <c r="L118" s="22">
        <v>0</v>
      </c>
      <c r="M118" s="23">
        <v>0</v>
      </c>
      <c r="N118" s="31">
        <v>0.12759999999999999</v>
      </c>
      <c r="O118" s="31">
        <v>0.1052</v>
      </c>
      <c r="P118" s="33">
        <v>0</v>
      </c>
      <c r="Q118" s="25">
        <v>0</v>
      </c>
      <c r="R118" s="26">
        <v>0.8</v>
      </c>
      <c r="S118" s="34">
        <v>5511.45</v>
      </c>
      <c r="T118" s="28">
        <v>0.8</v>
      </c>
      <c r="U118" s="28">
        <v>0</v>
      </c>
      <c r="V118" s="31">
        <v>0.03</v>
      </c>
      <c r="W118" s="28">
        <v>0.53441326050103588</v>
      </c>
      <c r="X118" s="28">
        <v>-0.18500443655723153</v>
      </c>
      <c r="Y118" s="28">
        <v>0.82014797951052931</v>
      </c>
      <c r="Z118" s="28">
        <v>0.93233842677923773</v>
      </c>
      <c r="AA118" s="28">
        <v>2.1435308591347138</v>
      </c>
      <c r="AB118" s="28">
        <v>-4.6676588778091981</v>
      </c>
      <c r="AC118" s="28">
        <v>228.91970802919707</v>
      </c>
      <c r="AD118" s="28">
        <v>1.0971689808899112</v>
      </c>
      <c r="AE118" s="28">
        <v>0.8646239964646093</v>
      </c>
      <c r="AF118" s="28">
        <v>1.0182831024139409</v>
      </c>
      <c r="AG118" s="28">
        <v>0.79168934857557616</v>
      </c>
      <c r="AH118" s="28">
        <v>0</v>
      </c>
      <c r="AI118" s="28">
        <v>1.0422879491566854</v>
      </c>
      <c r="AJ118" s="28">
        <v>0.38371277342006249</v>
      </c>
      <c r="AK118" s="35">
        <v>0.39528729035138066</v>
      </c>
      <c r="AL118" s="36">
        <v>1348</v>
      </c>
    </row>
    <row r="119" spans="1:38" ht="14.25" customHeight="1">
      <c r="A119" s="13">
        <v>149</v>
      </c>
      <c r="B119" s="14" t="s">
        <v>141</v>
      </c>
      <c r="C119" s="14" t="s">
        <v>39</v>
      </c>
      <c r="D119" s="15">
        <v>94597</v>
      </c>
      <c r="E119" s="16">
        <v>0.2530031171414775</v>
      </c>
      <c r="F119" s="16">
        <v>0.21707887120115774</v>
      </c>
      <c r="G119" s="17">
        <v>21.917185534424981</v>
      </c>
      <c r="H119" s="18">
        <v>18.073995371181176</v>
      </c>
      <c r="I119" s="19">
        <v>0</v>
      </c>
      <c r="J119" s="20">
        <v>6.0986301369863014</v>
      </c>
      <c r="K119" s="31">
        <v>0.9345</v>
      </c>
      <c r="L119" s="22">
        <v>0</v>
      </c>
      <c r="M119" s="23">
        <v>0</v>
      </c>
      <c r="N119" s="31">
        <v>0.38369999999999999</v>
      </c>
      <c r="O119" s="31">
        <v>8.2900000000000001E-2</v>
      </c>
      <c r="P119" s="33">
        <v>0</v>
      </c>
      <c r="Q119" s="33">
        <v>1</v>
      </c>
      <c r="R119" s="26">
        <v>0.6</v>
      </c>
      <c r="S119" s="34">
        <v>272757.23</v>
      </c>
      <c r="T119" s="28">
        <v>0.8</v>
      </c>
      <c r="U119" s="28">
        <v>0.01</v>
      </c>
      <c r="V119" s="31">
        <v>0.01</v>
      </c>
      <c r="W119" s="28">
        <v>0.22957122994581702</v>
      </c>
      <c r="X119" s="28">
        <v>-6.8640729785925503E-2</v>
      </c>
      <c r="Y119" s="28">
        <v>-0.20350100197026089</v>
      </c>
      <c r="Z119" s="28">
        <v>1.0424617014526814</v>
      </c>
      <c r="AA119" s="28">
        <v>8.2862754031909631</v>
      </c>
      <c r="AB119" s="28">
        <v>2.7103184595540437</v>
      </c>
      <c r="AC119" s="28">
        <v>4.4132797790887413</v>
      </c>
      <c r="AD119" s="28">
        <v>1.2285522631629884</v>
      </c>
      <c r="AE119" s="28">
        <v>0.54325293000250885</v>
      </c>
      <c r="AF119" s="28">
        <v>1.1556909896494034</v>
      </c>
      <c r="AG119" s="28">
        <v>0.63670236808489733</v>
      </c>
      <c r="AH119" s="28">
        <v>1.2852510563034294E-2</v>
      </c>
      <c r="AI119" s="28">
        <v>0.35859295187082663</v>
      </c>
      <c r="AJ119" s="28">
        <v>0.31271366245172155</v>
      </c>
      <c r="AK119" s="35">
        <v>5.2323718404502007E-2</v>
      </c>
      <c r="AL119" s="36">
        <v>22450</v>
      </c>
    </row>
    <row r="120" spans="1:38" ht="14.25" customHeight="1">
      <c r="A120" s="13">
        <v>150</v>
      </c>
      <c r="B120" s="14" t="s">
        <v>142</v>
      </c>
      <c r="C120" s="14" t="s">
        <v>37</v>
      </c>
      <c r="D120" s="15">
        <v>3582</v>
      </c>
      <c r="E120" s="16">
        <v>0.14662848398280071</v>
      </c>
      <c r="F120" s="16">
        <v>0.16800000000000001</v>
      </c>
      <c r="G120" s="17">
        <v>20.954494695700724</v>
      </c>
      <c r="H120" s="18">
        <v>23.455937500000001</v>
      </c>
      <c r="I120" s="19">
        <v>0</v>
      </c>
      <c r="J120" s="20">
        <v>6.161643835616438</v>
      </c>
      <c r="K120" s="31">
        <v>0.50431999999999999</v>
      </c>
      <c r="L120" s="22">
        <v>0</v>
      </c>
      <c r="M120" s="23">
        <v>0</v>
      </c>
      <c r="N120" s="31">
        <v>0.74329999999999996</v>
      </c>
      <c r="O120" s="31">
        <v>0.12180000000000001</v>
      </c>
      <c r="P120" s="33">
        <v>0</v>
      </c>
      <c r="Q120" s="25">
        <v>0</v>
      </c>
      <c r="R120" s="26">
        <v>0</v>
      </c>
      <c r="S120" s="34">
        <v>13127.96</v>
      </c>
      <c r="T120" s="28">
        <v>0.8</v>
      </c>
      <c r="U120" s="31">
        <v>4.5199999999999997E-2</v>
      </c>
      <c r="V120" s="31">
        <v>0.02</v>
      </c>
      <c r="W120" s="28">
        <v>0.51778793130612888</v>
      </c>
      <c r="X120" s="28">
        <v>1.7621503669906766</v>
      </c>
      <c r="Y120" s="28">
        <v>1.5640658554044382</v>
      </c>
      <c r="Z120" s="28">
        <v>1.1485319516407599</v>
      </c>
      <c r="AA120" s="28">
        <v>6.5085106382978726</v>
      </c>
      <c r="AB120" s="28">
        <v>2.5817250886175658</v>
      </c>
      <c r="AC120" s="28">
        <v>8.1908247054623349</v>
      </c>
      <c r="AD120" s="28">
        <v>1.2257036485480268</v>
      </c>
      <c r="AE120" s="28">
        <v>0.69705399962630021</v>
      </c>
      <c r="AF120" s="28">
        <v>1.3153575615474795</v>
      </c>
      <c r="AG120" s="28">
        <v>0.45496983625394999</v>
      </c>
      <c r="AH120" s="28">
        <v>0</v>
      </c>
      <c r="AI120" s="28">
        <v>0.37774848404956501</v>
      </c>
      <c r="AJ120" s="28">
        <v>0.16510842323199301</v>
      </c>
      <c r="AK120" s="35">
        <v>1.0570338890705024</v>
      </c>
      <c r="AL120" s="36">
        <v>624</v>
      </c>
    </row>
    <row r="121" spans="1:38" ht="14.25" customHeight="1">
      <c r="A121" s="13">
        <v>155</v>
      </c>
      <c r="B121" s="14" t="s">
        <v>143</v>
      </c>
      <c r="C121" s="14" t="s">
        <v>37</v>
      </c>
      <c r="D121" s="15">
        <v>2006</v>
      </c>
      <c r="E121" s="16">
        <v>0.50219390199821845</v>
      </c>
      <c r="F121" s="16">
        <v>0.25230769230769229</v>
      </c>
      <c r="G121" s="17">
        <v>32.452642073778662</v>
      </c>
      <c r="H121" s="18">
        <v>15.5</v>
      </c>
      <c r="I121" s="19">
        <v>0</v>
      </c>
      <c r="J121" s="20">
        <v>21.523287671232875</v>
      </c>
      <c r="K121" s="31">
        <v>0.43709999999999999</v>
      </c>
      <c r="L121" s="22">
        <v>0</v>
      </c>
      <c r="M121" s="23">
        <v>0</v>
      </c>
      <c r="N121" s="31">
        <v>0.22539999999999999</v>
      </c>
      <c r="O121" s="31">
        <v>0.2258</v>
      </c>
      <c r="P121" s="24">
        <v>1</v>
      </c>
      <c r="Q121" s="25">
        <v>0</v>
      </c>
      <c r="R121" s="26">
        <v>0.3</v>
      </c>
      <c r="S121" s="34">
        <v>23676.94</v>
      </c>
      <c r="T121" s="28">
        <v>0.8</v>
      </c>
      <c r="U121" s="31">
        <v>8.5999999999999993E-2</v>
      </c>
      <c r="V121" s="31">
        <v>0.02</v>
      </c>
      <c r="W121" s="28">
        <v>0.16992235794471089</v>
      </c>
      <c r="X121" s="28">
        <v>9.279112754158958E-2</v>
      </c>
      <c r="Y121" s="28">
        <v>-0.28662873399715505</v>
      </c>
      <c r="Z121" s="28">
        <v>0.61092119057386385</v>
      </c>
      <c r="AA121" s="28">
        <v>16.536705737199259</v>
      </c>
      <c r="AB121" s="28">
        <v>1.9967969011881261</v>
      </c>
      <c r="AC121" s="28">
        <v>3.1751258513473499</v>
      </c>
      <c r="AD121" s="28">
        <v>1.5834285714285714</v>
      </c>
      <c r="AE121" s="28">
        <v>0.50057065561990111</v>
      </c>
      <c r="AF121" s="28">
        <v>1.7905616224648986</v>
      </c>
      <c r="AG121" s="28">
        <v>0.3215493910690122</v>
      </c>
      <c r="AH121" s="28">
        <v>0.4811400541271989</v>
      </c>
      <c r="AI121" s="28">
        <v>8.858858858858859E-2</v>
      </c>
      <c r="AJ121" s="28">
        <v>0.28941281802581509</v>
      </c>
      <c r="AK121" s="35">
        <v>-9.5687532641945836E-2</v>
      </c>
      <c r="AL121" s="36">
        <v>1084</v>
      </c>
    </row>
    <row r="122" spans="1:38" ht="14.25" customHeight="1">
      <c r="A122" s="13">
        <v>156</v>
      </c>
      <c r="B122" s="14" t="s">
        <v>144</v>
      </c>
      <c r="C122" s="14" t="s">
        <v>37</v>
      </c>
      <c r="D122" s="15">
        <v>4604</v>
      </c>
      <c r="E122" s="16">
        <v>0.25036189926746988</v>
      </c>
      <c r="F122" s="16">
        <v>0.29411764705882354</v>
      </c>
      <c r="G122" s="17">
        <v>16.681146828844483</v>
      </c>
      <c r="H122" s="18">
        <v>12.8</v>
      </c>
      <c r="I122" s="19">
        <v>1</v>
      </c>
      <c r="J122" s="20">
        <v>14.769863013698631</v>
      </c>
      <c r="K122" s="40">
        <v>45.5</v>
      </c>
      <c r="L122" s="22">
        <v>0</v>
      </c>
      <c r="M122" s="23">
        <v>0</v>
      </c>
      <c r="N122" s="31">
        <v>0.3276</v>
      </c>
      <c r="O122" s="31">
        <v>0.46639999999999998</v>
      </c>
      <c r="P122" s="33">
        <v>0</v>
      </c>
      <c r="Q122" s="25">
        <v>0</v>
      </c>
      <c r="R122" s="26">
        <v>0</v>
      </c>
      <c r="S122" s="34">
        <v>15122.29</v>
      </c>
      <c r="T122" s="28">
        <v>0</v>
      </c>
      <c r="U122" s="31">
        <v>0.1012</v>
      </c>
      <c r="V122" s="31">
        <v>0.01</v>
      </c>
      <c r="W122" s="28">
        <v>0.40641103364655962</v>
      </c>
      <c r="X122" s="28">
        <v>0.3898592283628779</v>
      </c>
      <c r="Y122" s="28">
        <v>1.7751657625075348</v>
      </c>
      <c r="Z122" s="28">
        <v>3.0322783813572665</v>
      </c>
      <c r="AA122" s="28">
        <v>0</v>
      </c>
      <c r="AB122" s="28">
        <v>5.1927951248449551</v>
      </c>
      <c r="AC122" s="28">
        <v>435.70135746606337</v>
      </c>
      <c r="AD122" s="28">
        <v>2.310663627152989</v>
      </c>
      <c r="AE122" s="28">
        <v>0.42545395764858018</v>
      </c>
      <c r="AF122" s="28">
        <v>1.0024738344433872</v>
      </c>
      <c r="AG122" s="28">
        <v>1.8006189627684518E-2</v>
      </c>
      <c r="AH122" s="28">
        <v>0</v>
      </c>
      <c r="AI122" s="28">
        <v>0.50220889010089986</v>
      </c>
      <c r="AJ122" s="28">
        <v>0.15590403987953058</v>
      </c>
      <c r="AK122" s="35">
        <v>4.7564648457783781E-3</v>
      </c>
      <c r="AL122" s="36">
        <v>0</v>
      </c>
    </row>
    <row r="123" spans="1:38" ht="14.25" customHeight="1">
      <c r="A123" s="13">
        <v>159</v>
      </c>
      <c r="B123" s="14" t="s">
        <v>145</v>
      </c>
      <c r="C123" s="14" t="s">
        <v>37</v>
      </c>
      <c r="D123" s="15">
        <v>11023</v>
      </c>
      <c r="E123" s="16">
        <v>0.25011926649357807</v>
      </c>
      <c r="F123" s="16">
        <v>0.22015824482232571</v>
      </c>
      <c r="G123" s="17">
        <v>22.413853174664805</v>
      </c>
      <c r="H123" s="18">
        <v>17.621652524077266</v>
      </c>
      <c r="I123" s="19">
        <v>1</v>
      </c>
      <c r="J123" s="20">
        <v>17.301369863013697</v>
      </c>
      <c r="K123" s="31">
        <v>0.41187800000000002</v>
      </c>
      <c r="L123" s="22">
        <v>0</v>
      </c>
      <c r="M123" s="23">
        <v>0</v>
      </c>
      <c r="N123" s="31">
        <v>4.2599999999999999E-2</v>
      </c>
      <c r="O123" s="31">
        <v>0.25440000000000002</v>
      </c>
      <c r="P123" s="24">
        <v>1</v>
      </c>
      <c r="Q123" s="33">
        <v>1</v>
      </c>
      <c r="R123" s="26">
        <v>0.3</v>
      </c>
      <c r="S123" s="34">
        <v>133403.35999999999</v>
      </c>
      <c r="T123" s="28">
        <v>0</v>
      </c>
      <c r="U123" s="31">
        <v>0</v>
      </c>
      <c r="V123" s="31">
        <v>0.03</v>
      </c>
      <c r="W123" s="28">
        <v>0.48804585286825897</v>
      </c>
      <c r="X123" s="28">
        <v>0.52512741918237871</v>
      </c>
      <c r="Y123" s="28">
        <v>0.49545516212182883</v>
      </c>
      <c r="Z123" s="28">
        <v>0.59066401606148355</v>
      </c>
      <c r="AA123" s="28">
        <v>0</v>
      </c>
      <c r="AB123" s="28">
        <v>2.1086925894618203</v>
      </c>
      <c r="AC123" s="28">
        <v>44.745889387144992</v>
      </c>
      <c r="AD123" s="28">
        <v>1.9681137472656907</v>
      </c>
      <c r="AE123" s="28">
        <v>0.29410357711373025</v>
      </c>
      <c r="AF123" s="28">
        <v>1.3209723670490094</v>
      </c>
      <c r="AG123" s="28">
        <v>1.6872904032437106E-2</v>
      </c>
      <c r="AH123" s="28">
        <v>0</v>
      </c>
      <c r="AI123" s="28">
        <v>0.15558770598821411</v>
      </c>
      <c r="AJ123" s="28">
        <v>0.36926674461332887</v>
      </c>
      <c r="AK123" s="35">
        <v>-0.18545181225989643</v>
      </c>
      <c r="AL123" s="36">
        <v>0</v>
      </c>
    </row>
    <row r="124" spans="1:38" ht="14.25" customHeight="1">
      <c r="A124" s="13">
        <v>160</v>
      </c>
      <c r="B124" s="14" t="s">
        <v>146</v>
      </c>
      <c r="C124" s="14" t="s">
        <v>37</v>
      </c>
      <c r="D124" s="15">
        <v>1302</v>
      </c>
      <c r="E124" s="16">
        <v>0.79260014157508074</v>
      </c>
      <c r="F124" s="16">
        <v>0.33372093023255817</v>
      </c>
      <c r="G124" s="17">
        <v>33.050407066052223</v>
      </c>
      <c r="H124" s="18">
        <v>13.660834920634921</v>
      </c>
      <c r="I124" s="19">
        <v>0</v>
      </c>
      <c r="J124" s="20">
        <v>18.126027397260273</v>
      </c>
      <c r="K124" s="39">
        <v>0.45</v>
      </c>
      <c r="L124" s="22">
        <v>0</v>
      </c>
      <c r="M124" s="23">
        <v>0</v>
      </c>
      <c r="N124" s="40">
        <v>0</v>
      </c>
      <c r="O124" s="40">
        <v>0</v>
      </c>
      <c r="P124" s="24">
        <v>1</v>
      </c>
      <c r="Q124" s="25">
        <v>0</v>
      </c>
      <c r="R124" s="26">
        <v>0.3</v>
      </c>
      <c r="S124" s="34">
        <v>8616.5300000000007</v>
      </c>
      <c r="T124" s="28">
        <v>0.8</v>
      </c>
      <c r="U124" s="31">
        <v>5.0999999999999997E-2</v>
      </c>
      <c r="V124" s="31">
        <v>0.02</v>
      </c>
      <c r="W124" s="28">
        <v>0.12459056168870553</v>
      </c>
      <c r="X124" s="28">
        <v>0.26292407108239102</v>
      </c>
      <c r="Y124" s="28">
        <v>0.61538461538461542</v>
      </c>
      <c r="Z124" s="28">
        <v>0.47656026951407526</v>
      </c>
      <c r="AA124" s="28">
        <v>1.96237949682577</v>
      </c>
      <c r="AB124" s="28">
        <v>1.2441860465116279</v>
      </c>
      <c r="AC124" s="28">
        <v>2.5398660986001218</v>
      </c>
      <c r="AD124" s="28">
        <v>2.5069967707212055</v>
      </c>
      <c r="AE124" s="28">
        <v>0.32535059331175836</v>
      </c>
      <c r="AF124" s="28">
        <v>1.1182926829268294</v>
      </c>
      <c r="AG124" s="28">
        <v>0.3562519987208187</v>
      </c>
      <c r="AH124" s="28">
        <v>0</v>
      </c>
      <c r="AI124" s="28">
        <v>0.23237551311797253</v>
      </c>
      <c r="AJ124" s="28">
        <v>0.7054876587586868</v>
      </c>
      <c r="AK124" s="35">
        <v>0.12461059190031153</v>
      </c>
      <c r="AL124" s="36">
        <v>537</v>
      </c>
    </row>
    <row r="125" spans="1:38" ht="14.25" customHeight="1">
      <c r="A125" s="13">
        <v>161</v>
      </c>
      <c r="B125" s="14" t="s">
        <v>147</v>
      </c>
      <c r="C125" s="14" t="s">
        <v>37</v>
      </c>
      <c r="D125" s="15">
        <v>6276</v>
      </c>
      <c r="E125" s="16">
        <v>0.36608906789000373</v>
      </c>
      <c r="F125" s="16">
        <v>0.23580279083760108</v>
      </c>
      <c r="G125" s="17">
        <v>26.301555130656467</v>
      </c>
      <c r="H125" s="18">
        <v>17.194641666666666</v>
      </c>
      <c r="I125" s="19">
        <v>0</v>
      </c>
      <c r="J125" s="20">
        <v>12.567123287671233</v>
      </c>
      <c r="K125" s="40">
        <v>44.03</v>
      </c>
      <c r="L125" s="22">
        <v>0</v>
      </c>
      <c r="M125" s="23">
        <v>0</v>
      </c>
      <c r="N125" s="31">
        <v>0.1953</v>
      </c>
      <c r="O125" s="31">
        <v>0.15540000000000001</v>
      </c>
      <c r="P125" s="33">
        <v>0</v>
      </c>
      <c r="Q125" s="25">
        <v>0</v>
      </c>
      <c r="R125" s="26">
        <v>0.3</v>
      </c>
      <c r="S125" s="34">
        <v>55127.87</v>
      </c>
      <c r="T125" s="28">
        <v>0.8</v>
      </c>
      <c r="U125" s="31">
        <v>6.7299999999999999E-2</v>
      </c>
      <c r="V125" s="31">
        <v>1.4999999999999999E-2</v>
      </c>
      <c r="W125" s="28">
        <v>0.27185581884430099</v>
      </c>
      <c r="X125" s="28">
        <v>0.30620076752171288</v>
      </c>
      <c r="Y125" s="28">
        <v>0.34620334620334625</v>
      </c>
      <c r="Z125" s="28">
        <v>0.62387651636653285</v>
      </c>
      <c r="AA125" s="28">
        <v>19.358717434869739</v>
      </c>
      <c r="AB125" s="28">
        <v>1.3455913079816131</v>
      </c>
      <c r="AC125" s="28">
        <v>3.151370160939539</v>
      </c>
      <c r="AD125" s="28">
        <v>2.8880224106602062</v>
      </c>
      <c r="AE125" s="28">
        <v>0.2539511632378389</v>
      </c>
      <c r="AF125" s="28">
        <v>1.072072072072072</v>
      </c>
      <c r="AG125" s="28">
        <v>0.23251378794907479</v>
      </c>
      <c r="AH125" s="28">
        <v>9.7804236895005406E-2</v>
      </c>
      <c r="AI125" s="28">
        <v>0.18321947801716587</v>
      </c>
      <c r="AJ125" s="28">
        <v>0.43847481021394064</v>
      </c>
      <c r="AK125" s="35">
        <v>0.16483781918564527</v>
      </c>
      <c r="AL125" s="36">
        <v>1042</v>
      </c>
    </row>
    <row r="126" spans="1:38" ht="14.25" customHeight="1">
      <c r="A126" s="13">
        <v>162</v>
      </c>
      <c r="B126" s="14" t="s">
        <v>148</v>
      </c>
      <c r="C126" s="14" t="s">
        <v>39</v>
      </c>
      <c r="D126" s="15">
        <v>7418</v>
      </c>
      <c r="E126" s="16">
        <v>0.23366579882917948</v>
      </c>
      <c r="F126" s="16">
        <v>0.27131832249733179</v>
      </c>
      <c r="G126" s="17">
        <v>16.317235648866859</v>
      </c>
      <c r="H126" s="18">
        <v>15.46675194460629</v>
      </c>
      <c r="I126" s="19">
        <v>0</v>
      </c>
      <c r="J126" s="20">
        <v>27.863013698630137</v>
      </c>
      <c r="K126" s="31">
        <v>0.51</v>
      </c>
      <c r="L126" s="22">
        <v>0</v>
      </c>
      <c r="M126" s="23">
        <v>0</v>
      </c>
      <c r="N126" s="31">
        <v>0.1855</v>
      </c>
      <c r="O126" s="31">
        <v>6.83E-2</v>
      </c>
      <c r="P126" s="33">
        <v>0</v>
      </c>
      <c r="Q126" s="33">
        <v>1</v>
      </c>
      <c r="R126" s="26">
        <v>0.8</v>
      </c>
      <c r="S126" s="34">
        <v>62436.15</v>
      </c>
      <c r="T126" s="28">
        <v>0.8</v>
      </c>
      <c r="U126" s="31">
        <v>0</v>
      </c>
      <c r="V126" s="31">
        <v>0.01</v>
      </c>
      <c r="W126" s="28">
        <v>-9.0635337397830806E-3</v>
      </c>
      <c r="X126" s="28">
        <v>8.4031856124636262E-2</v>
      </c>
      <c r="Y126" s="28">
        <v>-6.3147259408941614E-2</v>
      </c>
      <c r="Z126" s="28">
        <v>0.52723615095183107</v>
      </c>
      <c r="AA126" s="28">
        <v>2.4007803223070399</v>
      </c>
      <c r="AB126" s="28">
        <v>6.0507054296707992</v>
      </c>
      <c r="AC126" s="28">
        <v>4.703892046398777</v>
      </c>
      <c r="AD126" s="28">
        <v>1.6987829165744635</v>
      </c>
      <c r="AE126" s="28">
        <v>0.52809796113888807</v>
      </c>
      <c r="AF126" s="28">
        <v>1.2162296879673014</v>
      </c>
      <c r="AG126" s="28">
        <v>0.27325777670605256</v>
      </c>
      <c r="AH126" s="28">
        <v>1.9291053773812393E-4</v>
      </c>
      <c r="AI126" s="28">
        <v>0.12405927016088571</v>
      </c>
      <c r="AJ126" s="28">
        <v>0.40056244082359427</v>
      </c>
      <c r="AK126" s="35">
        <v>0.2654918530870653</v>
      </c>
      <c r="AL126" s="36">
        <v>1783</v>
      </c>
    </row>
    <row r="127" spans="1:38" ht="14.25" customHeight="1">
      <c r="A127" s="13">
        <v>165</v>
      </c>
      <c r="B127" s="14" t="s">
        <v>149</v>
      </c>
      <c r="C127" s="14" t="s">
        <v>37</v>
      </c>
      <c r="D127" s="15">
        <v>1993</v>
      </c>
      <c r="E127" s="16">
        <v>0.32154973209852034</v>
      </c>
      <c r="F127" s="16">
        <v>0.26595744680851063</v>
      </c>
      <c r="G127" s="17">
        <v>20.776422478675364</v>
      </c>
      <c r="H127" s="18">
        <v>14.788360714285716</v>
      </c>
      <c r="I127" s="19">
        <v>0</v>
      </c>
      <c r="J127" s="20">
        <v>15.027397260273972</v>
      </c>
      <c r="K127" s="39">
        <v>0.6</v>
      </c>
      <c r="L127" s="22">
        <v>0</v>
      </c>
      <c r="M127" s="23">
        <v>0</v>
      </c>
      <c r="N127" s="31">
        <v>0.50760000000000005</v>
      </c>
      <c r="O127" s="31">
        <v>6.1699999999999998E-2</v>
      </c>
      <c r="P127" s="33">
        <v>0</v>
      </c>
      <c r="Q127" s="25">
        <v>0</v>
      </c>
      <c r="R127" s="26">
        <v>0.3</v>
      </c>
      <c r="S127" s="34">
        <v>2831.17</v>
      </c>
      <c r="T127" s="28">
        <v>0.8</v>
      </c>
      <c r="U127" s="31">
        <v>0</v>
      </c>
      <c r="V127" s="31">
        <v>3.5000000000000003E-2</v>
      </c>
      <c r="W127" s="28">
        <v>-0.14523307566174748</v>
      </c>
      <c r="X127" s="28">
        <v>0.20143613000755867</v>
      </c>
      <c r="Y127" s="28">
        <v>0.73606271777003474</v>
      </c>
      <c r="Z127" s="28">
        <v>1.8971962616822431</v>
      </c>
      <c r="AA127" s="28">
        <v>1502.2</v>
      </c>
      <c r="AB127" s="28">
        <v>5.9188337273443654</v>
      </c>
      <c r="AC127" s="28">
        <v>205.78082191780823</v>
      </c>
      <c r="AD127" s="28">
        <v>6.6574468085106382</v>
      </c>
      <c r="AE127" s="28">
        <v>0.1288024116196218</v>
      </c>
      <c r="AF127" s="28">
        <v>1.0374838431710469</v>
      </c>
      <c r="AG127" s="28">
        <v>1.1009751494180559E-2</v>
      </c>
      <c r="AH127" s="28">
        <v>0</v>
      </c>
      <c r="AI127" s="28">
        <v>0.68429184549356226</v>
      </c>
      <c r="AJ127" s="28">
        <v>0.44694448142724003</v>
      </c>
      <c r="AK127" s="35">
        <v>0.22114232459060046</v>
      </c>
      <c r="AL127" s="36">
        <v>461</v>
      </c>
    </row>
    <row r="128" spans="1:38" ht="14.25" customHeight="1">
      <c r="A128" s="13">
        <v>166</v>
      </c>
      <c r="B128" s="14" t="s">
        <v>55</v>
      </c>
      <c r="C128" s="14" t="s">
        <v>39</v>
      </c>
      <c r="D128" s="15">
        <v>2383</v>
      </c>
      <c r="E128" s="16">
        <v>0.92126625141041685</v>
      </c>
      <c r="F128" s="16">
        <v>0.23641012645503151</v>
      </c>
      <c r="G128" s="17">
        <v>62.106588334032729</v>
      </c>
      <c r="H128" s="18">
        <v>29.6</v>
      </c>
      <c r="I128" s="19">
        <v>0</v>
      </c>
      <c r="J128" s="20">
        <v>13.405479452054795</v>
      </c>
      <c r="K128" s="31">
        <v>0.76649999999999996</v>
      </c>
      <c r="L128" s="22">
        <v>0</v>
      </c>
      <c r="M128" s="23">
        <v>0</v>
      </c>
      <c r="N128" s="31">
        <v>0.38059999999999999</v>
      </c>
      <c r="O128" s="31">
        <v>0.2974</v>
      </c>
      <c r="P128" s="33">
        <v>0</v>
      </c>
      <c r="Q128" s="25">
        <v>0</v>
      </c>
      <c r="R128" s="26">
        <v>0.3</v>
      </c>
      <c r="S128" s="34">
        <v>119183.63</v>
      </c>
      <c r="T128" s="28">
        <v>0.8</v>
      </c>
      <c r="U128" s="31">
        <v>0.14299999999999999</v>
      </c>
      <c r="V128" s="31">
        <v>2.5000000000000001E-2</v>
      </c>
      <c r="W128" s="28">
        <v>0.57915731737721265</v>
      </c>
      <c r="X128" s="28">
        <v>0.44244927275992096</v>
      </c>
      <c r="Y128" s="28">
        <v>6.2212121212121216</v>
      </c>
      <c r="Z128" s="28">
        <v>0.34461092315128083</v>
      </c>
      <c r="AA128" s="28">
        <v>9.0943877551020407</v>
      </c>
      <c r="AB128" s="28">
        <v>2.2687738650827325</v>
      </c>
      <c r="AC128" s="28">
        <v>0.62998851353341379</v>
      </c>
      <c r="AD128" s="28">
        <v>0.58755051571264849</v>
      </c>
      <c r="AE128" s="28">
        <v>0.78860119987369748</v>
      </c>
      <c r="AF128" s="28">
        <v>1.3208411970881639</v>
      </c>
      <c r="AG128" s="28">
        <v>2.3703473173160714</v>
      </c>
      <c r="AH128" s="28">
        <v>1.1256068716544254</v>
      </c>
      <c r="AI128" s="28">
        <v>0.35038964858109101</v>
      </c>
      <c r="AJ128" s="28">
        <v>0.51107994389901823</v>
      </c>
      <c r="AK128" s="35">
        <v>0.13782141187470781</v>
      </c>
      <c r="AL128" s="36">
        <v>446</v>
      </c>
    </row>
    <row r="129" spans="1:38" ht="14.25" customHeight="1">
      <c r="A129" s="13">
        <v>168</v>
      </c>
      <c r="B129" s="14" t="s">
        <v>150</v>
      </c>
      <c r="C129" s="14" t="s">
        <v>37</v>
      </c>
      <c r="D129" s="15">
        <v>2700</v>
      </c>
      <c r="E129" s="16">
        <v>0.85516596668363376</v>
      </c>
      <c r="F129" s="16">
        <v>0.17209283713485393</v>
      </c>
      <c r="G129" s="17">
        <v>92.555555555555557</v>
      </c>
      <c r="H129" s="18">
        <v>23.416416791604199</v>
      </c>
      <c r="I129" s="19">
        <v>0</v>
      </c>
      <c r="J129" s="20">
        <v>7.3068493150684928</v>
      </c>
      <c r="K129" s="31">
        <v>0.58309999999999995</v>
      </c>
      <c r="L129" s="22">
        <v>0</v>
      </c>
      <c r="M129" s="23">
        <v>0</v>
      </c>
      <c r="N129" s="31">
        <v>0.5141</v>
      </c>
      <c r="O129" s="31">
        <v>0.30409999999999998</v>
      </c>
      <c r="P129" s="33">
        <v>0</v>
      </c>
      <c r="Q129" s="25">
        <v>0</v>
      </c>
      <c r="R129" s="26">
        <v>0</v>
      </c>
      <c r="S129" s="34">
        <v>187368.88</v>
      </c>
      <c r="T129" s="28">
        <v>0</v>
      </c>
      <c r="U129" s="31">
        <v>0</v>
      </c>
      <c r="V129" s="31">
        <v>5.0000000000000001E-3</v>
      </c>
      <c r="W129" s="28">
        <v>0.11334894464660716</v>
      </c>
      <c r="X129" s="28">
        <v>1.4620753889391214E-2</v>
      </c>
      <c r="Y129" s="28">
        <v>3.7300303336703742</v>
      </c>
      <c r="Z129" s="28">
        <v>6.4892783154626058E-2</v>
      </c>
      <c r="AA129" s="28">
        <v>571.29801324503308</v>
      </c>
      <c r="AB129" s="28">
        <v>1.458131908995639</v>
      </c>
      <c r="AC129" s="28">
        <v>0.12125156192240497</v>
      </c>
      <c r="AD129" s="28">
        <v>1.7855368681545301</v>
      </c>
      <c r="AE129" s="28">
        <v>0.71947978884270436</v>
      </c>
      <c r="AF129" s="28">
        <v>2.2006329113924052</v>
      </c>
      <c r="AG129" s="28">
        <v>2.2899572501320922</v>
      </c>
      <c r="AH129" s="28">
        <v>0</v>
      </c>
      <c r="AI129" s="28">
        <v>1.4514646353329498E-2</v>
      </c>
      <c r="AJ129" s="28">
        <v>0.43096932742911459</v>
      </c>
      <c r="AK129" s="35">
        <v>0.49511974590220942</v>
      </c>
      <c r="AL129" s="36">
        <v>0</v>
      </c>
    </row>
    <row r="130" spans="1:38" ht="14.25" customHeight="1">
      <c r="A130" s="13">
        <v>170</v>
      </c>
      <c r="B130" s="14" t="s">
        <v>151</v>
      </c>
      <c r="C130" s="14" t="s">
        <v>37</v>
      </c>
      <c r="D130" s="15">
        <v>416</v>
      </c>
      <c r="E130" s="16">
        <v>1.580700288640918</v>
      </c>
      <c r="F130" s="16">
        <v>0.42166666666666669</v>
      </c>
      <c r="G130" s="17">
        <v>72.800552884615385</v>
      </c>
      <c r="H130" s="18">
        <v>13.765922727272727</v>
      </c>
      <c r="I130" s="19">
        <v>0</v>
      </c>
      <c r="J130" s="20">
        <v>5.1506849315068495</v>
      </c>
      <c r="K130" s="39">
        <v>0.47</v>
      </c>
      <c r="L130" s="22">
        <v>0</v>
      </c>
      <c r="M130" s="23">
        <v>0</v>
      </c>
      <c r="N130" s="31">
        <v>0.52159999999999995</v>
      </c>
      <c r="O130" s="31">
        <v>8.0100000000000005E-2</v>
      </c>
      <c r="P130" s="33">
        <v>0</v>
      </c>
      <c r="Q130" s="25">
        <v>0</v>
      </c>
      <c r="R130" s="26">
        <v>0</v>
      </c>
      <c r="S130" s="34">
        <v>2465.7299999999996</v>
      </c>
      <c r="T130" s="28">
        <v>0.8</v>
      </c>
      <c r="U130" s="31">
        <v>0</v>
      </c>
      <c r="V130" s="31">
        <v>0.03</v>
      </c>
      <c r="W130" s="28">
        <v>2.5270805812417438</v>
      </c>
      <c r="X130" s="28">
        <v>2.5755395683453237</v>
      </c>
      <c r="Y130" s="28">
        <v>3.0388349514563107</v>
      </c>
      <c r="Z130" s="28">
        <v>1.0160490224686314</v>
      </c>
      <c r="AA130" s="28">
        <v>1.9355197331851028</v>
      </c>
      <c r="AB130" s="28">
        <v>12.239015817223198</v>
      </c>
      <c r="AC130" s="28">
        <v>435.25</v>
      </c>
      <c r="AD130" s="28">
        <v>1.2188219052001841</v>
      </c>
      <c r="AE130" s="28">
        <v>0.81385767790262176</v>
      </c>
      <c r="AF130" s="28">
        <v>1.0043956043956044</v>
      </c>
      <c r="AG130" s="28">
        <v>1.2072434607645875E-2</v>
      </c>
      <c r="AH130" s="28">
        <v>0</v>
      </c>
      <c r="AI130" s="28">
        <v>0.65408805031446537</v>
      </c>
      <c r="AJ130" s="28">
        <v>0.3931648477886272</v>
      </c>
      <c r="AK130" s="35">
        <v>-0.15537047673750717</v>
      </c>
      <c r="AL130" s="36">
        <v>451</v>
      </c>
    </row>
    <row r="131" spans="1:38" ht="14.25" customHeight="1">
      <c r="A131" s="13">
        <v>172</v>
      </c>
      <c r="B131" s="14" t="s">
        <v>152</v>
      </c>
      <c r="C131" s="14" t="s">
        <v>37</v>
      </c>
      <c r="D131" s="15">
        <v>2405</v>
      </c>
      <c r="E131" s="16">
        <v>0.1748520403091145</v>
      </c>
      <c r="F131" s="16">
        <v>0.25049613055333325</v>
      </c>
      <c r="G131" s="17">
        <v>16.672178794178794</v>
      </c>
      <c r="H131" s="18">
        <v>14.320210714285713</v>
      </c>
      <c r="I131" s="19">
        <v>0</v>
      </c>
      <c r="J131" s="20">
        <v>10.424657534246576</v>
      </c>
      <c r="K131" s="31">
        <v>0.268899</v>
      </c>
      <c r="L131" s="33">
        <v>1</v>
      </c>
      <c r="M131" s="23">
        <v>0</v>
      </c>
      <c r="N131" s="31">
        <v>0.30809999999999998</v>
      </c>
      <c r="O131" s="31">
        <v>0.22459999999999999</v>
      </c>
      <c r="P131" s="33">
        <v>0</v>
      </c>
      <c r="Q131" s="25">
        <v>0</v>
      </c>
      <c r="R131" s="26">
        <v>0.3</v>
      </c>
      <c r="S131" s="34">
        <v>13563.56</v>
      </c>
      <c r="T131" s="28">
        <v>0.8</v>
      </c>
      <c r="U131" s="31">
        <v>0.1507</v>
      </c>
      <c r="V131" s="31">
        <v>1.4999999999999999E-2</v>
      </c>
      <c r="W131" s="28">
        <v>5.9331175836030203E-2</v>
      </c>
      <c r="X131" s="28">
        <v>6.8360634593060743E-2</v>
      </c>
      <c r="Y131" s="28">
        <v>-6.4566316608323571E-2</v>
      </c>
      <c r="Z131" s="28">
        <v>1.6892913267978746</v>
      </c>
      <c r="AA131" s="28">
        <v>8.2117133503092035</v>
      </c>
      <c r="AB131" s="28">
        <v>3.7232393204684149</v>
      </c>
      <c r="AC131" s="28">
        <v>8.9626786659608264</v>
      </c>
      <c r="AD131" s="28">
        <v>4.491151647154914</v>
      </c>
      <c r="AE131" s="28">
        <v>0.18058384249830278</v>
      </c>
      <c r="AF131" s="28">
        <v>1.2451271886356128</v>
      </c>
      <c r="AG131" s="28">
        <v>0.23349028129904623</v>
      </c>
      <c r="AH131" s="28">
        <v>4.8291681757817216E-3</v>
      </c>
      <c r="AI131" s="28">
        <v>0.14997505612372164</v>
      </c>
      <c r="AJ131" s="28">
        <v>0.20454209857948671</v>
      </c>
      <c r="AK131" s="35">
        <v>-9.214140161247452E-3</v>
      </c>
      <c r="AL131" s="36">
        <v>1113</v>
      </c>
    </row>
    <row r="132" spans="1:38">
      <c r="B132" s="12"/>
    </row>
    <row r="133" spans="1:38">
      <c r="B133" s="12"/>
    </row>
    <row r="134" spans="1:38">
      <c r="B134" s="12"/>
    </row>
    <row r="135" spans="1:38">
      <c r="B135" s="12"/>
    </row>
    <row r="136" spans="1:38">
      <c r="B136" s="12"/>
    </row>
    <row r="137" spans="1:38">
      <c r="B137" s="12"/>
    </row>
    <row r="138" spans="1:38">
      <c r="B138" s="12"/>
    </row>
    <row r="139" spans="1:38">
      <c r="B139" s="12"/>
    </row>
    <row r="140" spans="1:38">
      <c r="B140" s="12"/>
    </row>
    <row r="141" spans="1:38">
      <c r="B141" s="12"/>
    </row>
    <row r="142" spans="1:38">
      <c r="B142" s="12"/>
    </row>
    <row r="143" spans="1:38">
      <c r="B143" s="12"/>
    </row>
    <row r="144" spans="1:38">
      <c r="B144" s="12"/>
    </row>
    <row r="145" spans="2:38" ht="13.5">
      <c r="B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54"/>
    </row>
    <row r="146" spans="2:38" ht="13.5">
      <c r="B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54"/>
    </row>
    <row r="147" spans="2:38" ht="13.5">
      <c r="B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54"/>
    </row>
    <row r="148" spans="2:38" ht="13.5">
      <c r="B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54"/>
    </row>
    <row r="149" spans="2:38" ht="13.5">
      <c r="B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54"/>
    </row>
    <row r="150" spans="2:38" ht="13.5">
      <c r="B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54"/>
    </row>
    <row r="151" spans="2:38" ht="13.5">
      <c r="B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54"/>
    </row>
    <row r="152" spans="2:38" ht="13.5">
      <c r="B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54"/>
    </row>
    <row r="153" spans="2:38" ht="13.5">
      <c r="B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54"/>
    </row>
    <row r="154" spans="2:38" ht="13.5">
      <c r="B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54"/>
    </row>
    <row r="155" spans="2:38" ht="13.5">
      <c r="B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54"/>
    </row>
    <row r="156" spans="2:38" ht="13.5">
      <c r="B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54"/>
    </row>
    <row r="157" spans="2:38" ht="13.5">
      <c r="B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54"/>
    </row>
    <row r="158" spans="2:38" ht="13.5">
      <c r="B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54"/>
    </row>
    <row r="159" spans="2:38" ht="13.5">
      <c r="B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54"/>
    </row>
    <row r="160" spans="2:38" ht="13.5">
      <c r="B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54"/>
    </row>
    <row r="161" spans="2:38" ht="13.5">
      <c r="B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54"/>
    </row>
    <row r="162" spans="2:38" ht="13.5">
      <c r="B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54"/>
    </row>
    <row r="163" spans="2:38" ht="13.5">
      <c r="B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54"/>
    </row>
    <row r="164" spans="2:38" ht="13.5">
      <c r="B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54"/>
    </row>
    <row r="165" spans="2:38" ht="13.5">
      <c r="B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54"/>
    </row>
    <row r="166" spans="2:38" ht="13.5">
      <c r="B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54"/>
    </row>
    <row r="167" spans="2:38" ht="13.5">
      <c r="B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54"/>
    </row>
    <row r="168" spans="2:38" ht="13.5">
      <c r="B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54"/>
    </row>
    <row r="169" spans="2:38" ht="13.5">
      <c r="B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54"/>
    </row>
    <row r="170" spans="2:38" ht="13.5">
      <c r="B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54"/>
    </row>
    <row r="171" spans="2:38" ht="13.5">
      <c r="B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54"/>
    </row>
    <row r="172" spans="2:38" ht="13.5">
      <c r="B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54"/>
    </row>
    <row r="173" spans="2:38" ht="13.5">
      <c r="B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54"/>
    </row>
    <row r="174" spans="2:38" ht="13.5">
      <c r="B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54"/>
    </row>
    <row r="175" spans="2:38" ht="13.5">
      <c r="B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54"/>
    </row>
    <row r="176" spans="2:38" ht="13.5">
      <c r="B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54"/>
    </row>
    <row r="177" spans="2:38">
      <c r="B177" s="12"/>
    </row>
    <row r="178" spans="2:38">
      <c r="B178" s="12"/>
    </row>
    <row r="179" spans="2:38">
      <c r="B179" s="12"/>
    </row>
    <row r="180" spans="2:38">
      <c r="B180" s="12"/>
    </row>
    <row r="181" spans="2:38">
      <c r="B181" s="12"/>
    </row>
    <row r="182" spans="2:38">
      <c r="B182" s="12"/>
    </row>
    <row r="183" spans="2:38">
      <c r="B183" s="12"/>
    </row>
    <row r="184" spans="2:38">
      <c r="B184" s="12"/>
    </row>
    <row r="185" spans="2:38">
      <c r="B185" s="12"/>
    </row>
    <row r="186" spans="2:38">
      <c r="B186" s="12"/>
    </row>
    <row r="187" spans="2:38">
      <c r="B187" s="12"/>
    </row>
    <row r="188" spans="2:38">
      <c r="B188" s="12"/>
    </row>
    <row r="189" spans="2:38">
      <c r="B189" s="12"/>
    </row>
    <row r="190" spans="2:38" ht="13.5">
      <c r="B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55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54"/>
    </row>
    <row r="191" spans="2:38" ht="13.5">
      <c r="B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55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54"/>
    </row>
    <row r="192" spans="2:38" ht="13.5">
      <c r="B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55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54"/>
    </row>
    <row r="193" spans="2:38" ht="13.5">
      <c r="B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55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54"/>
    </row>
    <row r="194" spans="2:38" ht="13.5">
      <c r="B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55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54"/>
    </row>
    <row r="195" spans="2:38" ht="13.5">
      <c r="B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55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54"/>
    </row>
    <row r="196" spans="2:38" ht="13.5">
      <c r="B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55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54"/>
    </row>
    <row r="197" spans="2:38" ht="13.5">
      <c r="B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55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54"/>
    </row>
    <row r="198" spans="2:38" ht="13.5">
      <c r="B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55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54"/>
    </row>
    <row r="199" spans="2:38" ht="13.5">
      <c r="B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55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54"/>
    </row>
    <row r="200" spans="2:38" ht="13.5">
      <c r="B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55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54"/>
    </row>
    <row r="201" spans="2:38" ht="13.5">
      <c r="B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55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54"/>
    </row>
    <row r="202" spans="2:38" ht="13.5">
      <c r="B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55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54"/>
    </row>
    <row r="203" spans="2:38" ht="13.5">
      <c r="B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55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54"/>
    </row>
    <row r="204" spans="2:38" ht="13.5">
      <c r="B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55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54"/>
    </row>
    <row r="205" spans="2:38" ht="13.5">
      <c r="B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55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54"/>
    </row>
    <row r="206" spans="2:38" ht="13.5">
      <c r="B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55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54"/>
    </row>
    <row r="207" spans="2:38" ht="13.5">
      <c r="B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55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54"/>
    </row>
    <row r="208" spans="2:38" ht="13.5">
      <c r="B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55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54"/>
    </row>
    <row r="209" spans="2:38" ht="13.5">
      <c r="B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55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54"/>
    </row>
    <row r="210" spans="2:38" ht="13.5">
      <c r="B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55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54"/>
    </row>
    <row r="211" spans="2:38" ht="13.5">
      <c r="B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55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54"/>
    </row>
    <row r="212" spans="2:38" ht="13.5">
      <c r="B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55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54"/>
    </row>
    <row r="213" spans="2:38" ht="13.5">
      <c r="B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55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54"/>
    </row>
    <row r="214" spans="2:38" ht="13.5">
      <c r="B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55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54"/>
    </row>
    <row r="215" spans="2:38" ht="13.5">
      <c r="B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55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54"/>
    </row>
    <row r="216" spans="2:38" ht="13.5">
      <c r="B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55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54"/>
    </row>
    <row r="217" spans="2:38" ht="13.5">
      <c r="B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55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54"/>
    </row>
    <row r="218" spans="2:38" ht="13.5">
      <c r="B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55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54"/>
    </row>
    <row r="219" spans="2:38" ht="13.5">
      <c r="B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55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54"/>
    </row>
    <row r="220" spans="2:38" ht="13.5">
      <c r="B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55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54"/>
    </row>
    <row r="221" spans="2:38" ht="13.5">
      <c r="B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55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54"/>
    </row>
    <row r="222" spans="2:38" ht="13.5">
      <c r="B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55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54"/>
    </row>
    <row r="223" spans="2:38" ht="13.5">
      <c r="B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55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54"/>
    </row>
    <row r="224" spans="2:38" ht="13.5">
      <c r="B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55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54"/>
    </row>
    <row r="225" spans="2:38" ht="13.5">
      <c r="B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55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54"/>
    </row>
    <row r="226" spans="2:38" ht="13.5">
      <c r="B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55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54"/>
    </row>
    <row r="227" spans="2:38" ht="13.5">
      <c r="B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55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54"/>
    </row>
    <row r="228" spans="2:38" ht="13.5">
      <c r="B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55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54"/>
    </row>
    <row r="229" spans="2:38" ht="13.5">
      <c r="B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55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54"/>
    </row>
    <row r="230" spans="2:38" ht="13.5">
      <c r="B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55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54"/>
    </row>
    <row r="231" spans="2:38" ht="13.5">
      <c r="B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55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54"/>
    </row>
    <row r="232" spans="2:38" ht="13.5">
      <c r="B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55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54"/>
    </row>
    <row r="233" spans="2:38" ht="13.5">
      <c r="B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55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54"/>
    </row>
    <row r="234" spans="2:38" ht="13.5">
      <c r="B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55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54"/>
    </row>
    <row r="235" spans="2:38" ht="13.5">
      <c r="B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55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54"/>
    </row>
    <row r="236" spans="2:38" ht="13.5">
      <c r="B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55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54"/>
    </row>
    <row r="237" spans="2:38" ht="13.5">
      <c r="B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55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54"/>
    </row>
    <row r="238" spans="2:38" ht="13.5">
      <c r="B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55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54"/>
    </row>
    <row r="239" spans="2:38" ht="13.5">
      <c r="B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55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54"/>
    </row>
    <row r="240" spans="2:38" ht="13.5">
      <c r="B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55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54"/>
    </row>
    <row r="241" spans="2:38" ht="13.5">
      <c r="B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55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54"/>
    </row>
    <row r="242" spans="2:38" ht="13.5">
      <c r="B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55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54"/>
    </row>
    <row r="243" spans="2:38" ht="13.5">
      <c r="B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55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54"/>
    </row>
    <row r="244" spans="2:38" ht="13.5">
      <c r="B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55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54"/>
    </row>
    <row r="245" spans="2:38" ht="13.5">
      <c r="B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55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54"/>
    </row>
    <row r="246" spans="2:38" ht="13.5">
      <c r="B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55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54"/>
    </row>
    <row r="247" spans="2:38" ht="13.5">
      <c r="B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55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54"/>
    </row>
    <row r="248" spans="2:38" ht="13.5">
      <c r="B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55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54"/>
    </row>
    <row r="249" spans="2:38" ht="13.5">
      <c r="B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55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54"/>
    </row>
    <row r="250" spans="2:38" ht="13.5">
      <c r="B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55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54"/>
    </row>
    <row r="251" spans="2:38" ht="13.5">
      <c r="B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55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54"/>
    </row>
    <row r="252" spans="2:38" ht="13.5">
      <c r="B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55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54"/>
    </row>
    <row r="253" spans="2:38" ht="13.5">
      <c r="B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55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54"/>
    </row>
    <row r="254" spans="2:38" ht="13.5">
      <c r="B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55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54"/>
    </row>
    <row r="255" spans="2:38" ht="13.5">
      <c r="B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55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54"/>
    </row>
    <row r="256" spans="2:38" ht="13.5">
      <c r="B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55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54"/>
    </row>
    <row r="257" spans="2:38" ht="13.5">
      <c r="B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55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54"/>
    </row>
    <row r="258" spans="2:38" ht="13.5">
      <c r="B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55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54"/>
    </row>
    <row r="259" spans="2:38" ht="13.5">
      <c r="B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55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54"/>
    </row>
    <row r="260" spans="2:38" ht="13.5">
      <c r="B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55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54"/>
    </row>
    <row r="261" spans="2:38" ht="13.5">
      <c r="B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55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54"/>
    </row>
    <row r="262" spans="2:38" ht="13.5">
      <c r="B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55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54"/>
    </row>
    <row r="263" spans="2:38" ht="13.5">
      <c r="B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55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54"/>
    </row>
    <row r="264" spans="2:38" ht="13.5">
      <c r="B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55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54"/>
    </row>
    <row r="265" spans="2:38" ht="13.5">
      <c r="B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55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54"/>
    </row>
    <row r="266" spans="2:38" ht="13.5">
      <c r="B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55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54"/>
    </row>
    <row r="267" spans="2:38" ht="13.5">
      <c r="B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55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54"/>
    </row>
    <row r="268" spans="2:38" ht="13.5">
      <c r="B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55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54"/>
    </row>
    <row r="269" spans="2:38" ht="13.5">
      <c r="B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55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54"/>
    </row>
    <row r="270" spans="2:38" ht="13.5">
      <c r="B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55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54"/>
    </row>
    <row r="271" spans="2:38" ht="13.5">
      <c r="B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55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54"/>
    </row>
    <row r="272" spans="2:38" ht="13.5">
      <c r="B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55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54"/>
    </row>
    <row r="273" spans="2:38" ht="13.5">
      <c r="B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55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54"/>
    </row>
    <row r="274" spans="2:38" ht="13.5">
      <c r="B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55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54"/>
    </row>
    <row r="275" spans="2:38" ht="13.5">
      <c r="B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55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54"/>
    </row>
    <row r="276" spans="2:38" ht="13.5">
      <c r="B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55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54"/>
    </row>
    <row r="277" spans="2:38" ht="13.5">
      <c r="B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55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54"/>
    </row>
    <row r="278" spans="2:38" ht="13.5">
      <c r="B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55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54"/>
    </row>
    <row r="279" spans="2:38" ht="13.5">
      <c r="B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55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54"/>
    </row>
    <row r="280" spans="2:38" ht="13.5">
      <c r="B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55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54"/>
    </row>
    <row r="281" spans="2:38" ht="13.5">
      <c r="B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55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54"/>
    </row>
    <row r="282" spans="2:38" ht="13.5">
      <c r="B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55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54"/>
    </row>
    <row r="283" spans="2:38" ht="13.5">
      <c r="B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55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54"/>
    </row>
    <row r="284" spans="2:38" ht="13.5">
      <c r="B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55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54"/>
    </row>
    <row r="285" spans="2:38" ht="13.5">
      <c r="B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55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54"/>
    </row>
    <row r="286" spans="2:38" ht="13.5">
      <c r="B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55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54"/>
    </row>
    <row r="287" spans="2:38" ht="13.5">
      <c r="B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55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54"/>
    </row>
    <row r="288" spans="2:38" ht="13.5">
      <c r="B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55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54"/>
    </row>
    <row r="289" spans="2:38" ht="13.5">
      <c r="B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55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54"/>
    </row>
    <row r="290" spans="2:38" ht="13.5">
      <c r="B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55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54"/>
    </row>
    <row r="291" spans="2:38" ht="13.5">
      <c r="B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55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54"/>
    </row>
    <row r="292" spans="2:38" ht="13.5">
      <c r="B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55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54"/>
    </row>
    <row r="293" spans="2:38" ht="13.5">
      <c r="B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55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54"/>
    </row>
    <row r="294" spans="2:38" ht="13.5">
      <c r="B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55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54"/>
    </row>
    <row r="295" spans="2:38" ht="13.5">
      <c r="B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55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54"/>
    </row>
    <row r="296" spans="2:38" ht="13.5">
      <c r="B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55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54"/>
    </row>
    <row r="297" spans="2:38" ht="13.5">
      <c r="B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55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54"/>
    </row>
    <row r="298" spans="2:38" ht="13.5">
      <c r="B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55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54"/>
    </row>
    <row r="299" spans="2:38" ht="13.5">
      <c r="B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55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54"/>
    </row>
    <row r="300" spans="2:38" ht="13.5">
      <c r="B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55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54"/>
    </row>
    <row r="301" spans="2:38" ht="13.5">
      <c r="B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55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54"/>
    </row>
    <row r="302" spans="2:38" ht="13.5">
      <c r="B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55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54"/>
    </row>
    <row r="303" spans="2:38" ht="13.5">
      <c r="B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55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54"/>
    </row>
    <row r="304" spans="2:38" ht="13.5">
      <c r="B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55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54"/>
    </row>
    <row r="305" spans="2:38" ht="13.5">
      <c r="B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55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54"/>
    </row>
    <row r="306" spans="2:38" ht="13.5">
      <c r="B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55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54"/>
    </row>
    <row r="307" spans="2:38" ht="13.5">
      <c r="B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55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54"/>
    </row>
    <row r="308" spans="2:38" ht="13.5">
      <c r="B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55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54"/>
    </row>
    <row r="309" spans="2:38" ht="13.5">
      <c r="B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55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54"/>
    </row>
    <row r="310" spans="2:38" ht="13.5">
      <c r="B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55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54"/>
    </row>
    <row r="311" spans="2:38" ht="13.5">
      <c r="B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55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54"/>
    </row>
    <row r="312" spans="2:38" ht="13.5">
      <c r="B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55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54"/>
    </row>
    <row r="313" spans="2:38" ht="13.5">
      <c r="B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55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54"/>
    </row>
    <row r="314" spans="2:38" ht="13.5">
      <c r="B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55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54"/>
    </row>
    <row r="315" spans="2:38" ht="13.5">
      <c r="B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55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54"/>
    </row>
    <row r="316" spans="2:38" ht="13.5">
      <c r="B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55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54"/>
    </row>
    <row r="317" spans="2:38" ht="13.5">
      <c r="B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55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54"/>
    </row>
    <row r="318" spans="2:38" ht="13.5">
      <c r="B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55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54"/>
    </row>
    <row r="319" spans="2:38" ht="13.5">
      <c r="B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55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54"/>
    </row>
    <row r="320" spans="2:38" ht="13.5">
      <c r="B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55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54"/>
    </row>
    <row r="321" spans="2:38" ht="13.5">
      <c r="B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55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54"/>
    </row>
    <row r="322" spans="2:38" ht="13.5">
      <c r="B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55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54"/>
    </row>
    <row r="323" spans="2:38" ht="13.5">
      <c r="B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55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54"/>
    </row>
    <row r="324" spans="2:38" ht="13.5">
      <c r="B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55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54"/>
    </row>
    <row r="325" spans="2:38" ht="13.5">
      <c r="B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55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54"/>
    </row>
    <row r="326" spans="2:38" ht="13.5">
      <c r="B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55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54"/>
    </row>
    <row r="327" spans="2:38" ht="13.5">
      <c r="B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55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54"/>
    </row>
    <row r="328" spans="2:38" ht="13.5">
      <c r="B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55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54"/>
    </row>
    <row r="329" spans="2:38" ht="13.5">
      <c r="B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55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5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D21" sqref="D21"/>
    </sheetView>
  </sheetViews>
  <sheetFormatPr defaultRowHeight="13.5"/>
  <cols>
    <col min="1" max="1" width="23.25" customWidth="1"/>
  </cols>
  <sheetData>
    <row r="1" spans="1:3" ht="14.25" thickBot="1">
      <c r="A1" s="369" t="s">
        <v>231</v>
      </c>
      <c r="B1" s="370"/>
      <c r="C1" s="370"/>
    </row>
    <row r="2" spans="1:3">
      <c r="A2" s="371" t="s">
        <v>232</v>
      </c>
      <c r="B2" s="372"/>
      <c r="C2" s="180">
        <v>0.51446517843941963</v>
      </c>
    </row>
    <row r="3" spans="1:3" ht="14.25" thickBot="1">
      <c r="A3" s="373" t="s">
        <v>233</v>
      </c>
      <c r="B3" s="181" t="s">
        <v>234</v>
      </c>
      <c r="C3" s="182">
        <v>951.01620537477686</v>
      </c>
    </row>
    <row r="4" spans="1:3">
      <c r="A4" s="374"/>
      <c r="B4" s="181" t="s">
        <v>235</v>
      </c>
      <c r="C4" s="183">
        <v>231</v>
      </c>
    </row>
    <row r="5" spans="1:3" ht="14.25" thickBot="1">
      <c r="A5" s="375"/>
      <c r="B5" s="184" t="s">
        <v>201</v>
      </c>
      <c r="C5" s="185">
        <v>5.1048204480159324E-88</v>
      </c>
    </row>
    <row r="7" spans="1:3" ht="14.25" thickBot="1">
      <c r="A7" s="376" t="s">
        <v>236</v>
      </c>
      <c r="B7" s="377"/>
      <c r="C7" s="377"/>
    </row>
    <row r="8" spans="1:3" ht="14.25" thickBot="1">
      <c r="A8" s="186" t="s">
        <v>155</v>
      </c>
      <c r="B8" s="187" t="s">
        <v>237</v>
      </c>
      <c r="C8" s="188" t="s">
        <v>238</v>
      </c>
    </row>
    <row r="9" spans="1:3" ht="22.5">
      <c r="A9" s="189" t="s">
        <v>210</v>
      </c>
      <c r="B9" s="190">
        <v>1</v>
      </c>
      <c r="C9" s="191">
        <v>0.74099581255469227</v>
      </c>
    </row>
    <row r="10" spans="1:3">
      <c r="A10" s="192" t="s">
        <v>211</v>
      </c>
      <c r="B10" s="193">
        <v>1</v>
      </c>
      <c r="C10" s="194">
        <v>0.70947989963883107</v>
      </c>
    </row>
    <row r="11" spans="1:3">
      <c r="A11" s="192" t="s">
        <v>212</v>
      </c>
      <c r="B11" s="193">
        <v>1</v>
      </c>
      <c r="C11" s="194">
        <v>0.74894651339726626</v>
      </c>
    </row>
    <row r="12" spans="1:3">
      <c r="A12" s="192" t="s">
        <v>213</v>
      </c>
      <c r="B12" s="193">
        <v>1</v>
      </c>
      <c r="C12" s="194">
        <v>0.79418679257887748</v>
      </c>
    </row>
    <row r="13" spans="1:3" ht="22.5">
      <c r="A13" s="192" t="s">
        <v>214</v>
      </c>
      <c r="B13" s="193">
        <v>1</v>
      </c>
      <c r="C13" s="194">
        <v>0.77347659634566712</v>
      </c>
    </row>
    <row r="14" spans="1:3" ht="22.5">
      <c r="A14" s="192" t="s">
        <v>215</v>
      </c>
      <c r="B14" s="193">
        <v>1</v>
      </c>
      <c r="C14" s="194">
        <v>0.69925156935716293</v>
      </c>
    </row>
    <row r="15" spans="1:3">
      <c r="A15" s="192" t="s">
        <v>216</v>
      </c>
      <c r="B15" s="193">
        <v>1</v>
      </c>
      <c r="C15" s="194">
        <v>0.74221429782548931</v>
      </c>
    </row>
    <row r="16" spans="1:3">
      <c r="A16" s="192" t="s">
        <v>217</v>
      </c>
      <c r="B16" s="193">
        <v>1</v>
      </c>
      <c r="C16" s="194">
        <v>0.88324264411344544</v>
      </c>
    </row>
    <row r="17" spans="1:3">
      <c r="A17" s="192" t="s">
        <v>218</v>
      </c>
      <c r="B17" s="193">
        <v>1</v>
      </c>
      <c r="C17" s="194">
        <v>0.85909421982942868</v>
      </c>
    </row>
    <row r="18" spans="1:3">
      <c r="A18" s="192" t="s">
        <v>219</v>
      </c>
      <c r="B18" s="193">
        <v>1</v>
      </c>
      <c r="C18" s="194">
        <v>0.88556229717358204</v>
      </c>
    </row>
    <row r="19" spans="1:3">
      <c r="A19" s="192" t="s">
        <v>220</v>
      </c>
      <c r="B19" s="193">
        <v>1</v>
      </c>
      <c r="C19" s="194">
        <v>0.73571524903678154</v>
      </c>
    </row>
    <row r="20" spans="1:3">
      <c r="A20" s="192" t="s">
        <v>221</v>
      </c>
      <c r="B20" s="193">
        <v>1</v>
      </c>
      <c r="C20" s="194">
        <v>0.68933007672767654</v>
      </c>
    </row>
    <row r="21" spans="1:3">
      <c r="A21" s="192" t="s">
        <v>222</v>
      </c>
      <c r="B21" s="193">
        <v>1</v>
      </c>
      <c r="C21" s="194">
        <v>0.5525397268124016</v>
      </c>
    </row>
    <row r="22" spans="1:3">
      <c r="A22" s="192" t="s">
        <v>223</v>
      </c>
      <c r="B22" s="193">
        <v>1</v>
      </c>
      <c r="C22" s="194">
        <v>0.75819531792756012</v>
      </c>
    </row>
    <row r="23" spans="1:3">
      <c r="A23" s="192" t="s">
        <v>224</v>
      </c>
      <c r="B23" s="193">
        <v>1</v>
      </c>
      <c r="C23" s="194">
        <v>0.81973507001958135</v>
      </c>
    </row>
    <row r="24" spans="1:3" ht="22.5">
      <c r="A24" s="192" t="s">
        <v>225</v>
      </c>
      <c r="B24" s="193">
        <v>1</v>
      </c>
      <c r="C24" s="194">
        <v>0.70058887758169552</v>
      </c>
    </row>
    <row r="25" spans="1:3" ht="22.5">
      <c r="A25" s="192" t="s">
        <v>226</v>
      </c>
      <c r="B25" s="193">
        <v>1</v>
      </c>
      <c r="C25" s="194">
        <v>0.81857046278200352</v>
      </c>
    </row>
    <row r="26" spans="1:3">
      <c r="A26" s="192" t="s">
        <v>227</v>
      </c>
      <c r="B26" s="193">
        <v>1</v>
      </c>
      <c r="C26" s="194">
        <v>0.71376658467077647</v>
      </c>
    </row>
    <row r="27" spans="1:3">
      <c r="A27" s="192" t="s">
        <v>228</v>
      </c>
      <c r="B27" s="193">
        <v>1</v>
      </c>
      <c r="C27" s="194">
        <v>0.72855010151317734</v>
      </c>
    </row>
    <row r="28" spans="1:3">
      <c r="A28" s="192" t="s">
        <v>229</v>
      </c>
      <c r="B28" s="193">
        <v>1</v>
      </c>
      <c r="C28" s="194">
        <v>0.72504458114981052</v>
      </c>
    </row>
    <row r="29" spans="1:3">
      <c r="A29" s="192" t="s">
        <v>230</v>
      </c>
      <c r="B29" s="193">
        <v>1</v>
      </c>
      <c r="C29" s="194">
        <v>0.81772006653859441</v>
      </c>
    </row>
    <row r="30" spans="1:3" ht="14.25" thickBot="1">
      <c r="A30" s="195" t="s">
        <v>314</v>
      </c>
      <c r="B30" s="196">
        <v>1</v>
      </c>
      <c r="C30" s="197">
        <v>0.92156260739650853</v>
      </c>
    </row>
    <row r="31" spans="1:3">
      <c r="A31" s="198"/>
      <c r="B31" s="198"/>
      <c r="C31" s="198"/>
    </row>
  </sheetData>
  <mergeCells count="4">
    <mergeCell ref="A1:C1"/>
    <mergeCell ref="A2:B2"/>
    <mergeCell ref="A3:A5"/>
    <mergeCell ref="A7:C7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E17" sqref="E17"/>
    </sheetView>
  </sheetViews>
  <sheetFormatPr defaultRowHeight="13.5"/>
  <sheetData>
    <row r="1" spans="1:11" ht="14.25" thickBot="1">
      <c r="A1" s="378" t="s">
        <v>239</v>
      </c>
      <c r="B1" s="379"/>
      <c r="C1" s="379"/>
      <c r="D1" s="379"/>
      <c r="E1" s="379"/>
      <c r="F1" s="379"/>
      <c r="G1" s="379"/>
      <c r="H1" s="379"/>
      <c r="I1" s="379"/>
      <c r="J1" s="379"/>
      <c r="K1" s="199"/>
    </row>
    <row r="2" spans="1:11" ht="14.25" thickBot="1">
      <c r="A2" s="380" t="s">
        <v>240</v>
      </c>
      <c r="B2" s="382" t="s">
        <v>241</v>
      </c>
      <c r="C2" s="383"/>
      <c r="D2" s="384"/>
      <c r="E2" s="385" t="s">
        <v>242</v>
      </c>
      <c r="F2" s="383"/>
      <c r="G2" s="384"/>
      <c r="H2" s="386" t="s">
        <v>307</v>
      </c>
      <c r="I2" s="383"/>
      <c r="J2" s="387"/>
      <c r="K2" s="199"/>
    </row>
    <row r="3" spans="1:11" ht="14.25" thickBot="1">
      <c r="A3" s="381"/>
      <c r="B3" s="200" t="s">
        <v>243</v>
      </c>
      <c r="C3" s="201" t="s">
        <v>244</v>
      </c>
      <c r="D3" s="201" t="s">
        <v>245</v>
      </c>
      <c r="E3" s="201" t="s">
        <v>243</v>
      </c>
      <c r="F3" s="201" t="s">
        <v>244</v>
      </c>
      <c r="G3" s="201" t="s">
        <v>245</v>
      </c>
      <c r="H3" s="201" t="s">
        <v>243</v>
      </c>
      <c r="I3" s="201" t="s">
        <v>244</v>
      </c>
      <c r="J3" s="202" t="s">
        <v>245</v>
      </c>
      <c r="K3" s="199"/>
    </row>
    <row r="4" spans="1:11">
      <c r="A4" s="176" t="s">
        <v>208</v>
      </c>
      <c r="B4" s="203">
        <v>3.0261772563815255</v>
      </c>
      <c r="C4" s="204">
        <v>13.75535116537057</v>
      </c>
      <c r="D4" s="204">
        <v>13.75535116537057</v>
      </c>
      <c r="E4" s="204">
        <v>3.0261772563815255</v>
      </c>
      <c r="F4" s="204">
        <v>13.75535116537057</v>
      </c>
      <c r="G4" s="204">
        <v>13.75535116537057</v>
      </c>
      <c r="H4" s="204">
        <v>2.4951227353917904</v>
      </c>
      <c r="I4" s="204">
        <v>11.341466979053592</v>
      </c>
      <c r="J4" s="205">
        <v>11.341466979053592</v>
      </c>
      <c r="K4" s="199"/>
    </row>
    <row r="5" spans="1:11">
      <c r="A5" s="206" t="s">
        <v>246</v>
      </c>
      <c r="B5" s="207">
        <v>2.6599083801339254</v>
      </c>
      <c r="C5" s="208">
        <v>12.090492636972389</v>
      </c>
      <c r="D5" s="208">
        <v>25.845843802342959</v>
      </c>
      <c r="E5" s="208">
        <v>2.6599083801339258</v>
      </c>
      <c r="F5" s="208">
        <v>12.090492636972391</v>
      </c>
      <c r="G5" s="208">
        <v>25.845843802342962</v>
      </c>
      <c r="H5" s="208">
        <v>2.4021363630364938</v>
      </c>
      <c r="I5" s="208">
        <v>10.91880165016588</v>
      </c>
      <c r="J5" s="209">
        <v>22.260268629219475</v>
      </c>
      <c r="K5" s="199"/>
    </row>
    <row r="6" spans="1:11">
      <c r="A6" s="206" t="s">
        <v>247</v>
      </c>
      <c r="B6" s="207">
        <v>1.9997976661791086</v>
      </c>
      <c r="C6" s="208">
        <v>9.0899893917232202</v>
      </c>
      <c r="D6" s="208">
        <v>34.935833194066177</v>
      </c>
      <c r="E6" s="208">
        <v>1.9997976661791079</v>
      </c>
      <c r="F6" s="208">
        <v>9.0899893917232166</v>
      </c>
      <c r="G6" s="208">
        <v>34.935833194066177</v>
      </c>
      <c r="H6" s="208">
        <v>1.9697379194743623</v>
      </c>
      <c r="I6" s="208">
        <v>8.9533541794289206</v>
      </c>
      <c r="J6" s="209">
        <v>31.213622808648395</v>
      </c>
      <c r="K6" s="199"/>
    </row>
    <row r="7" spans="1:11">
      <c r="A7" s="206" t="s">
        <v>248</v>
      </c>
      <c r="B7" s="207">
        <v>1.6772847754363347</v>
      </c>
      <c r="C7" s="208">
        <v>7.6240217065287936</v>
      </c>
      <c r="D7" s="208">
        <v>42.559854900594971</v>
      </c>
      <c r="E7" s="208">
        <v>1.6772847754363336</v>
      </c>
      <c r="F7" s="208">
        <v>7.6240217065287883</v>
      </c>
      <c r="G7" s="208">
        <v>42.559854900594964</v>
      </c>
      <c r="H7" s="208">
        <v>1.7846987630266151</v>
      </c>
      <c r="I7" s="208">
        <v>8.1122671046664312</v>
      </c>
      <c r="J7" s="209">
        <v>39.325889913314825</v>
      </c>
      <c r="K7" s="199"/>
    </row>
    <row r="8" spans="1:11">
      <c r="A8" s="206" t="s">
        <v>249</v>
      </c>
      <c r="B8" s="207">
        <v>1.6541289705511244</v>
      </c>
      <c r="C8" s="208">
        <v>7.5187680479596564</v>
      </c>
      <c r="D8" s="208">
        <v>50.078622948554624</v>
      </c>
      <c r="E8" s="208">
        <v>1.654128970551124</v>
      </c>
      <c r="F8" s="208">
        <v>7.5187680479596546</v>
      </c>
      <c r="G8" s="208">
        <v>50.078622948554617</v>
      </c>
      <c r="H8" s="208">
        <v>1.6154470905711396</v>
      </c>
      <c r="I8" s="208">
        <v>7.3429413207779071</v>
      </c>
      <c r="J8" s="209">
        <v>46.668831234092735</v>
      </c>
      <c r="K8" s="199"/>
    </row>
    <row r="9" spans="1:11">
      <c r="A9" s="206" t="s">
        <v>250</v>
      </c>
      <c r="B9" s="207">
        <v>1.3810054638612568</v>
      </c>
      <c r="C9" s="208">
        <v>6.2772975630057122</v>
      </c>
      <c r="D9" s="208">
        <v>56.355920511560335</v>
      </c>
      <c r="E9" s="208">
        <v>1.3810054638612559</v>
      </c>
      <c r="F9" s="208">
        <v>6.2772975630057086</v>
      </c>
      <c r="G9" s="208">
        <v>56.355920511560328</v>
      </c>
      <c r="H9" s="208">
        <v>1.5733383911837715</v>
      </c>
      <c r="I9" s="208">
        <v>7.1515381417444166</v>
      </c>
      <c r="J9" s="209">
        <v>53.820369375837153</v>
      </c>
      <c r="K9" s="199"/>
    </row>
    <row r="10" spans="1:11">
      <c r="A10" s="206" t="s">
        <v>251</v>
      </c>
      <c r="B10" s="207">
        <v>1.2258835834670903</v>
      </c>
      <c r="C10" s="208">
        <v>5.5721981066685915</v>
      </c>
      <c r="D10" s="208">
        <v>61.928118618228929</v>
      </c>
      <c r="E10" s="208">
        <v>1.2258835834670889</v>
      </c>
      <c r="F10" s="208">
        <v>5.5721981066685862</v>
      </c>
      <c r="G10" s="208">
        <v>61.928118618228915</v>
      </c>
      <c r="H10" s="208">
        <v>1.4017223041223386</v>
      </c>
      <c r="I10" s="208">
        <v>6.3714650187379025</v>
      </c>
      <c r="J10" s="209">
        <v>60.191834394575054</v>
      </c>
      <c r="K10" s="199"/>
    </row>
    <row r="11" spans="1:11">
      <c r="A11" s="206" t="s">
        <v>252</v>
      </c>
      <c r="B11" s="207">
        <v>1.1449442242231658</v>
      </c>
      <c r="C11" s="208">
        <v>5.204291928287117</v>
      </c>
      <c r="D11" s="208">
        <v>67.132410546516041</v>
      </c>
      <c r="E11" s="208">
        <v>1.144944224223166</v>
      </c>
      <c r="F11" s="208">
        <v>5.2042919282871187</v>
      </c>
      <c r="G11" s="208">
        <v>67.132410546516027</v>
      </c>
      <c r="H11" s="208">
        <v>1.2375846056694257</v>
      </c>
      <c r="I11" s="208">
        <v>5.6253845712246626</v>
      </c>
      <c r="J11" s="209">
        <v>65.817218965799711</v>
      </c>
      <c r="K11" s="199"/>
    </row>
    <row r="12" spans="1:11">
      <c r="A12" s="206" t="s">
        <v>253</v>
      </c>
      <c r="B12" s="207">
        <v>1.0450699513451871</v>
      </c>
      <c r="C12" s="208">
        <v>4.7503179606599417</v>
      </c>
      <c r="D12" s="208">
        <v>71.882728507175983</v>
      </c>
      <c r="E12" s="208">
        <v>1.0450699513451871</v>
      </c>
      <c r="F12" s="208">
        <v>4.7503179606599417</v>
      </c>
      <c r="G12" s="208">
        <v>71.882728507175969</v>
      </c>
      <c r="H12" s="208">
        <v>1.1912871000151342</v>
      </c>
      <c r="I12" s="208">
        <v>5.4149413637051547</v>
      </c>
      <c r="J12" s="209">
        <v>71.232160329504865</v>
      </c>
      <c r="K12" s="199"/>
    </row>
    <row r="13" spans="1:11">
      <c r="A13" s="206" t="s">
        <v>254</v>
      </c>
      <c r="B13" s="207">
        <v>1.0035690933922954</v>
      </c>
      <c r="C13" s="208">
        <v>4.5616776972377062</v>
      </c>
      <c r="D13" s="208">
        <v>76.444406204413696</v>
      </c>
      <c r="E13" s="208">
        <v>1.0035690933922954</v>
      </c>
      <c r="F13" s="208">
        <v>4.5616776972377062</v>
      </c>
      <c r="G13" s="208">
        <v>76.444406204413681</v>
      </c>
      <c r="H13" s="208">
        <v>1.146694092479936</v>
      </c>
      <c r="I13" s="208">
        <v>5.2122458749088008</v>
      </c>
      <c r="J13" s="209">
        <v>76.444406204413667</v>
      </c>
      <c r="K13" s="199"/>
    </row>
    <row r="14" spans="1:11">
      <c r="A14" s="206" t="s">
        <v>255</v>
      </c>
      <c r="B14" s="207">
        <v>0.87467800338973822</v>
      </c>
      <c r="C14" s="208">
        <v>3.9758091063169916</v>
      </c>
      <c r="D14" s="208">
        <v>80.420215310730683</v>
      </c>
      <c r="E14" s="210"/>
      <c r="F14" s="210"/>
      <c r="G14" s="210"/>
      <c r="H14" s="210"/>
      <c r="I14" s="210"/>
      <c r="J14" s="211"/>
      <c r="K14" s="199"/>
    </row>
    <row r="15" spans="1:11">
      <c r="A15" s="206" t="s">
        <v>256</v>
      </c>
      <c r="B15" s="207">
        <v>0.71495246998753059</v>
      </c>
      <c r="C15" s="208">
        <v>3.2497839544887754</v>
      </c>
      <c r="D15" s="208">
        <v>83.66999926521946</v>
      </c>
      <c r="E15" s="210"/>
      <c r="F15" s="210"/>
      <c r="G15" s="210"/>
      <c r="H15" s="210"/>
      <c r="I15" s="210"/>
      <c r="J15" s="211"/>
      <c r="K15" s="199"/>
    </row>
    <row r="16" spans="1:11">
      <c r="A16" s="206" t="s">
        <v>257</v>
      </c>
      <c r="B16" s="207">
        <v>0.67063704510988453</v>
      </c>
      <c r="C16" s="208">
        <v>3.0483502050449296</v>
      </c>
      <c r="D16" s="208">
        <v>86.718349470264386</v>
      </c>
      <c r="E16" s="210"/>
      <c r="F16" s="210"/>
      <c r="G16" s="210"/>
      <c r="H16" s="210"/>
      <c r="I16" s="210"/>
      <c r="J16" s="211"/>
      <c r="K16" s="199"/>
    </row>
    <row r="17" spans="1:11">
      <c r="A17" s="206" t="s">
        <v>258</v>
      </c>
      <c r="B17" s="207">
        <v>0.58142712629663862</v>
      </c>
      <c r="C17" s="208">
        <v>2.6428505740756303</v>
      </c>
      <c r="D17" s="208">
        <v>89.361200044340009</v>
      </c>
      <c r="E17" s="210"/>
      <c r="F17" s="210"/>
      <c r="G17" s="210"/>
      <c r="H17" s="210"/>
      <c r="I17" s="210"/>
      <c r="J17" s="211"/>
      <c r="K17" s="199"/>
    </row>
    <row r="18" spans="1:11">
      <c r="A18" s="206" t="s">
        <v>259</v>
      </c>
      <c r="B18" s="207">
        <v>0.52009469901428529</v>
      </c>
      <c r="C18" s="208">
        <v>2.3640668137012968</v>
      </c>
      <c r="D18" s="208">
        <v>91.725266858041309</v>
      </c>
      <c r="E18" s="210"/>
      <c r="F18" s="210"/>
      <c r="G18" s="210"/>
      <c r="H18" s="210"/>
      <c r="I18" s="210"/>
      <c r="J18" s="211"/>
      <c r="K18" s="199"/>
    </row>
    <row r="19" spans="1:11">
      <c r="A19" s="206" t="s">
        <v>260</v>
      </c>
      <c r="B19" s="207">
        <v>0.46205209233302541</v>
      </c>
      <c r="C19" s="208">
        <v>2.1002367833319338</v>
      </c>
      <c r="D19" s="208">
        <v>93.825503641373246</v>
      </c>
      <c r="E19" s="210"/>
      <c r="F19" s="210"/>
      <c r="G19" s="210"/>
      <c r="H19" s="210"/>
      <c r="I19" s="210"/>
      <c r="J19" s="211"/>
      <c r="K19" s="199"/>
    </row>
    <row r="20" spans="1:11">
      <c r="A20" s="206" t="s">
        <v>261</v>
      </c>
      <c r="B20" s="207">
        <v>0.33568414509591432</v>
      </c>
      <c r="C20" s="208">
        <v>1.5258370231632468</v>
      </c>
      <c r="D20" s="208">
        <v>95.351340664536494</v>
      </c>
      <c r="E20" s="210"/>
      <c r="F20" s="210"/>
      <c r="G20" s="210"/>
      <c r="H20" s="210"/>
      <c r="I20" s="210"/>
      <c r="J20" s="211"/>
      <c r="K20" s="199"/>
    </row>
    <row r="21" spans="1:11">
      <c r="A21" s="206" t="s">
        <v>262</v>
      </c>
      <c r="B21" s="207">
        <v>0.29482453662049585</v>
      </c>
      <c r="C21" s="208">
        <v>1.340111530093163</v>
      </c>
      <c r="D21" s="208">
        <v>96.691452194629662</v>
      </c>
      <c r="E21" s="210"/>
      <c r="F21" s="210"/>
      <c r="G21" s="210"/>
      <c r="H21" s="210"/>
      <c r="I21" s="210"/>
      <c r="J21" s="211"/>
      <c r="K21" s="199"/>
    </row>
    <row r="22" spans="1:11">
      <c r="A22" s="206" t="s">
        <v>263</v>
      </c>
      <c r="B22" s="207">
        <v>0.29065818842480901</v>
      </c>
      <c r="C22" s="208">
        <v>1.3211735837491319</v>
      </c>
      <c r="D22" s="208">
        <v>98.012625778378791</v>
      </c>
      <c r="E22" s="210"/>
      <c r="F22" s="210"/>
      <c r="G22" s="210"/>
      <c r="H22" s="210"/>
      <c r="I22" s="210"/>
      <c r="J22" s="211"/>
      <c r="K22" s="199"/>
    </row>
    <row r="23" spans="1:11">
      <c r="A23" s="206" t="s">
        <v>264</v>
      </c>
      <c r="B23" s="207">
        <v>0.24758040066954951</v>
      </c>
      <c r="C23" s="208">
        <v>1.1253654575888614</v>
      </c>
      <c r="D23" s="208">
        <v>99.137991235967647</v>
      </c>
      <c r="E23" s="210"/>
      <c r="F23" s="210"/>
      <c r="G23" s="210"/>
      <c r="H23" s="210"/>
      <c r="I23" s="210"/>
      <c r="J23" s="211"/>
      <c r="K23" s="199"/>
    </row>
    <row r="24" spans="1:11">
      <c r="A24" s="206" t="s">
        <v>265</v>
      </c>
      <c r="B24" s="207">
        <v>0.10760091051724012</v>
      </c>
      <c r="C24" s="208">
        <v>0.48909504780563695</v>
      </c>
      <c r="D24" s="208">
        <v>99.627086283773281</v>
      </c>
      <c r="E24" s="210"/>
      <c r="F24" s="210"/>
      <c r="G24" s="210"/>
      <c r="H24" s="210"/>
      <c r="I24" s="210"/>
      <c r="J24" s="211"/>
      <c r="K24" s="199"/>
    </row>
    <row r="25" spans="1:11" ht="14.25" thickBot="1">
      <c r="A25" s="212" t="s">
        <v>266</v>
      </c>
      <c r="B25" s="213">
        <v>8.2041017569876612E-2</v>
      </c>
      <c r="C25" s="214">
        <v>0.37291371622671188</v>
      </c>
      <c r="D25" s="214">
        <v>100</v>
      </c>
      <c r="E25" s="215"/>
      <c r="F25" s="215"/>
      <c r="G25" s="215"/>
      <c r="H25" s="215"/>
      <c r="I25" s="215"/>
      <c r="J25" s="216"/>
      <c r="K25" s="199"/>
    </row>
    <row r="26" spans="1:11">
      <c r="A26" s="199"/>
      <c r="B26" s="199"/>
      <c r="C26" s="199"/>
      <c r="D26" s="199"/>
      <c r="E26" s="199"/>
      <c r="F26" s="199"/>
      <c r="G26" s="199"/>
      <c r="H26" s="199"/>
      <c r="I26" s="199"/>
      <c r="J26" s="199"/>
      <c r="K26" s="199"/>
    </row>
  </sheetData>
  <mergeCells count="5">
    <mergeCell ref="A1:J1"/>
    <mergeCell ref="A2:A3"/>
    <mergeCell ref="B2:D2"/>
    <mergeCell ref="E2:G2"/>
    <mergeCell ref="H2:J2"/>
  </mergeCells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16" sqref="B16"/>
    </sheetView>
  </sheetViews>
  <sheetFormatPr defaultRowHeight="13.5"/>
  <cols>
    <col min="1" max="1" width="33.75" customWidth="1"/>
  </cols>
  <sheetData>
    <row r="1" spans="1:11" ht="14.25" thickBot="1">
      <c r="A1" s="388" t="s">
        <v>267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</row>
    <row r="2" spans="1:11" ht="14.25" thickBot="1">
      <c r="A2" s="390" t="s">
        <v>155</v>
      </c>
      <c r="B2" s="392" t="s">
        <v>240</v>
      </c>
      <c r="C2" s="393"/>
      <c r="D2" s="393"/>
      <c r="E2" s="393"/>
      <c r="F2" s="393"/>
      <c r="G2" s="393"/>
      <c r="H2" s="393"/>
      <c r="I2" s="393"/>
      <c r="J2" s="393"/>
      <c r="K2" s="394"/>
    </row>
    <row r="3" spans="1:11" ht="14.25" thickBot="1">
      <c r="A3" s="391"/>
      <c r="B3" s="104" t="s">
        <v>208</v>
      </c>
      <c r="C3" s="105" t="s">
        <v>246</v>
      </c>
      <c r="D3" s="105" t="s">
        <v>247</v>
      </c>
      <c r="E3" s="105" t="s">
        <v>248</v>
      </c>
      <c r="F3" s="105" t="s">
        <v>249</v>
      </c>
      <c r="G3" s="105" t="s">
        <v>250</v>
      </c>
      <c r="H3" s="105" t="s">
        <v>251</v>
      </c>
      <c r="I3" s="105" t="s">
        <v>252</v>
      </c>
      <c r="J3" s="105" t="s">
        <v>253</v>
      </c>
      <c r="K3" s="106" t="s">
        <v>254</v>
      </c>
    </row>
    <row r="4" spans="1:11">
      <c r="A4" s="107" t="s">
        <v>210</v>
      </c>
      <c r="B4" s="108">
        <v>-0.11296520963309915</v>
      </c>
      <c r="C4" s="109">
        <v>0.41610593018712272</v>
      </c>
      <c r="D4" s="109">
        <v>-0.21040870878320644</v>
      </c>
      <c r="E4" s="109">
        <v>-0.28379642168901609</v>
      </c>
      <c r="F4" s="109">
        <v>0.54914337308514782</v>
      </c>
      <c r="G4" s="109">
        <v>0.25944344322023538</v>
      </c>
      <c r="H4" s="109">
        <v>-0.14955950417742106</v>
      </c>
      <c r="I4" s="109">
        <v>-0.12587981495591355</v>
      </c>
      <c r="J4" s="109">
        <v>9.7979008550322669E-2</v>
      </c>
      <c r="K4" s="110">
        <v>0.11659884854536476</v>
      </c>
    </row>
    <row r="5" spans="1:11">
      <c r="A5" s="111" t="s">
        <v>211</v>
      </c>
      <c r="B5" s="112">
        <v>-0.29945528317098785</v>
      </c>
      <c r="C5" s="113">
        <v>-3.6550358080264897E-2</v>
      </c>
      <c r="D5" s="113">
        <v>-3.7131611390874694E-3</v>
      </c>
      <c r="E5" s="113">
        <v>0.67335930026635527</v>
      </c>
      <c r="F5" s="113">
        <v>-0.20390214596291834</v>
      </c>
      <c r="G5" s="113">
        <v>0.22715072626061597</v>
      </c>
      <c r="H5" s="113">
        <v>1.6502528003748986E-2</v>
      </c>
      <c r="I5" s="113">
        <v>0.26415922967158639</v>
      </c>
      <c r="J5" s="113">
        <v>-3.2270604238379068E-2</v>
      </c>
      <c r="K5" s="114">
        <v>-2.7867687472402723E-2</v>
      </c>
    </row>
    <row r="6" spans="1:11">
      <c r="A6" s="111" t="s">
        <v>212</v>
      </c>
      <c r="B6" s="112">
        <v>-0.24901325929609491</v>
      </c>
      <c r="C6" s="113">
        <v>-0.21655184197333865</v>
      </c>
      <c r="D6" s="113">
        <v>0.25446673503982775</v>
      </c>
      <c r="E6" s="113">
        <v>-0.12817039898219587</v>
      </c>
      <c r="F6" s="113">
        <v>-0.15828611670794498</v>
      </c>
      <c r="G6" s="113">
        <v>-0.38355566196450208</v>
      </c>
      <c r="H6" s="113">
        <v>0.45212818843700847</v>
      </c>
      <c r="I6" s="113">
        <v>0.42693354913939058</v>
      </c>
      <c r="J6" s="113">
        <v>1.2732626953801049E-3</v>
      </c>
      <c r="K6" s="114">
        <v>1.5325594153364094E-4</v>
      </c>
    </row>
    <row r="7" spans="1:11">
      <c r="A7" s="111" t="s">
        <v>213</v>
      </c>
      <c r="B7" s="112">
        <v>8.954715675884159E-2</v>
      </c>
      <c r="C7" s="113">
        <v>8.0975287156181908E-2</v>
      </c>
      <c r="D7" s="113">
        <v>-2.2180718100627606E-2</v>
      </c>
      <c r="E7" s="113">
        <v>-3.47688209008154E-3</v>
      </c>
      <c r="F7" s="113">
        <v>-0.16846190660848423</v>
      </c>
      <c r="G7" s="113">
        <v>0.13669753154754818</v>
      </c>
      <c r="H7" s="113">
        <v>0.25489620527147194</v>
      </c>
      <c r="I7" s="113">
        <v>-0.1168568786692015</v>
      </c>
      <c r="J7" s="113">
        <v>0.63798170453395053</v>
      </c>
      <c r="K7" s="114">
        <v>0.49638003507113637</v>
      </c>
    </row>
    <row r="8" spans="1:11" ht="22.5">
      <c r="A8" s="111" t="s">
        <v>214</v>
      </c>
      <c r="B8" s="112">
        <v>-8.8451408388736438E-3</v>
      </c>
      <c r="C8" s="113">
        <v>3.8337277152276555E-2</v>
      </c>
      <c r="D8" s="113">
        <v>1.5791800920888978E-3</v>
      </c>
      <c r="E8" s="113">
        <v>-0.23345084218980031</v>
      </c>
      <c r="F8" s="113">
        <v>0.19256689655731613</v>
      </c>
      <c r="G8" s="113">
        <v>-2.6815153926569732E-2</v>
      </c>
      <c r="H8" s="113">
        <v>-0.25367271383110179</v>
      </c>
      <c r="I8" s="113">
        <v>0.54438460270441469</v>
      </c>
      <c r="J8" s="113">
        <v>2.3109140673259011E-2</v>
      </c>
      <c r="K8" s="114">
        <v>0.56425817456578253</v>
      </c>
    </row>
    <row r="9" spans="1:11" ht="22.5">
      <c r="A9" s="111" t="s">
        <v>215</v>
      </c>
      <c r="B9" s="112">
        <v>0.12699643894519655</v>
      </c>
      <c r="C9" s="113">
        <v>0.10204474741904322</v>
      </c>
      <c r="D9" s="113">
        <v>-7.9197301816756529E-4</v>
      </c>
      <c r="E9" s="113">
        <v>4.4533907008987829E-2</v>
      </c>
      <c r="F9" s="113">
        <v>-0.17856349872826285</v>
      </c>
      <c r="G9" s="113">
        <v>0.49933401877289058</v>
      </c>
      <c r="H9" s="113">
        <v>-0.25227458758501453</v>
      </c>
      <c r="I9" s="113">
        <v>0.53456728216112459</v>
      </c>
      <c r="J9" s="113">
        <v>-0.19863842328943998</v>
      </c>
      <c r="K9" s="114">
        <v>-2.5400629807937874E-2</v>
      </c>
    </row>
    <row r="10" spans="1:11">
      <c r="A10" s="111" t="s">
        <v>216</v>
      </c>
      <c r="B10" s="112">
        <v>-3.7563526588094726E-2</v>
      </c>
      <c r="C10" s="113">
        <v>-9.8809897593331003E-2</v>
      </c>
      <c r="D10" s="113">
        <v>0.63678324652743312</v>
      </c>
      <c r="E10" s="113">
        <v>-8.3370853204767323E-2</v>
      </c>
      <c r="F10" s="113">
        <v>0.36968175267158659</v>
      </c>
      <c r="G10" s="113">
        <v>7.1626587733031169E-2</v>
      </c>
      <c r="H10" s="113">
        <v>0.34582982857780026</v>
      </c>
      <c r="I10" s="113">
        <v>-8.1839838625604525E-3</v>
      </c>
      <c r="J10" s="113">
        <v>0.13914635318506841</v>
      </c>
      <c r="K10" s="114">
        <v>-0.19435626913457363</v>
      </c>
    </row>
    <row r="11" spans="1:11">
      <c r="A11" s="111" t="s">
        <v>217</v>
      </c>
      <c r="B11" s="112">
        <v>0.24122157623469417</v>
      </c>
      <c r="C11" s="113">
        <v>4.7060912903335077E-2</v>
      </c>
      <c r="D11" s="113">
        <v>-3.899344445335691E-2</v>
      </c>
      <c r="E11" s="113">
        <v>0.14889896055829521</v>
      </c>
      <c r="F11" s="113">
        <v>3.705683544801075E-2</v>
      </c>
      <c r="G11" s="113">
        <v>-0.35596807965907196</v>
      </c>
      <c r="H11" s="113">
        <v>-0.53428801867028186</v>
      </c>
      <c r="I11" s="113">
        <v>0.12048583602020384</v>
      </c>
      <c r="J11" s="113">
        <v>0.48998536890857991</v>
      </c>
      <c r="K11" s="114">
        <v>-0.36193370729064978</v>
      </c>
    </row>
    <row r="12" spans="1:11">
      <c r="A12" s="111" t="s">
        <v>218</v>
      </c>
      <c r="B12" s="112">
        <v>0.63247723828489499</v>
      </c>
      <c r="C12" s="113">
        <v>0.33372234011380814</v>
      </c>
      <c r="D12" s="113">
        <v>-0.1729190480232429</v>
      </c>
      <c r="E12" s="113">
        <v>0.42219819005911247</v>
      </c>
      <c r="F12" s="113">
        <v>4.0240935494328875E-2</v>
      </c>
      <c r="G12" s="113">
        <v>-0.12424118374159436</v>
      </c>
      <c r="H12" s="113">
        <v>0.23282771983620551</v>
      </c>
      <c r="I12" s="113">
        <v>-1.3537403820342481E-2</v>
      </c>
      <c r="J12" s="113">
        <v>-0.14319325246210043</v>
      </c>
      <c r="K12" s="114">
        <v>0.21815667105885619</v>
      </c>
    </row>
    <row r="13" spans="1:11">
      <c r="A13" s="111" t="s">
        <v>219</v>
      </c>
      <c r="B13" s="112">
        <v>0.66234300182889627</v>
      </c>
      <c r="C13" s="113">
        <v>0.34449651527922476</v>
      </c>
      <c r="D13" s="113">
        <v>-0.16478769362645257</v>
      </c>
      <c r="E13" s="113">
        <v>0.43737019526392967</v>
      </c>
      <c r="F13" s="113">
        <v>8.8943423525069593E-2</v>
      </c>
      <c r="G13" s="113">
        <v>-0.29252172851196762</v>
      </c>
      <c r="H13" s="113">
        <v>-3.7182097084907995E-2</v>
      </c>
      <c r="I13" s="113">
        <v>9.0774159269738156E-2</v>
      </c>
      <c r="J13" s="113">
        <v>5.9805931317288279E-2</v>
      </c>
      <c r="K13" s="114">
        <v>-5.5312063701594812E-2</v>
      </c>
    </row>
    <row r="14" spans="1:11">
      <c r="A14" s="111" t="s">
        <v>220</v>
      </c>
      <c r="B14" s="112">
        <v>0.76574151091829901</v>
      </c>
      <c r="C14" s="113">
        <v>0.10778383887297245</v>
      </c>
      <c r="D14" s="113">
        <v>0.32913053425081701</v>
      </c>
      <c r="E14" s="113">
        <v>8.3274990243542013E-2</v>
      </c>
      <c r="F14" s="113">
        <v>-1.03790022008294E-2</v>
      </c>
      <c r="G14" s="113">
        <v>4.5951548513830792E-3</v>
      </c>
      <c r="H14" s="113">
        <v>-2.9318037025236852E-2</v>
      </c>
      <c r="I14" s="113">
        <v>-6.4934108361822757E-2</v>
      </c>
      <c r="J14" s="113">
        <v>2.6204630047762228E-2</v>
      </c>
      <c r="K14" s="114">
        <v>0.12878156506412605</v>
      </c>
    </row>
    <row r="15" spans="1:11">
      <c r="A15" s="111" t="s">
        <v>221</v>
      </c>
      <c r="B15" s="112">
        <v>6.2796653716993264E-2</v>
      </c>
      <c r="C15" s="113">
        <v>-8.8423446524691682E-2</v>
      </c>
      <c r="D15" s="113">
        <v>0.57555897919228116</v>
      </c>
      <c r="E15" s="113">
        <v>0.31779779828256083</v>
      </c>
      <c r="F15" s="113">
        <v>-0.10113326943126201</v>
      </c>
      <c r="G15" s="113">
        <v>0.22710781968921376</v>
      </c>
      <c r="H15" s="113">
        <v>-0.22557888026132034</v>
      </c>
      <c r="I15" s="113">
        <v>-0.2996180766899606</v>
      </c>
      <c r="J15" s="113">
        <v>-4.4002865494774265E-2</v>
      </c>
      <c r="K15" s="114">
        <v>0.20225082637971528</v>
      </c>
    </row>
    <row r="16" spans="1:11">
      <c r="A16" s="111" t="s">
        <v>222</v>
      </c>
      <c r="B16" s="112">
        <v>0.45106102250558455</v>
      </c>
      <c r="C16" s="113">
        <v>0.23010352346413165</v>
      </c>
      <c r="D16" s="113">
        <v>-0.10193160598784501</v>
      </c>
      <c r="E16" s="113">
        <v>-5.2236469323455749E-2</v>
      </c>
      <c r="F16" s="113">
        <v>0.20831939637180666</v>
      </c>
      <c r="G16" s="113">
        <v>-0.18734826416396599</v>
      </c>
      <c r="H16" s="113">
        <v>0.33886558125508759</v>
      </c>
      <c r="I16" s="113">
        <v>2.9884511803873567E-2</v>
      </c>
      <c r="J16" s="113">
        <v>-0.29462660816367142</v>
      </c>
      <c r="K16" s="114">
        <v>4.4645277670426503E-2</v>
      </c>
    </row>
    <row r="17" spans="1:11">
      <c r="A17" s="111" t="s">
        <v>223</v>
      </c>
      <c r="B17" s="112">
        <v>0.40263489949915598</v>
      </c>
      <c r="C17" s="113">
        <v>0.10762901368701079</v>
      </c>
      <c r="D17" s="113">
        <v>0.44672161840150992</v>
      </c>
      <c r="E17" s="113">
        <v>7.1186450845374658E-2</v>
      </c>
      <c r="F17" s="113">
        <v>7.525900854813701E-2</v>
      </c>
      <c r="G17" s="113">
        <v>0.56046627784651415</v>
      </c>
      <c r="H17" s="113">
        <v>0.12878102995044766</v>
      </c>
      <c r="I17" s="113">
        <v>5.1715516597276273E-2</v>
      </c>
      <c r="J17" s="113">
        <v>3.8065194780423341E-2</v>
      </c>
      <c r="K17" s="114">
        <v>-0.19842973960052773</v>
      </c>
    </row>
    <row r="18" spans="1:11">
      <c r="A18" s="111" t="s">
        <v>224</v>
      </c>
      <c r="B18" s="112">
        <v>0.31464664553816135</v>
      </c>
      <c r="C18" s="113">
        <v>-0.8026885414566941</v>
      </c>
      <c r="D18" s="113">
        <v>-5.2018254701318045E-2</v>
      </c>
      <c r="E18" s="113">
        <v>9.5665672806442309E-2</v>
      </c>
      <c r="F18" s="113">
        <v>0.21969055731194792</v>
      </c>
      <c r="G18" s="113">
        <v>-3.86681130292768E-2</v>
      </c>
      <c r="H18" s="113">
        <v>-7.8213521853382779E-3</v>
      </c>
      <c r="I18" s="113">
        <v>0.10907884348368875</v>
      </c>
      <c r="J18" s="113">
        <v>-5.3227035599329349E-2</v>
      </c>
      <c r="K18" s="114">
        <v>3.767652835780933E-3</v>
      </c>
    </row>
    <row r="19" spans="1:11">
      <c r="A19" s="111" t="s">
        <v>225</v>
      </c>
      <c r="B19" s="112">
        <v>-0.47367175825912988</v>
      </c>
      <c r="C19" s="113">
        <v>3.8819335348851312E-2</v>
      </c>
      <c r="D19" s="113">
        <v>0.20718750818500054</v>
      </c>
      <c r="E19" s="113">
        <v>0.38132577634821513</v>
      </c>
      <c r="F19" s="113">
        <v>0.3096601312941511</v>
      </c>
      <c r="G19" s="113">
        <v>-0.22249640277635527</v>
      </c>
      <c r="H19" s="113">
        <v>-0.15561244203727251</v>
      </c>
      <c r="I19" s="113">
        <v>-9.3317792357954801E-2</v>
      </c>
      <c r="J19" s="113">
        <v>-0.28589189746289806</v>
      </c>
      <c r="K19" s="114">
        <v>0.16226313590327143</v>
      </c>
    </row>
    <row r="20" spans="1:11">
      <c r="A20" s="111" t="s">
        <v>226</v>
      </c>
      <c r="B20" s="112">
        <v>-0.5279959508622335</v>
      </c>
      <c r="C20" s="113">
        <v>0.28175643669077916</v>
      </c>
      <c r="D20" s="113">
        <v>-7.0129677075321292E-2</v>
      </c>
      <c r="E20" s="113">
        <v>0.31045913958441435</v>
      </c>
      <c r="F20" s="113">
        <v>0.59098804836669194</v>
      </c>
      <c r="G20" s="113">
        <v>8.2963295529963604E-3</v>
      </c>
      <c r="H20" s="113">
        <v>-3.0796788804280826E-3</v>
      </c>
      <c r="I20" s="113">
        <v>-7.9041354113394552E-2</v>
      </c>
      <c r="J20" s="113">
        <v>-2.3859663194699874E-2</v>
      </c>
      <c r="K20" s="114">
        <v>5.4212490018880427E-2</v>
      </c>
    </row>
    <row r="21" spans="1:11">
      <c r="A21" s="111" t="s">
        <v>227</v>
      </c>
      <c r="B21" s="112">
        <v>-0.37163051940276354</v>
      </c>
      <c r="C21" s="113">
        <v>5.8699828727877559E-2</v>
      </c>
      <c r="D21" s="113">
        <v>-8.571404985613422E-2</v>
      </c>
      <c r="E21" s="113">
        <v>0.42955073819508083</v>
      </c>
      <c r="F21" s="113">
        <v>0.28573881546254493</v>
      </c>
      <c r="G21" s="113">
        <v>9.0262655866324856E-2</v>
      </c>
      <c r="H21" s="113">
        <v>0.28245394121356326</v>
      </c>
      <c r="I21" s="113">
        <v>0.27714649901707505</v>
      </c>
      <c r="J21" s="113">
        <v>0.34735788551684726</v>
      </c>
      <c r="K21" s="114">
        <v>-0.11536467240292836</v>
      </c>
    </row>
    <row r="22" spans="1:11">
      <c r="A22" s="111" t="s">
        <v>228</v>
      </c>
      <c r="B22" s="112">
        <v>0.16063355154799924</v>
      </c>
      <c r="C22" s="113">
        <v>0.50112811266522284</v>
      </c>
      <c r="D22" s="113">
        <v>-0.47351469760229431</v>
      </c>
      <c r="E22" s="113">
        <v>-0.2050407828946379</v>
      </c>
      <c r="F22" s="113">
        <v>0.12149679737983302</v>
      </c>
      <c r="G22" s="113">
        <v>0.27615148402513884</v>
      </c>
      <c r="H22" s="113">
        <v>0.1705811579378349</v>
      </c>
      <c r="I22" s="113">
        <v>8.127450126574734E-2</v>
      </c>
      <c r="J22" s="113">
        <v>-3.0769070757912312E-2</v>
      </c>
      <c r="K22" s="114">
        <v>-0.24018401531711145</v>
      </c>
    </row>
    <row r="23" spans="1:11">
      <c r="A23" s="111" t="s">
        <v>229</v>
      </c>
      <c r="B23" s="112">
        <v>-0.24675242060952218</v>
      </c>
      <c r="C23" s="113">
        <v>-0.17665232935356273</v>
      </c>
      <c r="D23" s="113">
        <v>-0.54781139885518315</v>
      </c>
      <c r="E23" s="113">
        <v>0.24832738670722176</v>
      </c>
      <c r="F23" s="113">
        <v>-0.41233412820822152</v>
      </c>
      <c r="G23" s="113">
        <v>0.17729544199884287</v>
      </c>
      <c r="H23" s="113">
        <v>0.16905021534920109</v>
      </c>
      <c r="I23" s="113">
        <v>-0.195851940062023</v>
      </c>
      <c r="J23" s="113">
        <v>2.1505386450444156E-2</v>
      </c>
      <c r="K23" s="114">
        <v>4.8336450860091744E-2</v>
      </c>
    </row>
    <row r="24" spans="1:11">
      <c r="A24" s="111" t="s">
        <v>230</v>
      </c>
      <c r="B24" s="112">
        <v>-0.33224968923668102</v>
      </c>
      <c r="C24" s="113">
        <v>0.70740235487502168</v>
      </c>
      <c r="D24" s="113">
        <v>0.16754281660034295</v>
      </c>
      <c r="E24" s="113">
        <v>3.8087225122158647E-2</v>
      </c>
      <c r="F24" s="113">
        <v>-0.40208457324476304</v>
      </c>
      <c r="G24" s="113">
        <v>-9.2193743580338078E-2</v>
      </c>
      <c r="H24" s="113">
        <v>-1.7233977252051984E-2</v>
      </c>
      <c r="I24" s="113">
        <v>-4.4534343432424683E-2</v>
      </c>
      <c r="J24" s="113">
        <v>-6.9440932446013001E-2</v>
      </c>
      <c r="K24" s="114">
        <v>1.0809048685315169E-2</v>
      </c>
    </row>
    <row r="25" spans="1:11" ht="14.25" thickBot="1">
      <c r="A25" s="115" t="s">
        <v>314</v>
      </c>
      <c r="B25" s="116">
        <v>0.21441756559870959</v>
      </c>
      <c r="C25" s="117">
        <v>-0.76334640999872794</v>
      </c>
      <c r="D25" s="117">
        <v>-0.40788138890910802</v>
      </c>
      <c r="E25" s="117">
        <v>0.12409092863434308</v>
      </c>
      <c r="F25" s="117">
        <v>0.24517174567436967</v>
      </c>
      <c r="G25" s="117">
        <v>0.19277969751589819</v>
      </c>
      <c r="H25" s="117">
        <v>-2.6181014591858095E-3</v>
      </c>
      <c r="I25" s="117">
        <v>-0.10050297582163269</v>
      </c>
      <c r="J25" s="117">
        <v>-3.1379034887971766E-2</v>
      </c>
      <c r="K25" s="217">
        <v>5.2522797216400144E-2</v>
      </c>
    </row>
    <row r="26" spans="1:11">
      <c r="A26" s="118"/>
      <c r="B26" s="118"/>
      <c r="C26" s="118"/>
      <c r="D26" s="118"/>
      <c r="E26" s="118"/>
      <c r="F26" s="118"/>
      <c r="G26" s="118"/>
      <c r="H26" s="118"/>
      <c r="I26" s="118"/>
      <c r="J26" s="118"/>
      <c r="K26" s="118"/>
    </row>
    <row r="27" spans="1:11">
      <c r="A27" s="118"/>
      <c r="B27" s="118"/>
      <c r="C27" s="118"/>
      <c r="D27" s="118"/>
      <c r="E27" s="118"/>
      <c r="F27" s="118"/>
      <c r="G27" s="118"/>
      <c r="H27" s="118"/>
      <c r="I27" s="118"/>
      <c r="J27" s="118"/>
      <c r="K27" s="118"/>
    </row>
  </sheetData>
  <mergeCells count="3">
    <mergeCell ref="A1:K1"/>
    <mergeCell ref="A2:A3"/>
    <mergeCell ref="B2:K2"/>
  </mergeCells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M8" sqref="M8"/>
    </sheetView>
  </sheetViews>
  <sheetFormatPr defaultRowHeight="13.5"/>
  <cols>
    <col min="1" max="1" width="28.125" customWidth="1"/>
  </cols>
  <sheetData>
    <row r="1" spans="1:11" ht="14.25" thickBot="1">
      <c r="A1" s="395" t="s">
        <v>268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</row>
    <row r="2" spans="1:11" ht="14.25" thickBot="1">
      <c r="A2" s="397" t="s">
        <v>155</v>
      </c>
      <c r="B2" s="399" t="s">
        <v>240</v>
      </c>
      <c r="C2" s="400"/>
      <c r="D2" s="400"/>
      <c r="E2" s="400"/>
      <c r="F2" s="400"/>
      <c r="G2" s="400"/>
      <c r="H2" s="400"/>
      <c r="I2" s="400"/>
      <c r="J2" s="400"/>
      <c r="K2" s="401"/>
    </row>
    <row r="3" spans="1:11" ht="14.25" thickBot="1">
      <c r="A3" s="398"/>
      <c r="B3" s="120" t="s">
        <v>208</v>
      </c>
      <c r="C3" s="121" t="s">
        <v>246</v>
      </c>
      <c r="D3" s="121" t="s">
        <v>247</v>
      </c>
      <c r="E3" s="121" t="s">
        <v>248</v>
      </c>
      <c r="F3" s="121" t="s">
        <v>249</v>
      </c>
      <c r="G3" s="121" t="s">
        <v>250</v>
      </c>
      <c r="H3" s="121" t="s">
        <v>251</v>
      </c>
      <c r="I3" s="121" t="s">
        <v>252</v>
      </c>
      <c r="J3" s="121" t="s">
        <v>253</v>
      </c>
      <c r="K3" s="122" t="s">
        <v>254</v>
      </c>
    </row>
    <row r="4" spans="1:11">
      <c r="A4" s="123" t="s">
        <v>210</v>
      </c>
      <c r="B4" s="124">
        <v>-0.12281994858132778</v>
      </c>
      <c r="C4" s="125">
        <v>-6.6539104987374753E-2</v>
      </c>
      <c r="D4" s="125">
        <v>0.13099780324463295</v>
      </c>
      <c r="E4" s="125">
        <v>0.14821317245825519</v>
      </c>
      <c r="F4" s="125">
        <v>-0.27231141219926314</v>
      </c>
      <c r="G4" s="125">
        <v>0.72726099384403053</v>
      </c>
      <c r="H4" s="125">
        <v>-0.10223249865065334</v>
      </c>
      <c r="I4" s="125">
        <v>-6.9518664355809515E-2</v>
      </c>
      <c r="J4" s="125">
        <v>0.25045898293348828</v>
      </c>
      <c r="K4" s="126">
        <v>3.5776561606430342E-2</v>
      </c>
    </row>
    <row r="5" spans="1:11">
      <c r="A5" s="127" t="s">
        <v>211</v>
      </c>
      <c r="B5" s="128">
        <v>-4.478988158773322E-2</v>
      </c>
      <c r="C5" s="129">
        <v>-1.2185503537586927E-2</v>
      </c>
      <c r="D5" s="129">
        <v>0.57603326953339173</v>
      </c>
      <c r="E5" s="129">
        <v>-0.26295571119572031</v>
      </c>
      <c r="F5" s="129">
        <v>0.26113690231548675</v>
      </c>
      <c r="G5" s="129">
        <v>-0.22166210295791453</v>
      </c>
      <c r="H5" s="129">
        <v>0.41007998634310089</v>
      </c>
      <c r="I5" s="129">
        <v>-1.3110328441022959E-2</v>
      </c>
      <c r="J5" s="129">
        <v>-0.14340042584845741</v>
      </c>
      <c r="K5" s="130">
        <v>-1.1726819977513859E-2</v>
      </c>
    </row>
    <row r="6" spans="1:11">
      <c r="A6" s="127" t="s">
        <v>212</v>
      </c>
      <c r="B6" s="128">
        <v>-5.9020469339748492E-2</v>
      </c>
      <c r="C6" s="129">
        <v>-0.14408499843352757</v>
      </c>
      <c r="D6" s="129">
        <v>0.1043262114293675</v>
      </c>
      <c r="E6" s="129">
        <v>0.18684692511310846</v>
      </c>
      <c r="F6" s="129">
        <v>-0.15938017537218516</v>
      </c>
      <c r="G6" s="129">
        <v>-0.76427597552227877</v>
      </c>
      <c r="H6" s="129">
        <v>-0.14546111047400279</v>
      </c>
      <c r="I6" s="129">
        <v>-0.13590404701610481</v>
      </c>
      <c r="J6" s="129">
        <v>0.17248831951115939</v>
      </c>
      <c r="K6" s="130">
        <v>-2.4509021795713648E-3</v>
      </c>
    </row>
    <row r="7" spans="1:11">
      <c r="A7" s="127" t="s">
        <v>213</v>
      </c>
      <c r="B7" s="128">
        <v>-5.9480731652842428E-2</v>
      </c>
      <c r="C7" s="129">
        <v>5.4196200707591007E-2</v>
      </c>
      <c r="D7" s="129">
        <v>2.2898119185482149E-2</v>
      </c>
      <c r="E7" s="129">
        <v>-3.1000694978188623E-2</v>
      </c>
      <c r="F7" s="129">
        <v>5.9358690378112783E-2</v>
      </c>
      <c r="G7" s="129">
        <v>2.4566529782756821E-2</v>
      </c>
      <c r="H7" s="129">
        <v>-9.4284857024851579E-2</v>
      </c>
      <c r="I7" s="129">
        <v>-3.3858845253087251E-2</v>
      </c>
      <c r="J7" s="129">
        <v>8.8180040328180595E-2</v>
      </c>
      <c r="K7" s="130">
        <v>0.87423537810540375</v>
      </c>
    </row>
    <row r="8" spans="1:11" ht="22.5">
      <c r="A8" s="127" t="s">
        <v>214</v>
      </c>
      <c r="B8" s="128">
        <v>3.0199285398667508E-2</v>
      </c>
      <c r="C8" s="129">
        <v>-1.9371105438935863E-2</v>
      </c>
      <c r="D8" s="129">
        <v>-1.3593993837616445E-3</v>
      </c>
      <c r="E8" s="129">
        <v>-1.9816471162733638E-2</v>
      </c>
      <c r="F8" s="129">
        <v>-2.840033828733133E-2</v>
      </c>
      <c r="G8" s="129">
        <v>1.4179151373798998E-2</v>
      </c>
      <c r="H8" s="129">
        <v>0.13128590398771781</v>
      </c>
      <c r="I8" s="129">
        <v>-9.4654966289421626E-3</v>
      </c>
      <c r="J8" s="129">
        <v>0.86399504780225023</v>
      </c>
      <c r="K8" s="130">
        <v>8.3511465664833626E-2</v>
      </c>
    </row>
    <row r="9" spans="1:11" ht="22.5">
      <c r="A9" s="127" t="s">
        <v>215</v>
      </c>
      <c r="B9" s="128">
        <v>-3.6868432183603965E-2</v>
      </c>
      <c r="C9" s="129">
        <v>-6.1397000349228265E-3</v>
      </c>
      <c r="D9" s="129">
        <v>-2.8401027268891554E-2</v>
      </c>
      <c r="E9" s="129">
        <v>-6.2612647403809452E-2</v>
      </c>
      <c r="F9" s="129">
        <v>-3.6861336228439005E-2</v>
      </c>
      <c r="G9" s="129">
        <v>3.3739612981175671E-2</v>
      </c>
      <c r="H9" s="129">
        <v>0.79621068069532086</v>
      </c>
      <c r="I9" s="129">
        <v>-1.1058495587615952E-2</v>
      </c>
      <c r="J9" s="129">
        <v>0.21208247611372499</v>
      </c>
      <c r="K9" s="130">
        <v>-0.10760016514375102</v>
      </c>
    </row>
    <row r="10" spans="1:11">
      <c r="A10" s="127" t="s">
        <v>216</v>
      </c>
      <c r="B10" s="128">
        <v>4.8208754168263868E-2</v>
      </c>
      <c r="C10" s="129">
        <v>-0.10705584190358869</v>
      </c>
      <c r="D10" s="129">
        <v>0.14815386118568624</v>
      </c>
      <c r="E10" s="129">
        <v>0.8064939928079714</v>
      </c>
      <c r="F10" s="129">
        <v>9.7328147085413971E-2</v>
      </c>
      <c r="G10" s="129">
        <v>-0.1265585908357604</v>
      </c>
      <c r="H10" s="129">
        <v>-9.6137194842674328E-2</v>
      </c>
      <c r="I10" s="129">
        <v>-0.10189211610763416</v>
      </c>
      <c r="J10" s="129">
        <v>-9.9678441364077136E-2</v>
      </c>
      <c r="K10" s="130">
        <v>3.1577415703004742E-2</v>
      </c>
    </row>
    <row r="11" spans="1:11">
      <c r="A11" s="127" t="s">
        <v>217</v>
      </c>
      <c r="B11" s="128">
        <v>2.0955806775755644E-2</v>
      </c>
      <c r="C11" s="129">
        <v>6.7157891422612886E-2</v>
      </c>
      <c r="D11" s="129">
        <v>-1.3181002000929934E-2</v>
      </c>
      <c r="E11" s="129">
        <v>-3.7021465583143062E-3</v>
      </c>
      <c r="F11" s="129">
        <v>-1.1605338924261471E-2</v>
      </c>
      <c r="G11" s="129">
        <v>3.3371863647378819E-2</v>
      </c>
      <c r="H11" s="129">
        <v>-3.2015399513059775E-2</v>
      </c>
      <c r="I11" s="129">
        <v>0.93554739070463355</v>
      </c>
      <c r="J11" s="129">
        <v>5.2721161394802376E-3</v>
      </c>
      <c r="K11" s="130">
        <v>-2.3575511636873322E-2</v>
      </c>
    </row>
    <row r="12" spans="1:11">
      <c r="A12" s="127" t="s">
        <v>218</v>
      </c>
      <c r="B12" s="128">
        <v>-6.5555326186370047E-3</v>
      </c>
      <c r="C12" s="129">
        <v>0.91027199651776436</v>
      </c>
      <c r="D12" s="129">
        <v>2.3794592645795153E-2</v>
      </c>
      <c r="E12" s="129">
        <v>-0.10676454436146073</v>
      </c>
      <c r="F12" s="129">
        <v>6.2847213583694357E-3</v>
      </c>
      <c r="G12" s="129">
        <v>4.3172642181649581E-2</v>
      </c>
      <c r="H12" s="129">
        <v>4.5585885838106341E-2</v>
      </c>
      <c r="I12" s="129">
        <v>-5.3374949779071104E-2</v>
      </c>
      <c r="J12" s="129">
        <v>-3.1258677716244479E-2</v>
      </c>
      <c r="K12" s="130">
        <v>0.10336270442262481</v>
      </c>
    </row>
    <row r="13" spans="1:11">
      <c r="A13" s="127" t="s">
        <v>219</v>
      </c>
      <c r="B13" s="128">
        <v>-1.3727995360266542E-2</v>
      </c>
      <c r="C13" s="129">
        <v>0.84220599081023051</v>
      </c>
      <c r="D13" s="129">
        <v>3.9414789772121997E-2</v>
      </c>
      <c r="E13" s="129">
        <v>-5.6426419765978973E-2</v>
      </c>
      <c r="F13" s="129">
        <v>-5.2229320914925846E-2</v>
      </c>
      <c r="G13" s="129">
        <v>4.1284953746248243E-2</v>
      </c>
      <c r="H13" s="129">
        <v>4.3692226819457287E-2</v>
      </c>
      <c r="I13" s="129">
        <v>0.40476987685599147</v>
      </c>
      <c r="J13" s="129">
        <v>-3.381465147325368E-2</v>
      </c>
      <c r="K13" s="130">
        <v>-1.4134858195724543E-3</v>
      </c>
    </row>
    <row r="14" spans="1:11">
      <c r="A14" s="127" t="s">
        <v>220</v>
      </c>
      <c r="B14" s="128">
        <v>6.3752756696307145E-2</v>
      </c>
      <c r="C14" s="129">
        <v>0.59209941683409861</v>
      </c>
      <c r="D14" s="129">
        <v>-0.3834708758278963</v>
      </c>
      <c r="E14" s="129">
        <v>0.30977597324826567</v>
      </c>
      <c r="F14" s="129">
        <v>0.26153359455486014</v>
      </c>
      <c r="G14" s="129">
        <v>4.0339149513286869E-2</v>
      </c>
      <c r="H14" s="129">
        <v>0.14969774853633236</v>
      </c>
      <c r="I14" s="129">
        <v>0.13541352803989223</v>
      </c>
      <c r="J14" s="129">
        <v>1.3394573299960751E-2</v>
      </c>
      <c r="K14" s="130">
        <v>0.16463695597833666</v>
      </c>
    </row>
    <row r="15" spans="1:11">
      <c r="A15" s="127" t="s">
        <v>221</v>
      </c>
      <c r="B15" s="128">
        <v>-4.1944608385883368E-2</v>
      </c>
      <c r="C15" s="129">
        <v>7.5589426976705523E-3</v>
      </c>
      <c r="D15" s="129">
        <v>-5.0672886516374908E-2</v>
      </c>
      <c r="E15" s="129">
        <v>0.17933270388600242</v>
      </c>
      <c r="F15" s="129">
        <v>0.77997669925368796</v>
      </c>
      <c r="G15" s="129">
        <v>8.5210933133950381E-2</v>
      </c>
      <c r="H15" s="129">
        <v>0.13599896917777443</v>
      </c>
      <c r="I15" s="129">
        <v>-4.915046568265579E-2</v>
      </c>
      <c r="J15" s="129">
        <v>-0.10839397267234824</v>
      </c>
      <c r="K15" s="130">
        <v>6.7084522202883287E-2</v>
      </c>
    </row>
    <row r="16" spans="1:11">
      <c r="A16" s="127" t="s">
        <v>222</v>
      </c>
      <c r="B16" s="128">
        <v>1.8680273730690384E-2</v>
      </c>
      <c r="C16" s="129">
        <v>0.60267897535747328</v>
      </c>
      <c r="D16" s="129">
        <v>-0.13133608364954377</v>
      </c>
      <c r="E16" s="129">
        <v>0.14387568841276613</v>
      </c>
      <c r="F16" s="129">
        <v>-0.27152404312329903</v>
      </c>
      <c r="G16" s="129">
        <v>-7.5130697817143174E-4</v>
      </c>
      <c r="H16" s="129">
        <v>-0.11399977986768414</v>
      </c>
      <c r="I16" s="129">
        <v>-0.21361285012987408</v>
      </c>
      <c r="J16" s="129">
        <v>4.6807814103800957E-2</v>
      </c>
      <c r="K16" s="130">
        <v>-0.12835966966030848</v>
      </c>
    </row>
    <row r="17" spans="1:11">
      <c r="A17" s="127" t="s">
        <v>223</v>
      </c>
      <c r="B17" s="128">
        <v>2.44981094638612E-2</v>
      </c>
      <c r="C17" s="129">
        <v>0.18029557476518684</v>
      </c>
      <c r="D17" s="129">
        <v>-7.6746070614341438E-2</v>
      </c>
      <c r="E17" s="129">
        <v>0.57072947930729878</v>
      </c>
      <c r="F17" s="129">
        <v>0.12903073106064347</v>
      </c>
      <c r="G17" s="129">
        <v>0.14278032591914736</v>
      </c>
      <c r="H17" s="129">
        <v>0.52974887644237989</v>
      </c>
      <c r="I17" s="129">
        <v>-7.1481918391231386E-2</v>
      </c>
      <c r="J17" s="129">
        <v>-0.22854108663271833</v>
      </c>
      <c r="K17" s="130">
        <v>0.13585599846707291</v>
      </c>
    </row>
    <row r="18" spans="1:11">
      <c r="A18" s="127" t="s">
        <v>224</v>
      </c>
      <c r="B18" s="128">
        <v>0.85967554266198432</v>
      </c>
      <c r="C18" s="129">
        <v>3.7395590160811565E-2</v>
      </c>
      <c r="D18" s="129">
        <v>-7.2967994164631234E-2</v>
      </c>
      <c r="E18" s="129">
        <v>5.1220406576797897E-2</v>
      </c>
      <c r="F18" s="129">
        <v>0.11148570697811601</v>
      </c>
      <c r="G18" s="129">
        <v>-0.21513449981156749</v>
      </c>
      <c r="H18" s="129">
        <v>7.5611616412879664E-4</v>
      </c>
      <c r="I18" s="129">
        <v>5.4604669589557973E-2</v>
      </c>
      <c r="J18" s="129">
        <v>4.5394719949533174E-2</v>
      </c>
      <c r="K18" s="130">
        <v>-8.713153769507713E-2</v>
      </c>
    </row>
    <row r="19" spans="1:11">
      <c r="A19" s="127" t="s">
        <v>225</v>
      </c>
      <c r="B19" s="128">
        <v>-0.12253191193486211</v>
      </c>
      <c r="C19" s="129">
        <v>-5.2570908691215924E-2</v>
      </c>
      <c r="D19" s="129">
        <v>0.47758997282430365</v>
      </c>
      <c r="E19" s="129">
        <v>-3.3692983304004602E-2</v>
      </c>
      <c r="F19" s="129">
        <v>0.42511377463576305</v>
      </c>
      <c r="G19" s="129">
        <v>4.6294809028820175E-2</v>
      </c>
      <c r="H19" s="129">
        <v>-0.27723965973283005</v>
      </c>
      <c r="I19" s="129">
        <v>-0.11046232140438707</v>
      </c>
      <c r="J19" s="129">
        <v>0.16043425097920047</v>
      </c>
      <c r="K19" s="130">
        <v>-0.39486184348232389</v>
      </c>
    </row>
    <row r="20" spans="1:11">
      <c r="A20" s="127" t="s">
        <v>226</v>
      </c>
      <c r="B20" s="128">
        <v>-0.14254156130740389</v>
      </c>
      <c r="C20" s="129">
        <v>-6.2782218953733662E-2</v>
      </c>
      <c r="D20" s="129">
        <v>0.72399616350928442</v>
      </c>
      <c r="E20" s="129">
        <v>5.7544219229983491E-2</v>
      </c>
      <c r="F20" s="129">
        <v>2.7993743661836878E-2</v>
      </c>
      <c r="G20" s="129">
        <v>0.37689757716855943</v>
      </c>
      <c r="H20" s="129">
        <v>-0.2537811632680379</v>
      </c>
      <c r="I20" s="129">
        <v>-0.1004306851422543</v>
      </c>
      <c r="J20" s="129">
        <v>0.10824364170126922</v>
      </c>
      <c r="K20" s="130">
        <v>-0.19438532981178569</v>
      </c>
    </row>
    <row r="21" spans="1:11">
      <c r="A21" s="127" t="s">
        <v>227</v>
      </c>
      <c r="B21" s="128">
        <v>2.0766144617016084E-2</v>
      </c>
      <c r="C21" s="129">
        <v>-5.8361094179819835E-2</v>
      </c>
      <c r="D21" s="129">
        <v>0.79169285349576202</v>
      </c>
      <c r="E21" s="129">
        <v>9.7868251193825181E-2</v>
      </c>
      <c r="F21" s="129">
        <v>-0.15893605184072476</v>
      </c>
      <c r="G21" s="129">
        <v>-8.240477835862052E-2</v>
      </c>
      <c r="H21" s="129">
        <v>4.8812098790451272E-2</v>
      </c>
      <c r="I21" s="129">
        <v>7.9559430813365736E-2</v>
      </c>
      <c r="J21" s="129">
        <v>-4.9099266661285765E-2</v>
      </c>
      <c r="K21" s="130">
        <v>0.17435391492379718</v>
      </c>
    </row>
    <row r="22" spans="1:11">
      <c r="A22" s="127" t="s">
        <v>228</v>
      </c>
      <c r="B22" s="128">
        <v>-0.1866958701527017</v>
      </c>
      <c r="C22" s="129">
        <v>0.20670812581930531</v>
      </c>
      <c r="D22" s="129">
        <v>5.3908435960297128E-3</v>
      </c>
      <c r="E22" s="129">
        <v>-3.8102445970860606E-2</v>
      </c>
      <c r="F22" s="129">
        <v>-0.65840370420845951</v>
      </c>
      <c r="G22" s="129">
        <v>0.38655514933440316</v>
      </c>
      <c r="H22" s="129">
        <v>0.21550455709262567</v>
      </c>
      <c r="I22" s="129">
        <v>-8.0984995519601935E-2</v>
      </c>
      <c r="J22" s="129">
        <v>-0.11560901243801651</v>
      </c>
      <c r="K22" s="130">
        <v>1.4110214083394843E-2</v>
      </c>
    </row>
    <row r="23" spans="1:11">
      <c r="A23" s="127" t="s">
        <v>229</v>
      </c>
      <c r="B23" s="128">
        <v>0.10424204826503672</v>
      </c>
      <c r="C23" s="129">
        <v>-0.13498666569018145</v>
      </c>
      <c r="D23" s="129">
        <v>0.15533523627926918</v>
      </c>
      <c r="E23" s="129">
        <v>-0.65849279731671528</v>
      </c>
      <c r="F23" s="129">
        <v>-7.688702821849866E-2</v>
      </c>
      <c r="G23" s="129">
        <v>-5.5176968041126616E-2</v>
      </c>
      <c r="H23" s="129">
        <v>4.5551905660600182E-2</v>
      </c>
      <c r="I23" s="129"/>
      <c r="J23" s="129">
        <v>-0.36585267123726911</v>
      </c>
      <c r="K23" s="130">
        <v>0.2257117737622808</v>
      </c>
    </row>
    <row r="24" spans="1:11">
      <c r="A24" s="127" t="s">
        <v>230</v>
      </c>
      <c r="B24" s="128">
        <v>-0.88648248822737497</v>
      </c>
      <c r="C24" s="129">
        <v>-7.8423678854971802E-3</v>
      </c>
      <c r="D24" s="129">
        <v>5.3167746137632088E-2</v>
      </c>
      <c r="E24" s="129">
        <v>-0.13491385866634148</v>
      </c>
      <c r="F24" s="129">
        <v>6.2394214626947837E-2</v>
      </c>
      <c r="G24" s="129">
        <v>-3.0026743372121082E-2</v>
      </c>
      <c r="H24" s="129">
        <v>3.0182465781293997E-2</v>
      </c>
      <c r="I24" s="129">
        <v>-4.4887484275709828E-2</v>
      </c>
      <c r="J24" s="129">
        <v>-5.293723038734121E-2</v>
      </c>
      <c r="K24" s="130">
        <v>-1.5998193597238843E-2</v>
      </c>
    </row>
    <row r="25" spans="1:11" ht="14.25" thickBot="1">
      <c r="A25" s="131" t="s">
        <v>314</v>
      </c>
      <c r="B25" s="132">
        <v>0.92335977921857404</v>
      </c>
      <c r="C25" s="133">
        <v>-2.6160918996861651E-2</v>
      </c>
      <c r="D25" s="133">
        <v>1.404241680579388E-2</v>
      </c>
      <c r="E25" s="133">
        <v>-0.20953012068071333</v>
      </c>
      <c r="F25" s="133">
        <v>1.5870434304644716E-3</v>
      </c>
      <c r="G25" s="133">
        <v>9.2852896385760345E-2</v>
      </c>
      <c r="H25" s="133">
        <v>-1.3268370842049197E-3</v>
      </c>
      <c r="I25" s="133">
        <v>-7.98593322808233E-2</v>
      </c>
      <c r="J25" s="133">
        <v>-9.2851181158466703E-2</v>
      </c>
      <c r="K25" s="134">
        <v>2.3665936012936956E-2</v>
      </c>
    </row>
    <row r="26" spans="1:11">
      <c r="A26" s="119"/>
      <c r="B26" s="119"/>
      <c r="C26" s="119"/>
      <c r="D26" s="119"/>
      <c r="E26" s="119"/>
      <c r="F26" s="119"/>
      <c r="G26" s="119"/>
      <c r="H26" s="119"/>
      <c r="I26" s="119"/>
      <c r="J26" s="119"/>
      <c r="K26" s="119"/>
    </row>
    <row r="27" spans="1:11">
      <c r="A27" s="119"/>
      <c r="B27" s="119"/>
      <c r="C27" s="119"/>
      <c r="D27" s="119"/>
      <c r="E27" s="119"/>
      <c r="F27" s="119"/>
      <c r="G27" s="119"/>
      <c r="H27" s="119"/>
      <c r="I27" s="119"/>
      <c r="J27" s="119"/>
      <c r="K27" s="119"/>
    </row>
  </sheetData>
  <mergeCells count="3">
    <mergeCell ref="A1:K1"/>
    <mergeCell ref="A2:A3"/>
    <mergeCell ref="B2:K2"/>
  </mergeCells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8"/>
  <sheetViews>
    <sheetView workbookViewId="0">
      <selection activeCell="M4" sqref="M4"/>
    </sheetView>
  </sheetViews>
  <sheetFormatPr defaultRowHeight="13.5"/>
  <cols>
    <col min="1" max="1" width="29.625" customWidth="1"/>
    <col min="12" max="12" width="55.75" style="259" hidden="1" customWidth="1"/>
    <col min="13" max="31" width="9" style="264"/>
  </cols>
  <sheetData>
    <row r="1" spans="1:23" ht="14.25" thickBot="1">
      <c r="A1" s="402" t="s">
        <v>269</v>
      </c>
      <c r="B1" s="403"/>
      <c r="C1" s="403"/>
      <c r="D1" s="403"/>
      <c r="E1" s="403"/>
      <c r="F1" s="403"/>
      <c r="G1" s="403"/>
      <c r="H1" s="403"/>
      <c r="I1" s="403"/>
      <c r="J1" s="403"/>
      <c r="K1" s="403"/>
    </row>
    <row r="2" spans="1:23" ht="14.25" thickBot="1">
      <c r="A2" s="404" t="s">
        <v>155</v>
      </c>
      <c r="B2" s="406" t="s">
        <v>240</v>
      </c>
      <c r="C2" s="407"/>
      <c r="D2" s="407"/>
      <c r="E2" s="407"/>
      <c r="F2" s="407"/>
      <c r="G2" s="407"/>
      <c r="H2" s="407"/>
      <c r="I2" s="407"/>
      <c r="J2" s="407"/>
      <c r="K2" s="408"/>
      <c r="M2" s="264" t="s">
        <v>344</v>
      </c>
    </row>
    <row r="3" spans="1:23" ht="15" thickBot="1">
      <c r="A3" s="405"/>
      <c r="B3" s="218" t="s">
        <v>208</v>
      </c>
      <c r="C3" s="136" t="s">
        <v>246</v>
      </c>
      <c r="D3" s="136" t="s">
        <v>247</v>
      </c>
      <c r="E3" s="136" t="s">
        <v>248</v>
      </c>
      <c r="F3" s="136" t="s">
        <v>249</v>
      </c>
      <c r="G3" s="136" t="s">
        <v>250</v>
      </c>
      <c r="H3" s="136" t="s">
        <v>251</v>
      </c>
      <c r="I3" s="136" t="s">
        <v>252</v>
      </c>
      <c r="J3" s="136" t="s">
        <v>253</v>
      </c>
      <c r="K3" s="137" t="s">
        <v>254</v>
      </c>
      <c r="M3" s="265"/>
      <c r="N3" s="265" t="s">
        <v>347</v>
      </c>
      <c r="O3" s="265" t="s">
        <v>326</v>
      </c>
      <c r="P3" s="265" t="s">
        <v>328</v>
      </c>
      <c r="Q3" s="265" t="s">
        <v>330</v>
      </c>
      <c r="R3" s="265" t="s">
        <v>332</v>
      </c>
      <c r="S3" s="265" t="s">
        <v>334</v>
      </c>
      <c r="T3" s="265" t="s">
        <v>336</v>
      </c>
      <c r="U3" s="265" t="s">
        <v>338</v>
      </c>
      <c r="V3" s="265" t="s">
        <v>340</v>
      </c>
      <c r="W3" s="265" t="s">
        <v>342</v>
      </c>
    </row>
    <row r="4" spans="1:23">
      <c r="A4" s="138" t="s">
        <v>210</v>
      </c>
      <c r="B4" s="139">
        <v>1.2990912519110649E-2</v>
      </c>
      <c r="C4" s="140">
        <v>-6.700269673955643E-2</v>
      </c>
      <c r="D4" s="140">
        <v>4.5057896730201691E-2</v>
      </c>
      <c r="E4" s="140">
        <v>9.1607338932003457E-2</v>
      </c>
      <c r="F4" s="140">
        <v>-9.4669749523528621E-2</v>
      </c>
      <c r="G4" s="140">
        <v>0.44873675563064325</v>
      </c>
      <c r="H4" s="140">
        <v>-6.1779074103158041E-2</v>
      </c>
      <c r="I4" s="140">
        <v>-3.5870015029568068E-2</v>
      </c>
      <c r="J4" s="140">
        <v>0.15792369122152242</v>
      </c>
      <c r="K4" s="141">
        <v>6.9864706970321822E-2</v>
      </c>
      <c r="L4" s="260" t="s">
        <v>285</v>
      </c>
      <c r="M4" s="264">
        <v>0.47110000000000002</v>
      </c>
      <c r="N4" s="264">
        <f t="shared" ref="N4:W4" si="0">B4*$M4</f>
        <v>6.120018887753027E-3</v>
      </c>
      <c r="O4" s="264">
        <f t="shared" si="0"/>
        <v>-3.1564970434005038E-2</v>
      </c>
      <c r="P4" s="264">
        <f t="shared" si="0"/>
        <v>2.1226775149598018E-2</v>
      </c>
      <c r="Q4" s="264">
        <f t="shared" si="0"/>
        <v>4.3156217370866827E-2</v>
      </c>
      <c r="R4" s="264">
        <f t="shared" si="0"/>
        <v>-4.4598919000534337E-2</v>
      </c>
      <c r="S4" s="264">
        <f t="shared" si="0"/>
        <v>0.21139988557759604</v>
      </c>
      <c r="T4" s="264">
        <f t="shared" si="0"/>
        <v>-2.9104121809997753E-2</v>
      </c>
      <c r="U4" s="264">
        <f t="shared" si="0"/>
        <v>-1.6898364080429516E-2</v>
      </c>
      <c r="V4" s="264">
        <f t="shared" si="0"/>
        <v>7.439785093445922E-2</v>
      </c>
      <c r="W4" s="264">
        <f t="shared" si="0"/>
        <v>3.2913263453718609E-2</v>
      </c>
    </row>
    <row r="5" spans="1:23">
      <c r="A5" s="142" t="s">
        <v>211</v>
      </c>
      <c r="B5" s="143">
        <v>-4.8189302526873848E-3</v>
      </c>
      <c r="C5" s="144">
        <v>4.8231498763788246E-2</v>
      </c>
      <c r="D5" s="144">
        <v>0.32093598823412373</v>
      </c>
      <c r="E5" s="144">
        <v>-0.13220205448542513</v>
      </c>
      <c r="F5" s="144">
        <v>0.12446336370266628</v>
      </c>
      <c r="G5" s="144">
        <v>-0.14749727198225385</v>
      </c>
      <c r="H5" s="144">
        <v>0.32344321104647838</v>
      </c>
      <c r="I5" s="144">
        <v>5.553479148102467E-3</v>
      </c>
      <c r="J5" s="144">
        <v>-6.1261351549274264E-2</v>
      </c>
      <c r="K5" s="145">
        <v>-8.1420789924008165E-3</v>
      </c>
      <c r="L5" s="260" t="s">
        <v>286</v>
      </c>
      <c r="M5" s="264">
        <v>-0.39868999999999999</v>
      </c>
      <c r="N5" s="264">
        <f t="shared" ref="N5:N25" si="1">B5*$M5</f>
        <v>1.9212593024439334E-3</v>
      </c>
      <c r="O5" s="264">
        <f t="shared" ref="O5:O25" si="2">C5*$M5</f>
        <v>-1.9229416242134735E-2</v>
      </c>
      <c r="P5" s="264">
        <f t="shared" ref="P5:P25" si="3">D5*$M5</f>
        <v>-0.12795396914906279</v>
      </c>
      <c r="Q5" s="264">
        <f t="shared" ref="Q5:Q25" si="4">E5*$M5</f>
        <v>5.2707637102794143E-2</v>
      </c>
      <c r="R5" s="264">
        <f t="shared" ref="R5:R25" si="5">F5*$M5</f>
        <v>-4.9622298474616015E-2</v>
      </c>
      <c r="S5" s="264">
        <f t="shared" ref="S5:S25" si="6">G5*$M5</f>
        <v>5.8805687366604784E-2</v>
      </c>
      <c r="T5" s="264">
        <f t="shared" ref="T5:T25" si="7">H5*$M5</f>
        <v>-0.12895357381212047</v>
      </c>
      <c r="U5" s="264">
        <f t="shared" ref="U5:U25" si="8">I5*$M5</f>
        <v>-2.2141166015569726E-3</v>
      </c>
      <c r="V5" s="264">
        <f t="shared" ref="V5:V25" si="9">J5*$M5</f>
        <v>2.4424288249180155E-2</v>
      </c>
      <c r="W5" s="264">
        <f t="shared" ref="W5:W25" si="10">K5*$M5</f>
        <v>3.2461654734802815E-3</v>
      </c>
    </row>
    <row r="6" spans="1:23">
      <c r="A6" s="142" t="s">
        <v>212</v>
      </c>
      <c r="B6" s="143">
        <v>-5.1298443470645209E-2</v>
      </c>
      <c r="C6" s="144">
        <v>1.7418869426922574E-2</v>
      </c>
      <c r="D6" s="144">
        <v>8.0739178261227867E-2</v>
      </c>
      <c r="E6" s="144">
        <v>0.13660754175209794</v>
      </c>
      <c r="F6" s="144">
        <v>-0.1987374202190888</v>
      </c>
      <c r="G6" s="144">
        <v>-0.54428053436683999</v>
      </c>
      <c r="H6" s="144">
        <v>-6.0188777226778518E-2</v>
      </c>
      <c r="I6" s="144">
        <v>-8.684929396098319E-2</v>
      </c>
      <c r="J6" s="144">
        <v>0.14658065847680785</v>
      </c>
      <c r="K6" s="145">
        <v>1.7093422154695916E-2</v>
      </c>
      <c r="L6" s="261" t="s">
        <v>287</v>
      </c>
      <c r="M6" s="264">
        <v>0.73</v>
      </c>
      <c r="N6" s="264">
        <f t="shared" si="1"/>
        <v>-3.7447863733571E-2</v>
      </c>
      <c r="O6" s="264">
        <f t="shared" si="2"/>
        <v>1.2715774681653479E-2</v>
      </c>
      <c r="P6" s="264">
        <f t="shared" si="3"/>
        <v>5.8939600130696344E-2</v>
      </c>
      <c r="Q6" s="264">
        <f t="shared" si="4"/>
        <v>9.9723505479031499E-2</v>
      </c>
      <c r="R6" s="264">
        <f t="shared" si="5"/>
        <v>-0.14507831675993482</v>
      </c>
      <c r="S6" s="264">
        <f t="shared" si="6"/>
        <v>-0.3973247900877932</v>
      </c>
      <c r="T6" s="264">
        <f t="shared" si="7"/>
        <v>-4.3937807375548317E-2</v>
      </c>
      <c r="U6" s="264">
        <f t="shared" si="8"/>
        <v>-6.339998459151773E-2</v>
      </c>
      <c r="V6" s="264">
        <f t="shared" si="9"/>
        <v>0.10700388068806972</v>
      </c>
      <c r="W6" s="264">
        <f t="shared" si="10"/>
        <v>1.2478198172928019E-2</v>
      </c>
    </row>
    <row r="7" spans="1:23">
      <c r="A7" s="142" t="s">
        <v>213</v>
      </c>
      <c r="B7" s="143">
        <v>-2.0090750663495568E-2</v>
      </c>
      <c r="C7" s="144">
        <v>4.7567380242592439E-3</v>
      </c>
      <c r="D7" s="144">
        <v>6.2301427549664126E-2</v>
      </c>
      <c r="E7" s="144">
        <v>-2.3948919067276496E-2</v>
      </c>
      <c r="F7" s="144">
        <v>8.2355363800958328E-2</v>
      </c>
      <c r="G7" s="144">
        <v>2.636211811634951E-2</v>
      </c>
      <c r="H7" s="144">
        <v>-0.13474467145606289</v>
      </c>
      <c r="I7" s="144">
        <v>-2.009699983228427E-2</v>
      </c>
      <c r="J7" s="144">
        <v>0.13513784708208681</v>
      </c>
      <c r="K7" s="145">
        <v>0.80242428798863297</v>
      </c>
      <c r="L7" s="260" t="s">
        <v>288</v>
      </c>
      <c r="M7" s="264">
        <v>-7.7429999999999999E-2</v>
      </c>
      <c r="N7" s="264">
        <f t="shared" si="1"/>
        <v>1.5556268238744618E-3</v>
      </c>
      <c r="O7" s="264">
        <f t="shared" si="2"/>
        <v>-3.6831422521839326E-4</v>
      </c>
      <c r="P7" s="264">
        <f t="shared" si="3"/>
        <v>-4.8239995351704928E-3</v>
      </c>
      <c r="Q7" s="264">
        <f t="shared" si="4"/>
        <v>1.8543648033792191E-3</v>
      </c>
      <c r="R7" s="264">
        <f t="shared" si="5"/>
        <v>-6.3767758191082035E-3</v>
      </c>
      <c r="S7" s="264">
        <f t="shared" si="6"/>
        <v>-2.0412188057489424E-3</v>
      </c>
      <c r="T7" s="264">
        <f t="shared" si="7"/>
        <v>1.043327991084295E-2</v>
      </c>
      <c r="U7" s="264">
        <f t="shared" si="8"/>
        <v>1.556110697013771E-3</v>
      </c>
      <c r="V7" s="264">
        <f t="shared" si="9"/>
        <v>-1.0463723499565982E-2</v>
      </c>
      <c r="W7" s="264">
        <f t="shared" si="10"/>
        <v>-6.2131712618959847E-2</v>
      </c>
    </row>
    <row r="8" spans="1:23" ht="22.5">
      <c r="A8" s="142" t="s">
        <v>214</v>
      </c>
      <c r="B8" s="143">
        <v>3.2307361499727634E-2</v>
      </c>
      <c r="C8" s="144">
        <v>1.3994362703689837E-2</v>
      </c>
      <c r="D8" s="144">
        <v>1.6740415137039524E-2</v>
      </c>
      <c r="E8" s="144">
        <v>-7.1075455286969527E-2</v>
      </c>
      <c r="F8" s="144">
        <v>3.5384674391350693E-2</v>
      </c>
      <c r="G8" s="144">
        <v>-2.4319101064696622E-2</v>
      </c>
      <c r="H8" s="144">
        <v>0.12912117215309152</v>
      </c>
      <c r="I8" s="144">
        <v>-3.4045863839506453E-2</v>
      </c>
      <c r="J8" s="144">
        <v>0.76048960236931984</v>
      </c>
      <c r="K8" s="145">
        <v>0.12014050271627288</v>
      </c>
      <c r="L8" s="260" t="s">
        <v>289</v>
      </c>
      <c r="M8" s="264">
        <v>-3.7560000000000003E-2</v>
      </c>
      <c r="N8" s="264">
        <f t="shared" si="1"/>
        <v>-1.2134644979297699E-3</v>
      </c>
      <c r="O8" s="264">
        <f t="shared" si="2"/>
        <v>-5.2562826315059028E-4</v>
      </c>
      <c r="P8" s="264">
        <f t="shared" si="3"/>
        <v>-6.2876999254720452E-4</v>
      </c>
      <c r="Q8" s="264">
        <f t="shared" si="4"/>
        <v>2.6695941005785758E-3</v>
      </c>
      <c r="R8" s="264">
        <f t="shared" si="5"/>
        <v>-1.3290483701391322E-3</v>
      </c>
      <c r="S8" s="264">
        <f t="shared" si="6"/>
        <v>9.1342543599000521E-4</v>
      </c>
      <c r="T8" s="264">
        <f t="shared" si="7"/>
        <v>-4.8497912260701175E-3</v>
      </c>
      <c r="U8" s="264">
        <f t="shared" si="8"/>
        <v>1.2787626458118624E-3</v>
      </c>
      <c r="V8" s="264">
        <f t="shared" si="9"/>
        <v>-2.8563989464991654E-2</v>
      </c>
      <c r="W8" s="264">
        <f t="shared" si="10"/>
        <v>-4.5124772820232103E-3</v>
      </c>
    </row>
    <row r="9" spans="1:23" ht="22.5">
      <c r="A9" s="142" t="s">
        <v>215</v>
      </c>
      <c r="B9" s="143">
        <v>-4.4369211807625776E-3</v>
      </c>
      <c r="C9" s="144">
        <v>-4.7933789042818295E-2</v>
      </c>
      <c r="D9" s="144">
        <v>1.2702225826249153E-2</v>
      </c>
      <c r="E9" s="144">
        <v>-4.9771499981560753E-2</v>
      </c>
      <c r="F9" s="144">
        <v>-3.9480539596477786E-2</v>
      </c>
      <c r="G9" s="144">
        <v>-8.598657114093456E-3</v>
      </c>
      <c r="H9" s="144">
        <v>0.61009357570233713</v>
      </c>
      <c r="I9" s="144">
        <v>-1.7524780297768598E-2</v>
      </c>
      <c r="J9" s="144">
        <v>0.20952185066836218</v>
      </c>
      <c r="K9" s="145">
        <v>-0.14291320293422666</v>
      </c>
      <c r="L9" s="260" t="s">
        <v>290</v>
      </c>
      <c r="M9" s="264">
        <v>-0.10029</v>
      </c>
      <c r="N9" s="264">
        <f t="shared" si="1"/>
        <v>4.4497882521867893E-4</v>
      </c>
      <c r="O9" s="264">
        <f t="shared" si="2"/>
        <v>4.8072797031042469E-3</v>
      </c>
      <c r="P9" s="264">
        <f t="shared" si="3"/>
        <v>-1.2739062281145277E-3</v>
      </c>
      <c r="Q9" s="264">
        <f t="shared" si="4"/>
        <v>4.9915837331507285E-3</v>
      </c>
      <c r="R9" s="264">
        <f t="shared" si="5"/>
        <v>3.9595033161307575E-3</v>
      </c>
      <c r="S9" s="264">
        <f t="shared" si="6"/>
        <v>8.623593219724327E-4</v>
      </c>
      <c r="T9" s="264">
        <f t="shared" si="7"/>
        <v>-6.1186284707187392E-2</v>
      </c>
      <c r="U9" s="264">
        <f t="shared" si="8"/>
        <v>1.7575602160632127E-3</v>
      </c>
      <c r="V9" s="264">
        <f t="shared" si="9"/>
        <v>-2.1012946403530044E-2</v>
      </c>
      <c r="W9" s="264">
        <f t="shared" si="10"/>
        <v>1.4332765122273591E-2</v>
      </c>
    </row>
    <row r="10" spans="1:23">
      <c r="A10" s="142" t="s">
        <v>216</v>
      </c>
      <c r="B10" s="143">
        <v>3.1876497481439191E-2</v>
      </c>
      <c r="C10" s="144">
        <v>-4.985423422354434E-2</v>
      </c>
      <c r="D10" s="144">
        <v>0.11932245367747671</v>
      </c>
      <c r="E10" s="144">
        <v>0.48967657332843023</v>
      </c>
      <c r="F10" s="144">
        <v>-4.2416694211163244E-2</v>
      </c>
      <c r="G10" s="144">
        <v>-7.9351692566402926E-2</v>
      </c>
      <c r="H10" s="144">
        <v>-6.0405869909737793E-2</v>
      </c>
      <c r="I10" s="144">
        <v>-4.5680172453403708E-2</v>
      </c>
      <c r="J10" s="144">
        <v>-0.1369052241447864</v>
      </c>
      <c r="K10" s="145">
        <v>5.2995130348536271E-2</v>
      </c>
      <c r="L10" s="262" t="s">
        <v>291</v>
      </c>
      <c r="M10" s="264">
        <v>0.27800999999999998</v>
      </c>
      <c r="N10" s="264">
        <f t="shared" si="1"/>
        <v>8.861985064814908E-3</v>
      </c>
      <c r="O10" s="264">
        <f t="shared" si="2"/>
        <v>-1.3859975656487561E-2</v>
      </c>
      <c r="P10" s="264">
        <f t="shared" si="3"/>
        <v>3.3172835346875297E-2</v>
      </c>
      <c r="Q10" s="264">
        <f t="shared" si="4"/>
        <v>0.13613498415103689</v>
      </c>
      <c r="R10" s="264">
        <f t="shared" si="5"/>
        <v>-1.1792265157645494E-2</v>
      </c>
      <c r="S10" s="264">
        <f t="shared" si="6"/>
        <v>-2.2060564050385676E-2</v>
      </c>
      <c r="T10" s="264">
        <f t="shared" si="7"/>
        <v>-1.6793435893606202E-2</v>
      </c>
      <c r="U10" s="264">
        <f t="shared" si="8"/>
        <v>-1.2699544743770764E-2</v>
      </c>
      <c r="V10" s="264">
        <f t="shared" si="9"/>
        <v>-3.8061021364492062E-2</v>
      </c>
      <c r="W10" s="264">
        <f t="shared" si="10"/>
        <v>1.4733176188196568E-2</v>
      </c>
    </row>
    <row r="11" spans="1:23">
      <c r="A11" s="142" t="s">
        <v>217</v>
      </c>
      <c r="B11" s="143">
        <v>-5.3167161348792735E-3</v>
      </c>
      <c r="C11" s="144">
        <v>-8.3144488221403773E-2</v>
      </c>
      <c r="D11" s="144">
        <v>3.8796747058312465E-2</v>
      </c>
      <c r="E11" s="144">
        <v>1.9423368635972483E-2</v>
      </c>
      <c r="F11" s="144">
        <v>-3.9580887270045273E-2</v>
      </c>
      <c r="G11" s="144">
        <v>1.8324951103326961E-2</v>
      </c>
      <c r="H11" s="144">
        <v>-2.5214548437968887E-2</v>
      </c>
      <c r="I11" s="144">
        <v>0.78773541189119767</v>
      </c>
      <c r="J11" s="144">
        <v>-2.9998777461308006E-2</v>
      </c>
      <c r="K11" s="145">
        <v>-9.8407892459498672E-4</v>
      </c>
      <c r="L11" s="263" t="s">
        <v>345</v>
      </c>
      <c r="M11" s="264">
        <v>-9.3410000000000007E-2</v>
      </c>
      <c r="N11" s="264">
        <f t="shared" si="1"/>
        <v>4.9663445415907301E-4</v>
      </c>
      <c r="O11" s="264">
        <f t="shared" si="2"/>
        <v>7.766526644761327E-3</v>
      </c>
      <c r="P11" s="264">
        <f t="shared" si="3"/>
        <v>-3.6240041427169677E-3</v>
      </c>
      <c r="Q11" s="264">
        <f t="shared" si="4"/>
        <v>-1.8143368642861899E-3</v>
      </c>
      <c r="R11" s="264">
        <f t="shared" si="5"/>
        <v>3.6972506798949294E-3</v>
      </c>
      <c r="S11" s="264">
        <f t="shared" si="6"/>
        <v>-1.7117336825617714E-3</v>
      </c>
      <c r="T11" s="264">
        <f t="shared" si="7"/>
        <v>2.3552909695906737E-3</v>
      </c>
      <c r="U11" s="264">
        <f t="shared" si="8"/>
        <v>-7.3582364824756774E-2</v>
      </c>
      <c r="V11" s="264">
        <f t="shared" si="9"/>
        <v>2.8021858026607812E-3</v>
      </c>
      <c r="W11" s="264">
        <f t="shared" si="10"/>
        <v>9.1922812346417718E-5</v>
      </c>
    </row>
    <row r="12" spans="1:23">
      <c r="A12" s="142" t="s">
        <v>218</v>
      </c>
      <c r="B12" s="143">
        <v>1.2980350198802241E-3</v>
      </c>
      <c r="C12" s="144">
        <v>0.43547892097938617</v>
      </c>
      <c r="D12" s="144">
        <v>8.8608969349211489E-2</v>
      </c>
      <c r="E12" s="144">
        <v>-0.10400300549871069</v>
      </c>
      <c r="F12" s="144">
        <v>5.2199281511818373E-2</v>
      </c>
      <c r="G12" s="144">
        <v>-3.5928063565280347E-2</v>
      </c>
      <c r="H12" s="144">
        <v>-4.0105737978960658E-2</v>
      </c>
      <c r="I12" s="144">
        <v>-0.15565321129456922</v>
      </c>
      <c r="J12" s="144">
        <v>2.8162794441494079E-2</v>
      </c>
      <c r="K12" s="145">
        <v>4.7213041481814877E-2</v>
      </c>
      <c r="L12" s="263" t="s">
        <v>346</v>
      </c>
      <c r="M12" s="264">
        <v>-0.18382000000000001</v>
      </c>
      <c r="N12" s="264">
        <f t="shared" si="1"/>
        <v>-2.386047973543828E-4</v>
      </c>
      <c r="O12" s="264">
        <f t="shared" si="2"/>
        <v>-8.0049735254430765E-2</v>
      </c>
      <c r="P12" s="264">
        <f t="shared" si="3"/>
        <v>-1.6288100745772058E-2</v>
      </c>
      <c r="Q12" s="264">
        <f t="shared" si="4"/>
        <v>1.9117832470773002E-2</v>
      </c>
      <c r="R12" s="264">
        <f t="shared" si="5"/>
        <v>-9.595271927502454E-3</v>
      </c>
      <c r="S12" s="264">
        <f t="shared" si="6"/>
        <v>6.6042966445698341E-3</v>
      </c>
      <c r="T12" s="264">
        <f t="shared" si="7"/>
        <v>7.3722367552925489E-3</v>
      </c>
      <c r="U12" s="264">
        <f t="shared" si="8"/>
        <v>2.8612173300167715E-2</v>
      </c>
      <c r="V12" s="264">
        <f t="shared" si="9"/>
        <v>-5.1768848742354415E-3</v>
      </c>
      <c r="W12" s="264">
        <f t="shared" si="10"/>
        <v>-8.6787012851872111E-3</v>
      </c>
    </row>
    <row r="13" spans="1:23">
      <c r="A13" s="142" t="s">
        <v>219</v>
      </c>
      <c r="B13" s="143">
        <v>-6.5061699729804913E-3</v>
      </c>
      <c r="C13" s="144">
        <v>0.34851799295074815</v>
      </c>
      <c r="D13" s="144">
        <v>0.1108261606922976</v>
      </c>
      <c r="E13" s="144">
        <v>-5.2573300692052828E-2</v>
      </c>
      <c r="F13" s="144">
        <v>-1.7682441988600077E-2</v>
      </c>
      <c r="G13" s="144">
        <v>-4.2229482104006934E-2</v>
      </c>
      <c r="H13" s="144">
        <v>-2.4421431548186941E-2</v>
      </c>
      <c r="I13" s="144">
        <v>0.245558817542845</v>
      </c>
      <c r="J13" s="144">
        <v>-7.358720675192402E-3</v>
      </c>
      <c r="K13" s="145">
        <v>-3.3795328429890165E-2</v>
      </c>
      <c r="L13" s="260" t="s">
        <v>295</v>
      </c>
      <c r="M13" s="264">
        <v>-0.37541000000000002</v>
      </c>
      <c r="N13" s="264">
        <f t="shared" si="1"/>
        <v>2.4424812695566065E-3</v>
      </c>
      <c r="O13" s="264">
        <f t="shared" si="2"/>
        <v>-0.13083713973364036</v>
      </c>
      <c r="P13" s="264">
        <f t="shared" si="3"/>
        <v>-4.1605248985495447E-2</v>
      </c>
      <c r="Q13" s="264">
        <f t="shared" si="4"/>
        <v>1.9736542812803553E-2</v>
      </c>
      <c r="R13" s="264">
        <f t="shared" si="5"/>
        <v>6.6381655469403555E-3</v>
      </c>
      <c r="S13" s="264">
        <f t="shared" si="6"/>
        <v>1.5853369876665243E-2</v>
      </c>
      <c r="T13" s="264">
        <f t="shared" si="7"/>
        <v>9.1680496175048608E-3</v>
      </c>
      <c r="U13" s="264">
        <f t="shared" si="8"/>
        <v>-9.2185235693759443E-2</v>
      </c>
      <c r="V13" s="264">
        <f t="shared" si="9"/>
        <v>2.7625373286739798E-3</v>
      </c>
      <c r="W13" s="264">
        <f t="shared" si="10"/>
        <v>1.2687104245865067E-2</v>
      </c>
    </row>
    <row r="14" spans="1:23">
      <c r="A14" s="142" t="s">
        <v>220</v>
      </c>
      <c r="B14" s="143">
        <v>4.4312099542193721E-3</v>
      </c>
      <c r="C14" s="144">
        <v>0.20712277151201852</v>
      </c>
      <c r="D14" s="144">
        <v>-0.12929927116253143</v>
      </c>
      <c r="E14" s="144">
        <v>0.11038016725971422</v>
      </c>
      <c r="F14" s="144">
        <v>0.17494425218828102</v>
      </c>
      <c r="G14" s="144">
        <v>2.5885898216869662E-2</v>
      </c>
      <c r="H14" s="144">
        <v>2.7318102158161245E-2</v>
      </c>
      <c r="I14" s="144">
        <v>2.480600795511613E-2</v>
      </c>
      <c r="J14" s="144">
        <v>3.8862684804719834E-2</v>
      </c>
      <c r="K14" s="145">
        <v>0.10093820003644213</v>
      </c>
      <c r="L14" s="260" t="s">
        <v>296</v>
      </c>
      <c r="M14" s="264">
        <v>2.47837</v>
      </c>
      <c r="N14" s="264">
        <f t="shared" si="1"/>
        <v>1.0982177814238665E-2</v>
      </c>
      <c r="O14" s="264">
        <f t="shared" si="2"/>
        <v>0.5133268632322413</v>
      </c>
      <c r="P14" s="264">
        <f t="shared" si="3"/>
        <v>-0.320451434671083</v>
      </c>
      <c r="Q14" s="264">
        <f t="shared" si="4"/>
        <v>0.27356289513145793</v>
      </c>
      <c r="R14" s="264">
        <f t="shared" si="5"/>
        <v>0.43357658629587004</v>
      </c>
      <c r="S14" s="264">
        <f t="shared" si="6"/>
        <v>6.4154833563743269E-2</v>
      </c>
      <c r="T14" s="264">
        <f t="shared" si="7"/>
        <v>6.7704364845722079E-2</v>
      </c>
      <c r="U14" s="264">
        <f t="shared" si="8"/>
        <v>6.1478465935721163E-2</v>
      </c>
      <c r="V14" s="264">
        <f t="shared" si="9"/>
        <v>9.6316112139473498E-2</v>
      </c>
      <c r="W14" s="264">
        <f t="shared" si="10"/>
        <v>0.25016220682431706</v>
      </c>
    </row>
    <row r="15" spans="1:23">
      <c r="A15" s="142" t="s">
        <v>221</v>
      </c>
      <c r="B15" s="143">
        <v>-3.0513483149489793E-2</v>
      </c>
      <c r="C15" s="144">
        <v>4.5998888987551674E-4</v>
      </c>
      <c r="D15" s="144">
        <v>-4.7747715284950108E-2</v>
      </c>
      <c r="E15" s="144">
        <v>2.6415973313700509E-2</v>
      </c>
      <c r="F15" s="144">
        <v>0.50717119349496675</v>
      </c>
      <c r="G15" s="144">
        <v>0.14558384958203099</v>
      </c>
      <c r="H15" s="144">
        <v>5.0051102976814005E-2</v>
      </c>
      <c r="I15" s="144">
        <v>-6.702630215853872E-2</v>
      </c>
      <c r="J15" s="144">
        <v>-4.9985160096267148E-2</v>
      </c>
      <c r="K15" s="145">
        <v>6.2913686847614864E-2</v>
      </c>
      <c r="L15" s="261" t="s">
        <v>297</v>
      </c>
      <c r="M15" s="264">
        <v>-0.16545000000000001</v>
      </c>
      <c r="N15" s="264">
        <f t="shared" si="1"/>
        <v>5.0484557870830865E-3</v>
      </c>
      <c r="O15" s="264">
        <f t="shared" si="2"/>
        <v>-7.6105161829904245E-5</v>
      </c>
      <c r="P15" s="264">
        <f t="shared" si="3"/>
        <v>7.8998594938949965E-3</v>
      </c>
      <c r="Q15" s="264">
        <f t="shared" si="4"/>
        <v>-4.3705227847517496E-3</v>
      </c>
      <c r="R15" s="264">
        <f t="shared" si="5"/>
        <v>-8.3911473963742253E-2</v>
      </c>
      <c r="S15" s="264">
        <f t="shared" si="6"/>
        <v>-2.4086847913347031E-2</v>
      </c>
      <c r="T15" s="264">
        <f t="shared" si="7"/>
        <v>-8.2809549875138781E-3</v>
      </c>
      <c r="U15" s="264">
        <f t="shared" si="8"/>
        <v>1.1089501692130231E-2</v>
      </c>
      <c r="V15" s="264">
        <f t="shared" si="9"/>
        <v>8.2700447379274004E-3</v>
      </c>
      <c r="W15" s="264">
        <f t="shared" si="10"/>
        <v>-1.040906948893788E-2</v>
      </c>
    </row>
    <row r="16" spans="1:23">
      <c r="A16" s="142" t="s">
        <v>222</v>
      </c>
      <c r="B16" s="143">
        <v>1.1857927589026747E-2</v>
      </c>
      <c r="C16" s="144">
        <v>0.30208551594037641</v>
      </c>
      <c r="D16" s="144">
        <v>-2.5226406052893252E-2</v>
      </c>
      <c r="E16" s="144">
        <v>6.6279810343313261E-2</v>
      </c>
      <c r="F16" s="144">
        <v>-0.15665161793419996</v>
      </c>
      <c r="G16" s="144">
        <v>-7.359229758781155E-2</v>
      </c>
      <c r="H16" s="144">
        <v>-0.11079650072179899</v>
      </c>
      <c r="I16" s="144">
        <v>-0.25195969198797241</v>
      </c>
      <c r="J16" s="144">
        <v>3.2312156413187965E-2</v>
      </c>
      <c r="K16" s="145">
        <v>-0.15132297344429257</v>
      </c>
      <c r="L16" s="260" t="s">
        <v>298</v>
      </c>
      <c r="M16" s="264">
        <v>-6.8110000000000004E-2</v>
      </c>
      <c r="N16" s="264">
        <f t="shared" si="1"/>
        <v>-8.0764344808861171E-4</v>
      </c>
      <c r="O16" s="264">
        <f t="shared" si="2"/>
        <v>-2.0575044490699038E-2</v>
      </c>
      <c r="P16" s="264">
        <f t="shared" si="3"/>
        <v>1.7181705162625596E-3</v>
      </c>
      <c r="Q16" s="264">
        <f t="shared" si="4"/>
        <v>-4.5143178824830661E-3</v>
      </c>
      <c r="R16" s="264">
        <f t="shared" si="5"/>
        <v>1.0669541697498361E-2</v>
      </c>
      <c r="S16" s="264">
        <f t="shared" si="6"/>
        <v>5.0123713887058451E-3</v>
      </c>
      <c r="T16" s="264">
        <f t="shared" si="7"/>
        <v>7.5463496641617299E-3</v>
      </c>
      <c r="U16" s="264">
        <f t="shared" si="8"/>
        <v>1.7160974621300801E-2</v>
      </c>
      <c r="V16" s="264">
        <f t="shared" si="9"/>
        <v>-2.2007809733022325E-3</v>
      </c>
      <c r="W16" s="264">
        <f t="shared" si="10"/>
        <v>1.0306607721290767E-2</v>
      </c>
    </row>
    <row r="17" spans="1:23">
      <c r="A17" s="142" t="s">
        <v>223</v>
      </c>
      <c r="B17" s="143">
        <v>2.1753752528587099E-2</v>
      </c>
      <c r="C17" s="144">
        <v>1.560912424258834E-3</v>
      </c>
      <c r="D17" s="144">
        <v>2.9201134062521193E-2</v>
      </c>
      <c r="E17" s="144">
        <v>0.32865096912579411</v>
      </c>
      <c r="F17" s="144">
        <v>1.7743664208255364E-2</v>
      </c>
      <c r="G17" s="144">
        <v>9.1010633528179272E-2</v>
      </c>
      <c r="H17" s="144">
        <v>0.353427179873538</v>
      </c>
      <c r="I17" s="144">
        <v>-6.43906153993625E-2</v>
      </c>
      <c r="J17" s="144">
        <v>-0.198782246333081</v>
      </c>
      <c r="K17" s="145">
        <v>6.9320794500463148E-2</v>
      </c>
      <c r="L17" s="260" t="s">
        <v>299</v>
      </c>
      <c r="M17" s="264">
        <v>1.0984799999999999</v>
      </c>
      <c r="N17" s="264">
        <f t="shared" si="1"/>
        <v>2.3896062077602354E-2</v>
      </c>
      <c r="O17" s="264">
        <f t="shared" si="2"/>
        <v>1.7146310797998439E-3</v>
      </c>
      <c r="P17" s="264">
        <f t="shared" si="3"/>
        <v>3.2076861744998277E-2</v>
      </c>
      <c r="Q17" s="264">
        <f t="shared" si="4"/>
        <v>0.36101651656530226</v>
      </c>
      <c r="R17" s="264">
        <f t="shared" si="5"/>
        <v>1.9491060259484352E-2</v>
      </c>
      <c r="S17" s="264">
        <f t="shared" si="6"/>
        <v>9.9973360718034351E-2</v>
      </c>
      <c r="T17" s="264">
        <f t="shared" si="7"/>
        <v>0.388232688547484</v>
      </c>
      <c r="U17" s="264">
        <f t="shared" si="8"/>
        <v>-7.0731803203891719E-2</v>
      </c>
      <c r="V17" s="264">
        <f t="shared" si="9"/>
        <v>-0.21835832195196281</v>
      </c>
      <c r="W17" s="264">
        <f t="shared" si="10"/>
        <v>7.6147506342868751E-2</v>
      </c>
    </row>
    <row r="18" spans="1:23">
      <c r="A18" s="142" t="s">
        <v>224</v>
      </c>
      <c r="B18" s="143">
        <v>0.33910022580433224</v>
      </c>
      <c r="C18" s="144">
        <v>2.9290939286582961E-2</v>
      </c>
      <c r="D18" s="144">
        <v>2.0614550780579801E-2</v>
      </c>
      <c r="E18" s="144">
        <v>2.7418246327681729E-2</v>
      </c>
      <c r="F18" s="144">
        <v>2.7789931660767909E-2</v>
      </c>
      <c r="G18" s="144">
        <v>-8.80247391631645E-2</v>
      </c>
      <c r="H18" s="144">
        <v>9.3419045806332895E-3</v>
      </c>
      <c r="I18" s="144">
        <v>1.7663831487954619E-2</v>
      </c>
      <c r="J18" s="144">
        <v>6.175499125523632E-2</v>
      </c>
      <c r="K18" s="145">
        <v>-7.87326232490492E-2</v>
      </c>
      <c r="L18" s="260" t="s">
        <v>300</v>
      </c>
      <c r="M18" s="264">
        <v>-7.3590000000000003E-2</v>
      </c>
      <c r="N18" s="264">
        <f t="shared" si="1"/>
        <v>-2.495438561694081E-2</v>
      </c>
      <c r="O18" s="264">
        <f t="shared" si="2"/>
        <v>-2.1555202220996401E-3</v>
      </c>
      <c r="P18" s="264">
        <f t="shared" si="3"/>
        <v>-1.5170247919428677E-3</v>
      </c>
      <c r="Q18" s="264">
        <f t="shared" si="4"/>
        <v>-2.0177087472540984E-3</v>
      </c>
      <c r="R18" s="264">
        <f t="shared" si="5"/>
        <v>-2.0450610709159107E-3</v>
      </c>
      <c r="S18" s="264">
        <f t="shared" si="6"/>
        <v>6.4777405550172761E-3</v>
      </c>
      <c r="T18" s="264">
        <f t="shared" si="7"/>
        <v>-6.8747075808880378E-4</v>
      </c>
      <c r="U18" s="264">
        <f t="shared" si="8"/>
        <v>-1.2998813591985805E-3</v>
      </c>
      <c r="V18" s="264">
        <f t="shared" si="9"/>
        <v>-4.5445498064728409E-3</v>
      </c>
      <c r="W18" s="264">
        <f t="shared" si="10"/>
        <v>5.7939337448975311E-3</v>
      </c>
    </row>
    <row r="19" spans="1:23">
      <c r="A19" s="142" t="s">
        <v>225</v>
      </c>
      <c r="B19" s="143">
        <v>-2.7018880634468681E-2</v>
      </c>
      <c r="C19" s="144">
        <v>8.6325208671285861E-2</v>
      </c>
      <c r="D19" s="144">
        <v>0.18803824425802629</v>
      </c>
      <c r="E19" s="144">
        <v>-5.7585988986120509E-2</v>
      </c>
      <c r="F19" s="144">
        <v>0.29262260474224649</v>
      </c>
      <c r="G19" s="144">
        <v>5.2674227067565409E-2</v>
      </c>
      <c r="H19" s="144">
        <v>-0.16760054721439205</v>
      </c>
      <c r="I19" s="144">
        <v>-9.7949126930085006E-2</v>
      </c>
      <c r="J19" s="144">
        <v>0.13441641486275441</v>
      </c>
      <c r="K19" s="145">
        <v>-0.28435960533870536</v>
      </c>
      <c r="L19" s="260" t="s">
        <v>301</v>
      </c>
      <c r="M19" s="264">
        <v>-0.65141000000000004</v>
      </c>
      <c r="N19" s="264">
        <f t="shared" si="1"/>
        <v>1.7600369034099245E-2</v>
      </c>
      <c r="O19" s="264">
        <f t="shared" si="2"/>
        <v>-5.6233104180562328E-2</v>
      </c>
      <c r="P19" s="264">
        <f t="shared" si="3"/>
        <v>-0.12248999269212091</v>
      </c>
      <c r="Q19" s="264">
        <f t="shared" si="4"/>
        <v>3.7512089085448765E-2</v>
      </c>
      <c r="R19" s="264">
        <f t="shared" si="5"/>
        <v>-0.19061729095514679</v>
      </c>
      <c r="S19" s="264">
        <f t="shared" si="6"/>
        <v>-3.4312518254082783E-2</v>
      </c>
      <c r="T19" s="264">
        <f t="shared" si="7"/>
        <v>0.10917667246092713</v>
      </c>
      <c r="U19" s="264">
        <f t="shared" si="8"/>
        <v>6.3805040773526681E-2</v>
      </c>
      <c r="V19" s="264">
        <f t="shared" si="9"/>
        <v>-8.7560196805746851E-2</v>
      </c>
      <c r="W19" s="264">
        <f t="shared" si="10"/>
        <v>0.18523469051368607</v>
      </c>
    </row>
    <row r="20" spans="1:23">
      <c r="A20" s="142" t="s">
        <v>226</v>
      </c>
      <c r="B20" s="143">
        <v>9.1853282433629752E-3</v>
      </c>
      <c r="C20" s="144">
        <v>4.5299458163040041E-2</v>
      </c>
      <c r="D20" s="144">
        <v>0.34762976422624198</v>
      </c>
      <c r="E20" s="144">
        <v>5.4447549467073003E-2</v>
      </c>
      <c r="F20" s="144">
        <v>4.4663334480615137E-2</v>
      </c>
      <c r="G20" s="144">
        <v>0.22435877053178513</v>
      </c>
      <c r="H20" s="144">
        <v>-0.14079368874727133</v>
      </c>
      <c r="I20" s="144">
        <v>-5.0516046859838834E-2</v>
      </c>
      <c r="J20" s="144">
        <v>5.8061520802563882E-2</v>
      </c>
      <c r="K20" s="145">
        <v>-9.4999770965153954E-2</v>
      </c>
      <c r="L20" s="260" t="s">
        <v>302</v>
      </c>
      <c r="M20" s="264">
        <v>-0.62326000000000004</v>
      </c>
      <c r="N20" s="264">
        <f t="shared" si="1"/>
        <v>-5.7248476809584085E-3</v>
      </c>
      <c r="O20" s="264">
        <f t="shared" si="2"/>
        <v>-2.8233340294696336E-2</v>
      </c>
      <c r="P20" s="264">
        <f t="shared" si="3"/>
        <v>-0.21666372685164759</v>
      </c>
      <c r="Q20" s="264">
        <f t="shared" si="4"/>
        <v>-3.3934979680847924E-2</v>
      </c>
      <c r="R20" s="264">
        <f t="shared" si="5"/>
        <v>-2.7836869848388193E-2</v>
      </c>
      <c r="S20" s="264">
        <f t="shared" si="6"/>
        <v>-0.13983384732164042</v>
      </c>
      <c r="T20" s="264">
        <f t="shared" si="7"/>
        <v>8.775107444862433E-2</v>
      </c>
      <c r="U20" s="264">
        <f t="shared" si="8"/>
        <v>3.1484631365863151E-2</v>
      </c>
      <c r="V20" s="264">
        <f t="shared" si="9"/>
        <v>-3.6187423455405966E-2</v>
      </c>
      <c r="W20" s="264">
        <f t="shared" si="10"/>
        <v>5.9209557251741859E-2</v>
      </c>
    </row>
    <row r="21" spans="1:23">
      <c r="A21" s="142" t="s">
        <v>227</v>
      </c>
      <c r="B21" s="143">
        <v>5.7193872884124718E-2</v>
      </c>
      <c r="C21" s="144">
        <v>1.2444995221364309E-2</v>
      </c>
      <c r="D21" s="144">
        <v>0.47493744174603914</v>
      </c>
      <c r="E21" s="144">
        <v>0.13610632958766905</v>
      </c>
      <c r="F21" s="144">
        <v>-0.16709146034879127</v>
      </c>
      <c r="G21" s="144">
        <v>-0.10190286944044571</v>
      </c>
      <c r="H21" s="144">
        <v>7.8422556922085246E-2</v>
      </c>
      <c r="I21" s="144">
        <v>0.12684984223693463</v>
      </c>
      <c r="J21" s="144">
        <v>-4.4002288580735086E-2</v>
      </c>
      <c r="K21" s="145">
        <v>0.20610066320676848</v>
      </c>
      <c r="L21" s="260" t="s">
        <v>303</v>
      </c>
      <c r="M21" s="264">
        <v>-0.23727000000000001</v>
      </c>
      <c r="N21" s="264">
        <f t="shared" si="1"/>
        <v>-1.3570390219216272E-2</v>
      </c>
      <c r="O21" s="264">
        <f t="shared" si="2"/>
        <v>-2.9528240161731099E-3</v>
      </c>
      <c r="P21" s="264">
        <f t="shared" si="3"/>
        <v>-0.11268840680308272</v>
      </c>
      <c r="Q21" s="264">
        <f t="shared" si="4"/>
        <v>-3.2293948821266238E-2</v>
      </c>
      <c r="R21" s="264">
        <f t="shared" si="5"/>
        <v>3.9645790796957708E-2</v>
      </c>
      <c r="S21" s="264">
        <f t="shared" si="6"/>
        <v>2.4178493832134555E-2</v>
      </c>
      <c r="T21" s="264">
        <f t="shared" si="7"/>
        <v>-1.8607320080903166E-2</v>
      </c>
      <c r="U21" s="264">
        <f t="shared" si="8"/>
        <v>-3.0097662067557481E-2</v>
      </c>
      <c r="V21" s="264">
        <f t="shared" si="9"/>
        <v>1.0440423011551014E-2</v>
      </c>
      <c r="W21" s="264">
        <f t="shared" si="10"/>
        <v>-4.890150435906996E-2</v>
      </c>
    </row>
    <row r="22" spans="1:23">
      <c r="A22" s="142" t="s">
        <v>228</v>
      </c>
      <c r="B22" s="143">
        <v>-3.9598499274958954E-2</v>
      </c>
      <c r="C22" s="144">
        <v>3.7640839727659539E-2</v>
      </c>
      <c r="D22" s="144">
        <v>2.5796881066014105E-2</v>
      </c>
      <c r="E22" s="144">
        <v>3.5018446051859164E-2</v>
      </c>
      <c r="F22" s="144">
        <v>-0.39558598298614778</v>
      </c>
      <c r="G22" s="144">
        <v>0.16212900515450043</v>
      </c>
      <c r="H22" s="144">
        <v>0.16172546465637369</v>
      </c>
      <c r="I22" s="144">
        <v>-5.9281966458657943E-2</v>
      </c>
      <c r="J22" s="144">
        <v>-0.1372688559345335</v>
      </c>
      <c r="K22" s="145">
        <v>-3.2963656078733139E-2</v>
      </c>
      <c r="L22" s="260" t="s">
        <v>304</v>
      </c>
      <c r="M22" s="264">
        <v>-7.7200000000000003E-3</v>
      </c>
      <c r="N22" s="264">
        <f t="shared" si="1"/>
        <v>3.0570041440268313E-4</v>
      </c>
      <c r="O22" s="264">
        <f t="shared" si="2"/>
        <v>-2.9058728269753164E-4</v>
      </c>
      <c r="P22" s="264">
        <f t="shared" si="3"/>
        <v>-1.9915192182962888E-4</v>
      </c>
      <c r="Q22" s="264">
        <f t="shared" si="4"/>
        <v>-2.7034240352035279E-4</v>
      </c>
      <c r="R22" s="264">
        <f t="shared" si="5"/>
        <v>3.0539237886530609E-3</v>
      </c>
      <c r="S22" s="264">
        <f t="shared" si="6"/>
        <v>-1.2516359197927433E-3</v>
      </c>
      <c r="T22" s="264">
        <f t="shared" si="7"/>
        <v>-1.2485205871472049E-3</v>
      </c>
      <c r="U22" s="264">
        <f t="shared" si="8"/>
        <v>4.5765678106083935E-4</v>
      </c>
      <c r="V22" s="264">
        <f t="shared" si="9"/>
        <v>1.0597155678145986E-3</v>
      </c>
      <c r="W22" s="264">
        <f t="shared" si="10"/>
        <v>2.5447942492781982E-4</v>
      </c>
    </row>
    <row r="23" spans="1:23">
      <c r="A23" s="142" t="s">
        <v>229</v>
      </c>
      <c r="B23" s="143">
        <v>3.7700706370643496E-2</v>
      </c>
      <c r="C23" s="144">
        <v>-2.1959127722178735E-2</v>
      </c>
      <c r="D23" s="144">
        <v>5.3543891004740427E-2</v>
      </c>
      <c r="E23" s="144">
        <v>-0.33863923900564336</v>
      </c>
      <c r="F23" s="144">
        <v>-1.3252747660222733E-2</v>
      </c>
      <c r="G23" s="144">
        <v>-9.1847086740827998E-3</v>
      </c>
      <c r="H23" s="144">
        <v>2.3801989805060306E-2</v>
      </c>
      <c r="I23" s="144">
        <v>-0.14969453818640974</v>
      </c>
      <c r="J23" s="144">
        <v>-0.25077177639798959</v>
      </c>
      <c r="K23" s="145">
        <v>0.1791396208655171</v>
      </c>
      <c r="L23" s="260" t="s">
        <v>305</v>
      </c>
      <c r="M23" s="264">
        <v>-1.31287</v>
      </c>
      <c r="N23" s="264">
        <f t="shared" si="1"/>
        <v>-4.9496126372826722E-2</v>
      </c>
      <c r="O23" s="264">
        <f t="shared" si="2"/>
        <v>2.8829480012616798E-2</v>
      </c>
      <c r="P23" s="264">
        <f t="shared" si="3"/>
        <v>-7.0296168183393556E-2</v>
      </c>
      <c r="Q23" s="264">
        <f t="shared" si="4"/>
        <v>0.44458929771333899</v>
      </c>
      <c r="R23" s="264">
        <f t="shared" si="5"/>
        <v>1.7399134820676621E-2</v>
      </c>
      <c r="S23" s="264">
        <f t="shared" si="6"/>
        <v>1.2058328476943086E-2</v>
      </c>
      <c r="T23" s="264">
        <f t="shared" si="7"/>
        <v>-3.1248918355369523E-2</v>
      </c>
      <c r="U23" s="264">
        <f t="shared" si="8"/>
        <v>0.19652946834879176</v>
      </c>
      <c r="V23" s="264">
        <f t="shared" si="9"/>
        <v>0.3292307420796286</v>
      </c>
      <c r="W23" s="264">
        <f t="shared" si="10"/>
        <v>-0.23518703404571142</v>
      </c>
    </row>
    <row r="24" spans="1:23">
      <c r="A24" s="142" t="s">
        <v>230</v>
      </c>
      <c r="B24" s="143">
        <v>-0.37125825609821272</v>
      </c>
      <c r="C24" s="144">
        <v>1.2424624884522879E-2</v>
      </c>
      <c r="D24" s="144">
        <v>-3.7924551275832517E-2</v>
      </c>
      <c r="E24" s="144">
        <v>-9.4277127945996589E-2</v>
      </c>
      <c r="F24" s="144">
        <v>6.6831417673647794E-2</v>
      </c>
      <c r="G24" s="144">
        <v>-6.2727694426015779E-2</v>
      </c>
      <c r="H24" s="144">
        <v>1.4281299627666688E-2</v>
      </c>
      <c r="I24" s="144">
        <v>-2.5143041018379022E-2</v>
      </c>
      <c r="J24" s="144">
        <v>-4.6579159577207596E-2</v>
      </c>
      <c r="K24" s="145">
        <v>-1.9590381532583752E-2</v>
      </c>
      <c r="L24" s="260" t="s">
        <v>306</v>
      </c>
      <c r="M24" s="264">
        <v>-0.27028999999999997</v>
      </c>
      <c r="N24" s="264">
        <f t="shared" si="1"/>
        <v>0.10034739404078591</v>
      </c>
      <c r="O24" s="264">
        <f t="shared" si="2"/>
        <v>-3.3582518600376887E-3</v>
      </c>
      <c r="P24" s="264">
        <f t="shared" si="3"/>
        <v>1.0250626964344769E-2</v>
      </c>
      <c r="Q24" s="264">
        <f t="shared" si="4"/>
        <v>2.5482164912523416E-2</v>
      </c>
      <c r="R24" s="264">
        <f t="shared" si="5"/>
        <v>-1.8063863883010262E-2</v>
      </c>
      <c r="S24" s="264">
        <f t="shared" si="6"/>
        <v>1.6954668526407802E-2</v>
      </c>
      <c r="T24" s="264">
        <f t="shared" si="7"/>
        <v>-3.8600924763620287E-3</v>
      </c>
      <c r="U24" s="264">
        <f t="shared" si="8"/>
        <v>6.7959125568576653E-3</v>
      </c>
      <c r="V24" s="264">
        <f t="shared" si="9"/>
        <v>1.2589881042123441E-2</v>
      </c>
      <c r="W24" s="264">
        <f t="shared" si="10"/>
        <v>5.2950842244420615E-3</v>
      </c>
    </row>
    <row r="25" spans="1:23" ht="14.25" thickBot="1">
      <c r="A25" s="146" t="s">
        <v>314</v>
      </c>
      <c r="B25" s="147">
        <v>0.38668869955537949</v>
      </c>
      <c r="C25" s="148">
        <v>-2.2778566852662751E-3</v>
      </c>
      <c r="D25" s="148">
        <v>4.3860223227777904E-2</v>
      </c>
      <c r="E25" s="148">
        <v>-0.10373564969883645</v>
      </c>
      <c r="F25" s="148">
        <v>9.4774188665814225E-3</v>
      </c>
      <c r="G25" s="148">
        <v>0.12610412222309114</v>
      </c>
      <c r="H25" s="148">
        <v>6.9857799037527715E-4</v>
      </c>
      <c r="I25" s="148">
        <v>-8.1153128119452536E-2</v>
      </c>
      <c r="J25" s="148">
        <v>-4.6680379999223871E-2</v>
      </c>
      <c r="K25" s="149">
        <v>1.6814407444005256E-2</v>
      </c>
      <c r="L25" s="260" t="s">
        <v>323</v>
      </c>
      <c r="M25" s="264">
        <v>-0.25345000000000001</v>
      </c>
      <c r="N25" s="264">
        <f t="shared" si="1"/>
        <v>-9.8006250902310937E-2</v>
      </c>
      <c r="O25" s="264">
        <f t="shared" si="2"/>
        <v>5.7732277688073749E-4</v>
      </c>
      <c r="P25" s="264">
        <f t="shared" si="3"/>
        <v>-1.1116373577080309E-2</v>
      </c>
      <c r="Q25" s="264">
        <f t="shared" si="4"/>
        <v>2.6291800416170099E-2</v>
      </c>
      <c r="R25" s="264">
        <f t="shared" si="5"/>
        <v>-2.4020518117350616E-3</v>
      </c>
      <c r="S25" s="264">
        <f t="shared" si="6"/>
        <v>-3.1961089777442449E-2</v>
      </c>
      <c r="T25" s="264">
        <f t="shared" si="7"/>
        <v>-1.7705459166061401E-4</v>
      </c>
      <c r="U25" s="264">
        <f t="shared" si="8"/>
        <v>2.0568260321875247E-2</v>
      </c>
      <c r="V25" s="264">
        <f t="shared" si="9"/>
        <v>1.183114231080329E-2</v>
      </c>
      <c r="W25" s="264">
        <f t="shared" si="10"/>
        <v>-4.2616115666831321E-3</v>
      </c>
    </row>
    <row r="26" spans="1:23">
      <c r="A26" s="135"/>
      <c r="B26" s="135"/>
      <c r="C26" s="135"/>
      <c r="D26" s="135"/>
      <c r="E26" s="135"/>
      <c r="F26" s="135"/>
      <c r="G26" s="135"/>
      <c r="H26" s="135"/>
      <c r="I26" s="135"/>
      <c r="J26" s="135"/>
      <c r="K26" s="135"/>
      <c r="N26" s="268">
        <f>SUM(N4:N25)</f>
        <v>-5.1436433473164282E-2</v>
      </c>
      <c r="O26" s="268">
        <f t="shared" ref="O26:W26" si="11">SUM(O4:O25)</f>
        <v>0.1794279208131947</v>
      </c>
      <c r="P26" s="268">
        <f t="shared" si="11"/>
        <v>-0.88633554892438982</v>
      </c>
      <c r="Q26" s="268">
        <f t="shared" si="11"/>
        <v>1.4693308686642463</v>
      </c>
      <c r="R26" s="268">
        <f t="shared" si="11"/>
        <v>-5.5138549840312794E-2</v>
      </c>
      <c r="S26" s="268">
        <f t="shared" si="11"/>
        <v>-0.13133542452841049</v>
      </c>
      <c r="T26" s="268">
        <f t="shared" si="11"/>
        <v>0.34080466055857478</v>
      </c>
      <c r="U26" s="268">
        <f t="shared" si="11"/>
        <v>7.946556208974509E-2</v>
      </c>
      <c r="V26" s="268">
        <f t="shared" si="11"/>
        <v>0.22899896529265984</v>
      </c>
      <c r="W26" s="268">
        <f t="shared" si="11"/>
        <v>0.30880455087040787</v>
      </c>
    </row>
    <row r="27" spans="1:23">
      <c r="K27" t="s">
        <v>349</v>
      </c>
      <c r="N27" s="264">
        <f>因子分析—FAC取值!B2</f>
        <v>-5.144E-2</v>
      </c>
      <c r="O27" s="264">
        <f>因子分析—FAC取值!C2</f>
        <v>0.17943000000000001</v>
      </c>
      <c r="P27" s="264">
        <f>因子分析—FAC取值!D2</f>
        <v>-0.88632999999999995</v>
      </c>
      <c r="Q27" s="264">
        <f>因子分析—FAC取值!E2</f>
        <v>1.46933</v>
      </c>
      <c r="R27" s="264">
        <f>因子分析—FAC取值!F2</f>
        <v>-5.5140000000000002E-2</v>
      </c>
      <c r="S27" s="264">
        <f>因子分析—FAC取值!G2</f>
        <v>-0.13133</v>
      </c>
      <c r="T27" s="264">
        <f>因子分析—FAC取值!H2</f>
        <v>0.34081</v>
      </c>
      <c r="U27" s="264">
        <f>因子分析—FAC取值!I2</f>
        <v>7.9469999999999999E-2</v>
      </c>
      <c r="V27" s="264">
        <f>因子分析—FAC取值!J2</f>
        <v>0.22900000000000001</v>
      </c>
      <c r="W27" s="264">
        <f>因子分析—FAC取值!K2</f>
        <v>0.30880000000000002</v>
      </c>
    </row>
    <row r="28" spans="1:23">
      <c r="N28" s="264" t="s">
        <v>350</v>
      </c>
      <c r="O28" s="264" t="s">
        <v>350</v>
      </c>
      <c r="P28" s="264" t="s">
        <v>350</v>
      </c>
      <c r="Q28" s="264" t="s">
        <v>350</v>
      </c>
      <c r="R28" s="264" t="s">
        <v>350</v>
      </c>
      <c r="S28" s="264" t="s">
        <v>350</v>
      </c>
      <c r="T28" s="264" t="s">
        <v>350</v>
      </c>
      <c r="U28" s="264" t="s">
        <v>350</v>
      </c>
      <c r="V28" s="264" t="s">
        <v>350</v>
      </c>
      <c r="W28" s="264" t="s">
        <v>350</v>
      </c>
    </row>
  </sheetData>
  <mergeCells count="3">
    <mergeCell ref="A1:K1"/>
    <mergeCell ref="A2:A3"/>
    <mergeCell ref="B2:K2"/>
  </mergeCells>
  <phoneticPr fontId="3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9"/>
  <sheetViews>
    <sheetView topLeftCell="D107" workbookViewId="0">
      <selection activeCell="R2" sqref="R2:R129"/>
    </sheetView>
  </sheetViews>
  <sheetFormatPr defaultRowHeight="15"/>
  <cols>
    <col min="1" max="1" width="9" style="275"/>
    <col min="2" max="3" width="9" style="274"/>
    <col min="4" max="4" width="9" style="275"/>
    <col min="5" max="5" width="9" style="286"/>
    <col min="6" max="6" width="9" style="275"/>
    <col min="7" max="7" width="9" style="274"/>
    <col min="8" max="15" width="9" style="275"/>
    <col min="16" max="16" width="13.25" style="275" customWidth="1"/>
    <col min="17" max="17" width="7.25" style="275" customWidth="1"/>
    <col min="18" max="16384" width="9" style="275"/>
  </cols>
  <sheetData>
    <row r="1" spans="1:20">
      <c r="A1" s="273" t="s">
        <v>351</v>
      </c>
      <c r="B1" s="274" t="s">
        <v>325</v>
      </c>
      <c r="C1" s="274" t="s">
        <v>327</v>
      </c>
      <c r="D1" s="275" t="s">
        <v>329</v>
      </c>
      <c r="E1" s="286" t="s">
        <v>331</v>
      </c>
      <c r="F1" s="275" t="s">
        <v>333</v>
      </c>
      <c r="G1" s="274" t="s">
        <v>335</v>
      </c>
      <c r="H1" s="275" t="s">
        <v>337</v>
      </c>
      <c r="I1" s="275" t="s">
        <v>339</v>
      </c>
      <c r="J1" s="275" t="s">
        <v>341</v>
      </c>
      <c r="K1" s="275" t="s">
        <v>343</v>
      </c>
      <c r="M1" s="276">
        <v>0.24301741907090377</v>
      </c>
      <c r="N1" s="276">
        <v>0.17275353051209447</v>
      </c>
      <c r="O1" s="276">
        <v>0.25754028984271066</v>
      </c>
      <c r="P1" s="275" t="s">
        <v>352</v>
      </c>
      <c r="R1" s="275">
        <f>描述性统计表!F3</f>
        <v>1.1093680811029669E-2</v>
      </c>
      <c r="S1" s="275">
        <f>描述性统计表!E3</f>
        <v>2.3821874999999992E-2</v>
      </c>
      <c r="T1" s="278"/>
    </row>
    <row r="2" spans="1:20">
      <c r="A2" s="273">
        <v>1</v>
      </c>
      <c r="B2" s="274">
        <v>-5.144E-2</v>
      </c>
      <c r="C2" s="274">
        <v>0.17943000000000001</v>
      </c>
      <c r="D2" s="275">
        <v>-0.88632999999999995</v>
      </c>
      <c r="E2" s="286">
        <v>1.46933</v>
      </c>
      <c r="F2" s="275">
        <v>-5.5140000000000002E-2</v>
      </c>
      <c r="G2" s="274">
        <v>-0.13133</v>
      </c>
      <c r="H2" s="275">
        <v>0.34081</v>
      </c>
      <c r="I2" s="275">
        <v>7.9469999999999999E-2</v>
      </c>
      <c r="J2" s="275">
        <v>0.22900000000000001</v>
      </c>
      <c r="K2" s="275">
        <v>0.30880000000000002</v>
      </c>
      <c r="M2" s="275">
        <f>$M$1*B2</f>
        <v>-1.2500816037007289E-2</v>
      </c>
      <c r="N2" s="275">
        <f>$N$1*C2</f>
        <v>3.0997165979785111E-2</v>
      </c>
      <c r="O2" s="275">
        <f t="shared" ref="O2:O33" si="0">$O$1*G2</f>
        <v>-3.3822766265043193E-2</v>
      </c>
      <c r="P2" s="277">
        <f t="shared" ref="P2:P33" si="1">SUM(M2:O2)</f>
        <v>-1.532641632226537E-2</v>
      </c>
      <c r="Q2" s="279">
        <v>1</v>
      </c>
      <c r="R2" s="280">
        <f>$R$1*P2+$S$1</f>
        <v>2.3651848629343827E-2</v>
      </c>
      <c r="S2" s="281">
        <f>'3最终实证数据（1上剔除异常）'!D2</f>
        <v>0.02</v>
      </c>
      <c r="T2" s="280">
        <f>R2-S2</f>
        <v>3.6518486293438263E-3</v>
      </c>
    </row>
    <row r="3" spans="1:20">
      <c r="A3" s="273">
        <v>2</v>
      </c>
      <c r="B3" s="274">
        <v>-3.7530000000000001E-2</v>
      </c>
      <c r="C3" s="274">
        <v>-0.22120999999999999</v>
      </c>
      <c r="D3" s="275">
        <v>-0.49602000000000002</v>
      </c>
      <c r="E3" s="286">
        <v>-0.27263999999999999</v>
      </c>
      <c r="F3" s="275">
        <v>-0.41088000000000002</v>
      </c>
      <c r="G3" s="274">
        <v>0.24318999999999999</v>
      </c>
      <c r="H3" s="275">
        <v>-0.20072999999999999</v>
      </c>
      <c r="I3" s="275">
        <v>-3.492E-2</v>
      </c>
      <c r="J3" s="275">
        <v>-0.40597</v>
      </c>
      <c r="K3" s="275">
        <v>-2.7980000000000001E-2</v>
      </c>
      <c r="M3" s="275">
        <f t="shared" ref="M3:M66" si="2">$M$1*B3</f>
        <v>-9.1204437377310193E-3</v>
      </c>
      <c r="N3" s="275">
        <f t="shared" ref="N3:N66" si="3">$N$1*C3</f>
        <v>-3.8214808484580413E-2</v>
      </c>
      <c r="O3" s="275">
        <f t="shared" si="0"/>
        <v>6.2631223086848806E-2</v>
      </c>
      <c r="P3" s="277">
        <f t="shared" si="1"/>
        <v>1.5295970864537371E-2</v>
      </c>
      <c r="Q3" s="279">
        <v>2</v>
      </c>
      <c r="R3" s="280">
        <f t="shared" ref="R3:R66" si="4">$R$1*P3+$S$1</f>
        <v>2.399156361846598E-2</v>
      </c>
      <c r="S3" s="281">
        <f>'3最终实证数据（1上剔除异常）'!D3</f>
        <v>0.02</v>
      </c>
      <c r="T3" s="280">
        <f t="shared" ref="T3:T66" si="5">R3-S3</f>
        <v>3.9915636184659799E-3</v>
      </c>
    </row>
    <row r="4" spans="1:20">
      <c r="A4" s="273">
        <v>3</v>
      </c>
      <c r="B4" s="274">
        <v>-0.43312</v>
      </c>
      <c r="C4" s="274">
        <v>-8.1229999999999997E-2</v>
      </c>
      <c r="D4" s="275">
        <v>-0.47774</v>
      </c>
      <c r="E4" s="286">
        <v>-1.6968300000000001</v>
      </c>
      <c r="F4" s="275">
        <v>-0.27866999999999997</v>
      </c>
      <c r="G4" s="274">
        <v>0.27514</v>
      </c>
      <c r="H4" s="275">
        <v>0.25156000000000001</v>
      </c>
      <c r="I4" s="275">
        <v>-0.60382000000000002</v>
      </c>
      <c r="J4" s="275">
        <v>-1.1591100000000001</v>
      </c>
      <c r="K4" s="275">
        <v>0.38185999999999998</v>
      </c>
      <c r="M4" s="275">
        <f t="shared" si="2"/>
        <v>-0.10525570454798984</v>
      </c>
      <c r="N4" s="275">
        <f t="shared" si="3"/>
        <v>-1.4032769283497433E-2</v>
      </c>
      <c r="O4" s="275">
        <f t="shared" si="0"/>
        <v>7.085963534732341E-2</v>
      </c>
      <c r="P4" s="277">
        <f t="shared" si="1"/>
        <v>-4.8428838484163864E-2</v>
      </c>
      <c r="Q4" s="279">
        <v>3</v>
      </c>
      <c r="R4" s="280">
        <f t="shared" si="4"/>
        <v>2.3284620923807769E-2</v>
      </c>
      <c r="S4" s="281">
        <f>'3最终实证数据（1上剔除异常）'!D4</f>
        <v>4.4999999999999998E-2</v>
      </c>
      <c r="T4" s="280">
        <f t="shared" si="5"/>
        <v>-2.171537907619223E-2</v>
      </c>
    </row>
    <row r="5" spans="1:20">
      <c r="A5" s="273">
        <v>4</v>
      </c>
      <c r="B5" s="274">
        <v>9.7290000000000001E-2</v>
      </c>
      <c r="C5" s="274">
        <v>2.5000000000000001E-2</v>
      </c>
      <c r="D5" s="275">
        <v>-0.76307999999999998</v>
      </c>
      <c r="E5" s="286">
        <v>1.36547</v>
      </c>
      <c r="F5" s="275">
        <v>8.8029999999999997E-2</v>
      </c>
      <c r="G5" s="274">
        <v>-0.15060999999999999</v>
      </c>
      <c r="H5" s="275">
        <v>0.45849000000000001</v>
      </c>
      <c r="I5" s="275">
        <v>0.16683999999999999</v>
      </c>
      <c r="J5" s="275">
        <v>-0.10743999999999999</v>
      </c>
      <c r="K5" s="275">
        <v>5.738E-2</v>
      </c>
      <c r="M5" s="275">
        <f t="shared" si="2"/>
        <v>2.3643164701408228E-2</v>
      </c>
      <c r="N5" s="275">
        <f t="shared" si="3"/>
        <v>4.3188382628023617E-3</v>
      </c>
      <c r="O5" s="275">
        <f t="shared" si="0"/>
        <v>-3.8788143053210648E-2</v>
      </c>
      <c r="P5" s="277">
        <f t="shared" si="1"/>
        <v>-1.0826140089000059E-2</v>
      </c>
      <c r="Q5" s="279">
        <v>4</v>
      </c>
      <c r="R5" s="280">
        <f t="shared" si="4"/>
        <v>2.3701773257437133E-2</v>
      </c>
      <c r="S5" s="281">
        <f>'3最终实证数据（1上剔除异常）'!D5</f>
        <v>0.01</v>
      </c>
      <c r="T5" s="280">
        <f t="shared" si="5"/>
        <v>1.3701773257437133E-2</v>
      </c>
    </row>
    <row r="6" spans="1:20">
      <c r="A6" s="273">
        <v>5</v>
      </c>
      <c r="B6" s="274">
        <v>-9.7379999999999994E-2</v>
      </c>
      <c r="C6" s="274">
        <v>-0.13108</v>
      </c>
      <c r="D6" s="275">
        <v>-0.74224999999999997</v>
      </c>
      <c r="E6" s="286">
        <v>1.04355</v>
      </c>
      <c r="F6" s="275">
        <v>-0.27514</v>
      </c>
      <c r="G6" s="274">
        <v>-0.47202</v>
      </c>
      <c r="H6" s="275">
        <v>-0.27078000000000002</v>
      </c>
      <c r="I6" s="275">
        <v>0.13605</v>
      </c>
      <c r="J6" s="275">
        <v>0.34706999999999999</v>
      </c>
      <c r="K6" s="275">
        <v>2.2929999999999999E-2</v>
      </c>
      <c r="M6" s="275">
        <f t="shared" si="2"/>
        <v>-2.3665036269124608E-2</v>
      </c>
      <c r="N6" s="275">
        <f t="shared" si="3"/>
        <v>-2.2644532779525342E-2</v>
      </c>
      <c r="O6" s="275">
        <f t="shared" si="0"/>
        <v>-0.12156416761155628</v>
      </c>
      <c r="P6" s="277">
        <f t="shared" si="1"/>
        <v>-0.16787373666020622</v>
      </c>
      <c r="Q6" s="279">
        <v>5</v>
      </c>
      <c r="R6" s="280">
        <f t="shared" si="4"/>
        <v>2.1959537348936815E-2</v>
      </c>
      <c r="S6" s="281">
        <f>'3最终实证数据（1上剔除异常）'!D6</f>
        <v>5.0000000000000001E-3</v>
      </c>
      <c r="T6" s="280">
        <f t="shared" si="5"/>
        <v>1.6959537348936814E-2</v>
      </c>
    </row>
    <row r="7" spans="1:20">
      <c r="A7" s="273">
        <v>6</v>
      </c>
      <c r="B7" s="274">
        <v>5.0340000000000003E-2</v>
      </c>
      <c r="C7" s="274">
        <v>-0.13553999999999999</v>
      </c>
      <c r="D7" s="275">
        <v>-0.90181</v>
      </c>
      <c r="E7" s="286">
        <v>1.2556700000000001</v>
      </c>
      <c r="F7" s="275">
        <v>-0.25442999999999999</v>
      </c>
      <c r="G7" s="274">
        <v>-2.946E-2</v>
      </c>
      <c r="H7" s="275">
        <v>-4.3310000000000001E-2</v>
      </c>
      <c r="I7" s="275">
        <v>0.14534</v>
      </c>
      <c r="J7" s="275">
        <v>0.12770000000000001</v>
      </c>
      <c r="K7" s="275">
        <v>1.993E-2</v>
      </c>
      <c r="M7" s="275">
        <f t="shared" si="2"/>
        <v>1.2233496876029296E-2</v>
      </c>
      <c r="N7" s="275">
        <f t="shared" si="3"/>
        <v>-2.3415013525609284E-2</v>
      </c>
      <c r="O7" s="275">
        <f t="shared" si="0"/>
        <v>-7.5871369387662561E-3</v>
      </c>
      <c r="P7" s="277">
        <f t="shared" si="1"/>
        <v>-1.8768653588346243E-2</v>
      </c>
      <c r="Q7" s="279">
        <v>6</v>
      </c>
      <c r="R7" s="280">
        <f t="shared" si="4"/>
        <v>2.3613661547838092E-2</v>
      </c>
      <c r="S7" s="281">
        <f>'3最终实证数据（1上剔除异常）'!D7</f>
        <v>5.0000000000000001E-3</v>
      </c>
      <c r="T7" s="280">
        <f t="shared" si="5"/>
        <v>1.8613661547838091E-2</v>
      </c>
    </row>
    <row r="8" spans="1:20">
      <c r="A8" s="273">
        <v>7</v>
      </c>
      <c r="B8" s="274">
        <v>-0.23408999999999999</v>
      </c>
      <c r="C8" s="274">
        <v>-0.40589999999999998</v>
      </c>
      <c r="D8" s="275">
        <v>0.94728999999999997</v>
      </c>
      <c r="E8" s="286">
        <v>-0.36951000000000001</v>
      </c>
      <c r="F8" s="275">
        <v>-0.64288000000000001</v>
      </c>
      <c r="G8" s="274">
        <v>-1.38893</v>
      </c>
      <c r="H8" s="275">
        <v>-0.11635</v>
      </c>
      <c r="I8" s="275">
        <v>-0.45301999999999998</v>
      </c>
      <c r="J8" s="275">
        <v>-0.33756999999999998</v>
      </c>
      <c r="K8" s="275">
        <v>0.24501999999999999</v>
      </c>
      <c r="M8" s="275">
        <f t="shared" si="2"/>
        <v>-5.6887947630307863E-2</v>
      </c>
      <c r="N8" s="275">
        <f t="shared" si="3"/>
        <v>-7.0120658034859146E-2</v>
      </c>
      <c r="O8" s="275">
        <f t="shared" si="0"/>
        <v>-0.35770543477123612</v>
      </c>
      <c r="P8" s="277">
        <f t="shared" si="1"/>
        <v>-0.48471404043640309</v>
      </c>
      <c r="Q8" s="279">
        <v>7</v>
      </c>
      <c r="R8" s="280">
        <f t="shared" si="4"/>
        <v>1.844461215077401E-2</v>
      </c>
      <c r="S8" s="281">
        <f>'3最终实证数据（1上剔除异常）'!D8</f>
        <v>2.5000000000000001E-2</v>
      </c>
      <c r="T8" s="280">
        <f t="shared" si="5"/>
        <v>-6.5553878492259909E-3</v>
      </c>
    </row>
    <row r="9" spans="1:20">
      <c r="A9" s="273">
        <v>8</v>
      </c>
      <c r="B9" s="274">
        <v>-0.25446999999999997</v>
      </c>
      <c r="C9" s="274">
        <v>0.33423000000000003</v>
      </c>
      <c r="D9" s="275">
        <v>-0.67571000000000003</v>
      </c>
      <c r="E9" s="286">
        <v>-0.28204000000000001</v>
      </c>
      <c r="F9" s="275">
        <v>3.6830000000000002E-2</v>
      </c>
      <c r="G9" s="274">
        <v>0.31397999999999998</v>
      </c>
      <c r="H9" s="275">
        <v>-0.22112999999999999</v>
      </c>
      <c r="I9" s="275">
        <v>0.4002</v>
      </c>
      <c r="J9" s="275">
        <v>-0.22925000000000001</v>
      </c>
      <c r="K9" s="275">
        <v>-5.3600000000000002E-2</v>
      </c>
      <c r="M9" s="275">
        <f t="shared" si="2"/>
        <v>-6.1840642630972872E-2</v>
      </c>
      <c r="N9" s="275">
        <f t="shared" si="3"/>
        <v>5.7739412503057336E-2</v>
      </c>
      <c r="O9" s="275">
        <f t="shared" si="0"/>
        <v>8.086250020481428E-2</v>
      </c>
      <c r="P9" s="277">
        <f t="shared" si="1"/>
        <v>7.6761270076898744E-2</v>
      </c>
      <c r="Q9" s="279">
        <v>8</v>
      </c>
      <c r="R9" s="280">
        <f t="shared" si="4"/>
        <v>2.4673440028882349E-2</v>
      </c>
      <c r="S9" s="281">
        <f>'3最终实证数据（1上剔除异常）'!D9</f>
        <v>0.03</v>
      </c>
      <c r="T9" s="280">
        <f t="shared" si="5"/>
        <v>-5.3265599711176496E-3</v>
      </c>
    </row>
    <row r="10" spans="1:20">
      <c r="A10" s="273">
        <v>9</v>
      </c>
      <c r="B10" s="274">
        <v>-3.4090000000000002E-2</v>
      </c>
      <c r="C10" s="274">
        <v>1.65886</v>
      </c>
      <c r="D10" s="275">
        <v>-0.80132000000000003</v>
      </c>
      <c r="E10" s="286">
        <v>0.20161000000000001</v>
      </c>
      <c r="F10" s="275">
        <v>0.13367000000000001</v>
      </c>
      <c r="G10" s="274">
        <v>-2.462E-2</v>
      </c>
      <c r="H10" s="275">
        <v>-0.58877000000000002</v>
      </c>
      <c r="I10" s="275">
        <v>-0.72713000000000005</v>
      </c>
      <c r="J10" s="275">
        <v>0.22966</v>
      </c>
      <c r="K10" s="275">
        <v>-0.63131999999999999</v>
      </c>
      <c r="M10" s="275">
        <f t="shared" si="2"/>
        <v>-8.2844638161271092E-3</v>
      </c>
      <c r="N10" s="275">
        <f t="shared" si="3"/>
        <v>0.28657392162529305</v>
      </c>
      <c r="O10" s="275">
        <f t="shared" si="0"/>
        <v>-6.3406419359275362E-3</v>
      </c>
      <c r="P10" s="277">
        <f t="shared" si="1"/>
        <v>0.27194881587323838</v>
      </c>
      <c r="Q10" s="279">
        <v>9</v>
      </c>
      <c r="R10" s="280">
        <f t="shared" si="4"/>
        <v>2.6838788360235177E-2</v>
      </c>
      <c r="S10" s="281">
        <f>'3最终实证数据（1上剔除异常）'!D10</f>
        <v>0.03</v>
      </c>
      <c r="T10" s="280">
        <f t="shared" si="5"/>
        <v>-3.1612116397648216E-3</v>
      </c>
    </row>
    <row r="11" spans="1:20">
      <c r="A11" s="273">
        <v>10</v>
      </c>
      <c r="B11" s="274">
        <v>-0.19922999999999999</v>
      </c>
      <c r="C11" s="274">
        <v>0.20549000000000001</v>
      </c>
      <c r="D11" s="275">
        <v>1.16354</v>
      </c>
      <c r="E11" s="286">
        <v>-0.57445999999999997</v>
      </c>
      <c r="F11" s="275">
        <v>0.56894</v>
      </c>
      <c r="G11" s="274">
        <v>-1.1083400000000001</v>
      </c>
      <c r="H11" s="275">
        <v>-0.25380000000000003</v>
      </c>
      <c r="I11" s="275">
        <v>-0.24002999999999999</v>
      </c>
      <c r="J11" s="275">
        <v>0.49742999999999998</v>
      </c>
      <c r="K11" s="275">
        <v>-1.07402</v>
      </c>
      <c r="M11" s="275">
        <f t="shared" si="2"/>
        <v>-4.8416360401496154E-2</v>
      </c>
      <c r="N11" s="275">
        <f t="shared" si="3"/>
        <v>3.5499122984930291E-2</v>
      </c>
      <c r="O11" s="275">
        <f t="shared" si="0"/>
        <v>-0.28544220484426996</v>
      </c>
      <c r="P11" s="277">
        <f t="shared" si="1"/>
        <v>-0.29835944226083583</v>
      </c>
      <c r="Q11" s="279">
        <v>10</v>
      </c>
      <c r="R11" s="280">
        <f t="shared" si="4"/>
        <v>2.0511970580601443E-2</v>
      </c>
      <c r="S11" s="281">
        <f>'3最终实证数据（1上剔除异常）'!D11</f>
        <v>1.6E-2</v>
      </c>
      <c r="T11" s="280">
        <f t="shared" si="5"/>
        <v>4.5119705806014425E-3</v>
      </c>
    </row>
    <row r="12" spans="1:20">
      <c r="A12" s="273">
        <v>11</v>
      </c>
      <c r="B12" s="274">
        <v>0.14036000000000001</v>
      </c>
      <c r="C12" s="274">
        <v>0.42379</v>
      </c>
      <c r="D12" s="275">
        <v>-0.56459999999999999</v>
      </c>
      <c r="E12" s="286">
        <v>-0.12776000000000001</v>
      </c>
      <c r="F12" s="275">
        <v>-0.21118000000000001</v>
      </c>
      <c r="G12" s="274">
        <v>-7.5679999999999997E-2</v>
      </c>
      <c r="H12" s="275">
        <v>3.1660000000000001E-2</v>
      </c>
      <c r="I12" s="275">
        <v>-0.18509</v>
      </c>
      <c r="J12" s="275">
        <v>1.6800000000000001E-3</v>
      </c>
      <c r="K12" s="275">
        <v>-0.40404000000000001</v>
      </c>
      <c r="M12" s="275">
        <f t="shared" si="2"/>
        <v>3.4109924940792055E-2</v>
      </c>
      <c r="N12" s="275">
        <f t="shared" si="3"/>
        <v>7.3211218695720517E-2</v>
      </c>
      <c r="O12" s="275">
        <f t="shared" si="0"/>
        <v>-1.9490649135296342E-2</v>
      </c>
      <c r="P12" s="277">
        <f t="shared" si="1"/>
        <v>8.783049450121623E-2</v>
      </c>
      <c r="Q12" s="279">
        <v>11</v>
      </c>
      <c r="R12" s="280">
        <f t="shared" si="4"/>
        <v>2.4796238471471381E-2</v>
      </c>
      <c r="S12" s="281">
        <f>'3最终实证数据（1上剔除异常）'!D12</f>
        <v>0.02</v>
      </c>
      <c r="T12" s="280">
        <f t="shared" si="5"/>
        <v>4.7962384714713806E-3</v>
      </c>
    </row>
    <row r="13" spans="1:20">
      <c r="A13" s="273">
        <v>12</v>
      </c>
      <c r="B13" s="274">
        <v>-3.8949999999999999E-2</v>
      </c>
      <c r="C13" s="274">
        <v>0.21512999999999999</v>
      </c>
      <c r="D13" s="275">
        <v>-0.65564999999999996</v>
      </c>
      <c r="E13" s="286">
        <v>-0.14960999999999999</v>
      </c>
      <c r="F13" s="275">
        <v>-0.32751999999999998</v>
      </c>
      <c r="G13" s="274">
        <v>0.26457000000000003</v>
      </c>
      <c r="H13" s="275">
        <v>-3.073E-2</v>
      </c>
      <c r="I13" s="275">
        <v>0.15067</v>
      </c>
      <c r="J13" s="275">
        <v>-0.59711999999999998</v>
      </c>
      <c r="K13" s="275">
        <v>0.12427000000000001</v>
      </c>
      <c r="M13" s="275">
        <f t="shared" si="2"/>
        <v>-9.4655284728117021E-3</v>
      </c>
      <c r="N13" s="275">
        <f t="shared" si="3"/>
        <v>3.716446701906688E-2</v>
      </c>
      <c r="O13" s="275">
        <f t="shared" si="0"/>
        <v>6.8137434483685963E-2</v>
      </c>
      <c r="P13" s="277">
        <f t="shared" si="1"/>
        <v>9.5836373029941135E-2</v>
      </c>
      <c r="Q13" s="279">
        <v>12</v>
      </c>
      <c r="R13" s="280">
        <f t="shared" si="4"/>
        <v>2.4885053132480933E-2</v>
      </c>
      <c r="S13" s="281">
        <f>'3最终实证数据（1上剔除异常）'!D13</f>
        <v>0.02</v>
      </c>
      <c r="T13" s="280">
        <f t="shared" si="5"/>
        <v>4.8850531324809328E-3</v>
      </c>
    </row>
    <row r="14" spans="1:20">
      <c r="A14" s="273">
        <v>13</v>
      </c>
      <c r="B14" s="274">
        <v>10.550840000000001</v>
      </c>
      <c r="C14" s="274">
        <v>-0.17124</v>
      </c>
      <c r="D14" s="275">
        <v>0.22226000000000001</v>
      </c>
      <c r="E14" s="286">
        <v>-1.5187600000000001</v>
      </c>
      <c r="F14" s="275">
        <v>0.22881000000000001</v>
      </c>
      <c r="G14" s="274">
        <v>1.1806399999999999</v>
      </c>
      <c r="H14" s="275">
        <v>-7.7640000000000001E-2</v>
      </c>
      <c r="I14" s="275">
        <v>-0.58389000000000002</v>
      </c>
      <c r="J14" s="275">
        <v>-0.45935999999999999</v>
      </c>
      <c r="K14" s="275">
        <v>0.15870000000000001</v>
      </c>
      <c r="M14" s="275">
        <f t="shared" si="2"/>
        <v>2.5640379058300544</v>
      </c>
      <c r="N14" s="275">
        <f t="shared" si="3"/>
        <v>-2.9582314564891056E-2</v>
      </c>
      <c r="O14" s="275">
        <f t="shared" si="0"/>
        <v>0.30406236779989787</v>
      </c>
      <c r="P14" s="277">
        <f t="shared" si="1"/>
        <v>2.8385179590650611</v>
      </c>
      <c r="Q14" s="279">
        <v>13</v>
      </c>
      <c r="R14" s="280">
        <f t="shared" si="4"/>
        <v>5.5311487214243157E-2</v>
      </c>
      <c r="S14" s="281">
        <f>'3最终实证数据（1上剔除异常）'!D14</f>
        <v>0.05</v>
      </c>
      <c r="T14" s="280">
        <f t="shared" si="5"/>
        <v>5.3114872142431546E-3</v>
      </c>
    </row>
    <row r="15" spans="1:20">
      <c r="A15" s="273">
        <v>14</v>
      </c>
      <c r="B15" s="274">
        <v>0.19345000000000001</v>
      </c>
      <c r="C15" s="274">
        <v>0.65932999999999997</v>
      </c>
      <c r="D15" s="275">
        <v>-0.12878000000000001</v>
      </c>
      <c r="E15" s="286">
        <v>2.8300000000000001E-3</v>
      </c>
      <c r="F15" s="275">
        <v>-0.15831999999999999</v>
      </c>
      <c r="G15" s="274">
        <v>0.34622000000000003</v>
      </c>
      <c r="H15" s="275">
        <v>-0.40516999999999997</v>
      </c>
      <c r="I15" s="275">
        <v>10.517519999999999</v>
      </c>
      <c r="J15" s="275">
        <v>7.6560000000000003E-2</v>
      </c>
      <c r="K15" s="275">
        <v>-0.31134000000000001</v>
      </c>
      <c r="M15" s="275">
        <f t="shared" si="2"/>
        <v>4.7011719719266334E-2</v>
      </c>
      <c r="N15" s="275">
        <f t="shared" si="3"/>
        <v>0.11390158527253924</v>
      </c>
      <c r="O15" s="275">
        <f t="shared" si="0"/>
        <v>8.9165599149343286E-2</v>
      </c>
      <c r="P15" s="277">
        <f t="shared" si="1"/>
        <v>0.25007890414114886</v>
      </c>
      <c r="Q15" s="279">
        <v>14</v>
      </c>
      <c r="R15" s="280">
        <f t="shared" si="4"/>
        <v>2.6596170540113984E-2</v>
      </c>
      <c r="S15" s="281">
        <f>'3最终实证数据（1上剔除异常）'!D15</f>
        <v>3.5000000000000003E-2</v>
      </c>
      <c r="T15" s="280">
        <f t="shared" si="5"/>
        <v>-8.4038294598860197E-3</v>
      </c>
    </row>
    <row r="16" spans="1:20">
      <c r="A16" s="273">
        <v>15</v>
      </c>
      <c r="B16" s="274">
        <v>0.14616000000000001</v>
      </c>
      <c r="C16" s="274">
        <v>-0.25185999999999997</v>
      </c>
      <c r="D16" s="275">
        <v>1.47393</v>
      </c>
      <c r="E16" s="286">
        <v>-0.84648000000000001</v>
      </c>
      <c r="F16" s="275">
        <v>0.12021</v>
      </c>
      <c r="G16" s="274">
        <v>4.446E-2</v>
      </c>
      <c r="H16" s="275">
        <v>0.49206</v>
      </c>
      <c r="I16" s="275">
        <v>-2.461E-2</v>
      </c>
      <c r="J16" s="275">
        <v>-0.49781999999999998</v>
      </c>
      <c r="K16" s="275">
        <v>5.1240000000000001E-2</v>
      </c>
      <c r="M16" s="275">
        <f t="shared" si="2"/>
        <v>3.5519425971403298E-2</v>
      </c>
      <c r="N16" s="275">
        <f t="shared" si="3"/>
        <v>-4.3509704194776108E-2</v>
      </c>
      <c r="O16" s="275">
        <f t="shared" si="0"/>
        <v>1.1450241286406915E-2</v>
      </c>
      <c r="P16" s="277">
        <f t="shared" si="1"/>
        <v>3.4599630630341056E-3</v>
      </c>
      <c r="Q16" s="279">
        <v>15</v>
      </c>
      <c r="R16" s="280">
        <f t="shared" si="4"/>
        <v>2.3860258725839245E-2</v>
      </c>
      <c r="S16" s="281">
        <f>'3最终实证数据（1上剔除异常）'!D16</f>
        <v>1.4E-2</v>
      </c>
      <c r="T16" s="280">
        <f t="shared" si="5"/>
        <v>9.8602587258392448E-3</v>
      </c>
    </row>
    <row r="17" spans="1:20">
      <c r="A17" s="273">
        <v>16</v>
      </c>
      <c r="B17" s="274">
        <v>0.17557</v>
      </c>
      <c r="C17" s="274">
        <v>0.31352999999999998</v>
      </c>
      <c r="D17" s="275">
        <v>0.52220999999999995</v>
      </c>
      <c r="E17" s="286">
        <v>1.31962</v>
      </c>
      <c r="F17" s="275">
        <v>-0.62436000000000003</v>
      </c>
      <c r="G17" s="274">
        <v>3.3483100000000001</v>
      </c>
      <c r="H17" s="275">
        <v>-1.0581400000000001</v>
      </c>
      <c r="I17" s="275">
        <v>-0.1056</v>
      </c>
      <c r="J17" s="275">
        <v>0.76393999999999995</v>
      </c>
      <c r="K17" s="275">
        <v>-0.10036</v>
      </c>
      <c r="M17" s="275">
        <f t="shared" si="2"/>
        <v>4.2666568266278578E-2</v>
      </c>
      <c r="N17" s="275">
        <f t="shared" si="3"/>
        <v>5.4163414421456973E-2</v>
      </c>
      <c r="O17" s="275">
        <f t="shared" si="0"/>
        <v>0.86232472788324654</v>
      </c>
      <c r="P17" s="277">
        <f t="shared" si="1"/>
        <v>0.95915471057098212</v>
      </c>
      <c r="Q17" s="279">
        <v>16</v>
      </c>
      <c r="R17" s="280">
        <f t="shared" si="4"/>
        <v>3.4462431207470015E-2</v>
      </c>
      <c r="S17" s="281">
        <f>'3最终实证数据（1上剔除异常）'!D17</f>
        <v>4.4999999999999998E-2</v>
      </c>
      <c r="T17" s="280">
        <f t="shared" si="5"/>
        <v>-1.0537568792529983E-2</v>
      </c>
    </row>
    <row r="18" spans="1:20">
      <c r="A18" s="273">
        <v>17</v>
      </c>
      <c r="B18" s="274">
        <v>-0.38727</v>
      </c>
      <c r="C18" s="274">
        <v>-0.32084000000000001</v>
      </c>
      <c r="D18" s="275">
        <v>-0.74728000000000006</v>
      </c>
      <c r="E18" s="286">
        <v>-3.4290000000000001E-2</v>
      </c>
      <c r="F18" s="275">
        <v>-0.50924999999999998</v>
      </c>
      <c r="G18" s="274">
        <v>-0.19725999999999999</v>
      </c>
      <c r="H18" s="275">
        <v>-0.47050999999999998</v>
      </c>
      <c r="I18" s="275">
        <v>-0.10174</v>
      </c>
      <c r="J18" s="275">
        <v>0.26883000000000001</v>
      </c>
      <c r="K18" s="275">
        <v>-0.15412999999999999</v>
      </c>
      <c r="M18" s="275">
        <f t="shared" si="2"/>
        <v>-9.4113355883588906E-2</v>
      </c>
      <c r="N18" s="275">
        <f t="shared" si="3"/>
        <v>-5.5426242729500391E-2</v>
      </c>
      <c r="O18" s="275">
        <f t="shared" si="0"/>
        <v>-5.0802397574373104E-2</v>
      </c>
      <c r="P18" s="277">
        <f t="shared" si="1"/>
        <v>-0.2003419961874624</v>
      </c>
      <c r="Q18" s="279">
        <v>17</v>
      </c>
      <c r="R18" s="280">
        <f t="shared" si="4"/>
        <v>2.1599344841251762E-2</v>
      </c>
      <c r="S18" s="281">
        <f>'3最终实证数据（1上剔除异常）'!D18</f>
        <v>0.03</v>
      </c>
      <c r="T18" s="280">
        <f t="shared" si="5"/>
        <v>-8.4006551587482367E-3</v>
      </c>
    </row>
    <row r="19" spans="1:20">
      <c r="A19" s="273">
        <v>18</v>
      </c>
      <c r="B19" s="274">
        <v>-0.14496999999999999</v>
      </c>
      <c r="C19" s="274">
        <v>-0.32667000000000002</v>
      </c>
      <c r="D19" s="275">
        <v>-6.9779999999999995E-2</v>
      </c>
      <c r="E19" s="286">
        <v>-0.56467999999999996</v>
      </c>
      <c r="F19" s="275">
        <v>-0.29766999999999999</v>
      </c>
      <c r="G19" s="274">
        <v>-2.189E-2</v>
      </c>
      <c r="H19" s="275">
        <v>-0.50844</v>
      </c>
      <c r="I19" s="275">
        <v>-0.24277000000000001</v>
      </c>
      <c r="J19" s="275">
        <v>5.5500000000000002E-3</v>
      </c>
      <c r="K19" s="275">
        <v>-0.17322000000000001</v>
      </c>
      <c r="M19" s="275">
        <f t="shared" si="2"/>
        <v>-3.5230235242708914E-2</v>
      </c>
      <c r="N19" s="275">
        <f t="shared" si="3"/>
        <v>-5.6433395812385899E-2</v>
      </c>
      <c r="O19" s="275">
        <f t="shared" si="0"/>
        <v>-5.6375569446569362E-3</v>
      </c>
      <c r="P19" s="277">
        <f t="shared" si="1"/>
        <v>-9.7301187999751751E-2</v>
      </c>
      <c r="Q19" s="279">
        <v>18</v>
      </c>
      <c r="R19" s="280">
        <f t="shared" si="4"/>
        <v>2.2742446677796756E-2</v>
      </c>
      <c r="S19" s="281">
        <f>'3最终实证数据（1上剔除异常）'!D19</f>
        <v>0.02</v>
      </c>
      <c r="T19" s="280">
        <f t="shared" si="5"/>
        <v>2.7424466777967553E-3</v>
      </c>
    </row>
    <row r="20" spans="1:20">
      <c r="A20" s="273">
        <v>19</v>
      </c>
      <c r="B20" s="274">
        <v>0.58243999999999996</v>
      </c>
      <c r="C20" s="274">
        <v>-0.38950000000000001</v>
      </c>
      <c r="D20" s="275">
        <v>3.2989999999999998E-2</v>
      </c>
      <c r="E20" s="286">
        <v>-0.40016000000000002</v>
      </c>
      <c r="F20" s="275">
        <v>7.4260000000000007E-2</v>
      </c>
      <c r="G20" s="274">
        <v>0.33482000000000001</v>
      </c>
      <c r="H20" s="275">
        <v>-0.28144000000000002</v>
      </c>
      <c r="I20" s="275">
        <v>-3.0880000000000001E-2</v>
      </c>
      <c r="J20" s="275">
        <v>0.16916</v>
      </c>
      <c r="K20" s="275">
        <v>-0.35044999999999998</v>
      </c>
      <c r="M20" s="275">
        <f t="shared" si="2"/>
        <v>0.14154306556365717</v>
      </c>
      <c r="N20" s="275">
        <f t="shared" si="3"/>
        <v>-6.7287500134460804E-2</v>
      </c>
      <c r="O20" s="275">
        <f t="shared" si="0"/>
        <v>8.6229639845136388E-2</v>
      </c>
      <c r="P20" s="277">
        <f t="shared" si="1"/>
        <v>0.16048520527433274</v>
      </c>
      <c r="Q20" s="279">
        <v>19</v>
      </c>
      <c r="R20" s="280">
        <f t="shared" si="4"/>
        <v>2.5602246642206016E-2</v>
      </c>
      <c r="S20" s="281">
        <f>'3最终实证数据（1上剔除异常）'!D20</f>
        <v>0.02</v>
      </c>
      <c r="T20" s="280">
        <f t="shared" si="5"/>
        <v>5.6022466422060158E-3</v>
      </c>
    </row>
    <row r="21" spans="1:20">
      <c r="A21" s="273">
        <v>20</v>
      </c>
      <c r="B21" s="274">
        <v>-0.14523</v>
      </c>
      <c r="C21" s="274">
        <v>-0.41998999999999997</v>
      </c>
      <c r="D21" s="275">
        <v>1.0399999999999999E-3</v>
      </c>
      <c r="E21" s="286">
        <v>0.84470000000000001</v>
      </c>
      <c r="F21" s="275">
        <v>-0.60404999999999998</v>
      </c>
      <c r="G21" s="274">
        <v>-0.99973000000000001</v>
      </c>
      <c r="H21" s="275">
        <v>-0.96335000000000004</v>
      </c>
      <c r="I21" s="275">
        <v>-0.28194999999999998</v>
      </c>
      <c r="J21" s="275">
        <v>0.14298</v>
      </c>
      <c r="K21" s="275">
        <v>-7.5670000000000001E-2</v>
      </c>
      <c r="M21" s="275">
        <f t="shared" si="2"/>
        <v>-3.5293419771667355E-2</v>
      </c>
      <c r="N21" s="275">
        <f t="shared" si="3"/>
        <v>-7.2554755279774549E-2</v>
      </c>
      <c r="O21" s="275">
        <f t="shared" si="0"/>
        <v>-0.25747075396445313</v>
      </c>
      <c r="P21" s="277">
        <f t="shared" si="1"/>
        <v>-0.36531892901589502</v>
      </c>
      <c r="Q21" s="279">
        <v>20</v>
      </c>
      <c r="R21" s="280">
        <f t="shared" si="4"/>
        <v>1.9769143407270449E-2</v>
      </c>
      <c r="S21" s="281">
        <f>'3最终实证数据（1上剔除异常）'!D21</f>
        <v>0.01</v>
      </c>
      <c r="T21" s="280">
        <f t="shared" si="5"/>
        <v>9.7691434072704492E-3</v>
      </c>
    </row>
    <row r="22" spans="1:20">
      <c r="A22" s="273">
        <v>21</v>
      </c>
      <c r="B22" s="274">
        <v>-1.967E-2</v>
      </c>
      <c r="C22" s="274">
        <v>-0.38852999999999999</v>
      </c>
      <c r="D22" s="275">
        <v>-0.20866000000000001</v>
      </c>
      <c r="E22" s="286">
        <v>1.89415</v>
      </c>
      <c r="F22" s="275">
        <v>-0.84021000000000001</v>
      </c>
      <c r="G22" s="274">
        <v>-0.76742999999999995</v>
      </c>
      <c r="H22" s="275">
        <v>-0.83906999999999998</v>
      </c>
      <c r="I22" s="275">
        <v>-0.37808999999999998</v>
      </c>
      <c r="J22" s="275">
        <v>-0.24593000000000001</v>
      </c>
      <c r="K22" s="275">
        <v>0.18140999999999999</v>
      </c>
      <c r="M22" s="275">
        <f t="shared" si="2"/>
        <v>-4.780152633124677E-3</v>
      </c>
      <c r="N22" s="275">
        <f t="shared" si="3"/>
        <v>-6.7119929209864065E-2</v>
      </c>
      <c r="O22" s="275">
        <f t="shared" si="0"/>
        <v>-0.19764414463399144</v>
      </c>
      <c r="P22" s="277">
        <f t="shared" si="1"/>
        <v>-0.26954422647698018</v>
      </c>
      <c r="Q22" s="279">
        <v>21</v>
      </c>
      <c r="R22" s="280">
        <f t="shared" si="4"/>
        <v>2.0831637387008481E-2</v>
      </c>
      <c r="S22" s="281">
        <f>'3最终实证数据（1上剔除异常）'!D22</f>
        <v>0.03</v>
      </c>
      <c r="T22" s="280">
        <f t="shared" si="5"/>
        <v>-9.168362612991518E-3</v>
      </c>
    </row>
    <row r="23" spans="1:20">
      <c r="A23" s="273">
        <v>22</v>
      </c>
      <c r="B23" s="274">
        <v>0.15942000000000001</v>
      </c>
      <c r="C23" s="274">
        <v>-0.26166</v>
      </c>
      <c r="D23" s="275">
        <v>0.32941999999999999</v>
      </c>
      <c r="E23" s="286">
        <v>0.91998000000000002</v>
      </c>
      <c r="F23" s="275">
        <v>7.5340000000000004E-2</v>
      </c>
      <c r="G23" s="274">
        <v>7.9549999999999996E-2</v>
      </c>
      <c r="H23" s="275">
        <v>-0.28856999999999999</v>
      </c>
      <c r="I23" s="275">
        <v>-0.12554000000000001</v>
      </c>
      <c r="J23" s="275">
        <v>-0.2432</v>
      </c>
      <c r="K23" s="275">
        <v>-0.26157999999999998</v>
      </c>
      <c r="M23" s="275">
        <f t="shared" si="2"/>
        <v>3.8741836948283481E-2</v>
      </c>
      <c r="N23" s="275">
        <f t="shared" si="3"/>
        <v>-4.5202688793794639E-2</v>
      </c>
      <c r="O23" s="275">
        <f t="shared" si="0"/>
        <v>2.0487330056987631E-2</v>
      </c>
      <c r="P23" s="277">
        <f t="shared" si="1"/>
        <v>1.4026478211476474E-2</v>
      </c>
      <c r="Q23" s="279">
        <v>22</v>
      </c>
      <c r="R23" s="280">
        <f t="shared" si="4"/>
        <v>2.3977480272180975E-2</v>
      </c>
      <c r="S23" s="281">
        <f>'3最终实证数据（1上剔除异常）'!D23</f>
        <v>0.05</v>
      </c>
      <c r="T23" s="280">
        <f t="shared" si="5"/>
        <v>-2.6022519727819028E-2</v>
      </c>
    </row>
    <row r="24" spans="1:20">
      <c r="A24" s="273">
        <v>23</v>
      </c>
      <c r="B24" s="274">
        <v>0.15831000000000001</v>
      </c>
      <c r="C24" s="274">
        <v>-0.45212999999999998</v>
      </c>
      <c r="D24" s="275">
        <v>-0.2253</v>
      </c>
      <c r="E24" s="286">
        <v>-0.14660999999999999</v>
      </c>
      <c r="F24" s="275">
        <v>-0.20968000000000001</v>
      </c>
      <c r="G24" s="274">
        <v>-0.82526999999999995</v>
      </c>
      <c r="H24" s="275">
        <v>-4.2189999999999998E-2</v>
      </c>
      <c r="I24" s="275">
        <v>-8.5279999999999995E-2</v>
      </c>
      <c r="J24" s="275">
        <v>-0.20802999999999999</v>
      </c>
      <c r="K24" s="275">
        <v>-8.2659999999999997E-2</v>
      </c>
      <c r="M24" s="275">
        <f t="shared" si="2"/>
        <v>3.8472087613114776E-2</v>
      </c>
      <c r="N24" s="275">
        <f t="shared" si="3"/>
        <v>-7.8107053750433267E-2</v>
      </c>
      <c r="O24" s="275">
        <f t="shared" si="0"/>
        <v>-0.21254027499849382</v>
      </c>
      <c r="P24" s="277">
        <f t="shared" si="1"/>
        <v>-0.2521752411358123</v>
      </c>
      <c r="Q24" s="279">
        <v>23</v>
      </c>
      <c r="R24" s="280">
        <f t="shared" si="4"/>
        <v>2.1024323366394853E-2</v>
      </c>
      <c r="S24" s="281">
        <f>'3最终实证数据（1上剔除异常）'!D24</f>
        <v>0.03</v>
      </c>
      <c r="T24" s="280">
        <f t="shared" si="5"/>
        <v>-8.9756766336051459E-3</v>
      </c>
    </row>
    <row r="25" spans="1:20">
      <c r="A25" s="273">
        <v>24</v>
      </c>
      <c r="B25" s="274">
        <v>-0.35411999999999999</v>
      </c>
      <c r="C25" s="274">
        <v>-0.53951000000000005</v>
      </c>
      <c r="D25" s="275">
        <v>0.11396000000000001</v>
      </c>
      <c r="E25" s="286">
        <v>-0.42970999999999998</v>
      </c>
      <c r="F25" s="275">
        <v>-0.58369000000000004</v>
      </c>
      <c r="G25" s="274">
        <v>-0.40021000000000001</v>
      </c>
      <c r="H25" s="275">
        <v>-0.58926999999999996</v>
      </c>
      <c r="I25" s="275">
        <v>-0.27122000000000002</v>
      </c>
      <c r="J25" s="275">
        <v>6.7460000000000006E-2</v>
      </c>
      <c r="K25" s="275">
        <v>-0.27176</v>
      </c>
      <c r="M25" s="275">
        <f t="shared" si="2"/>
        <v>-8.6057328441388442E-2</v>
      </c>
      <c r="N25" s="275">
        <f t="shared" si="3"/>
        <v>-9.32022572465801E-2</v>
      </c>
      <c r="O25" s="275">
        <f t="shared" si="0"/>
        <v>-0.10307019939795123</v>
      </c>
      <c r="P25" s="277">
        <f t="shared" si="1"/>
        <v>-0.28232978508591977</v>
      </c>
      <c r="Q25" s="279">
        <v>24</v>
      </c>
      <c r="R25" s="280">
        <f t="shared" si="4"/>
        <v>2.0689798480810193E-2</v>
      </c>
      <c r="S25" s="281">
        <f>'3最终实证数据（1上剔除异常）'!D25</f>
        <v>2.9399999999999999E-2</v>
      </c>
      <c r="T25" s="280">
        <f t="shared" si="5"/>
        <v>-8.7102015191898065E-3</v>
      </c>
    </row>
    <row r="26" spans="1:20">
      <c r="A26" s="273">
        <v>25</v>
      </c>
      <c r="B26" s="274">
        <v>5.058E-2</v>
      </c>
      <c r="C26" s="274">
        <v>-0.38640000000000002</v>
      </c>
      <c r="D26" s="275">
        <v>0.44213000000000002</v>
      </c>
      <c r="E26" s="286">
        <v>-0.57381000000000004</v>
      </c>
      <c r="F26" s="275">
        <v>-0.30513000000000001</v>
      </c>
      <c r="G26" s="274">
        <v>-0.36718000000000001</v>
      </c>
      <c r="H26" s="275">
        <v>0.17152000000000001</v>
      </c>
      <c r="I26" s="275">
        <v>0.11026</v>
      </c>
      <c r="J26" s="275">
        <v>-0.28249999999999997</v>
      </c>
      <c r="K26" s="275">
        <v>0.23091</v>
      </c>
      <c r="M26" s="275">
        <f t="shared" si="2"/>
        <v>1.2291821056606313E-2</v>
      </c>
      <c r="N26" s="275">
        <f t="shared" si="3"/>
        <v>-6.6751964189873308E-2</v>
      </c>
      <c r="O26" s="275">
        <f t="shared" si="0"/>
        <v>-9.4563643624446497E-2</v>
      </c>
      <c r="P26" s="277">
        <f t="shared" si="1"/>
        <v>-0.14902378675771349</v>
      </c>
      <c r="Q26" s="279">
        <v>25</v>
      </c>
      <c r="R26" s="280">
        <f t="shared" si="4"/>
        <v>2.2168652676458969E-2</v>
      </c>
      <c r="S26" s="281">
        <f>'3最终实证数据（1上剔除异常）'!D26</f>
        <v>0.01</v>
      </c>
      <c r="T26" s="280">
        <f t="shared" si="5"/>
        <v>1.2168652676458969E-2</v>
      </c>
    </row>
    <row r="27" spans="1:20">
      <c r="A27" s="273">
        <v>26</v>
      </c>
      <c r="B27" s="274">
        <v>-0.37487999999999999</v>
      </c>
      <c r="C27" s="274">
        <v>2.2290000000000001E-2</v>
      </c>
      <c r="D27" s="275">
        <v>-0.30690000000000001</v>
      </c>
      <c r="E27" s="286">
        <v>-1.16011</v>
      </c>
      <c r="F27" s="275">
        <v>0.18262999999999999</v>
      </c>
      <c r="G27" s="274">
        <v>-0.11794</v>
      </c>
      <c r="H27" s="275">
        <v>-8.9800000000000005E-2</v>
      </c>
      <c r="I27" s="275">
        <v>-0.30591000000000002</v>
      </c>
      <c r="J27" s="275">
        <v>-0.50600000000000001</v>
      </c>
      <c r="K27" s="275">
        <v>-0.11315</v>
      </c>
      <c r="M27" s="275">
        <f t="shared" si="2"/>
        <v>-9.1102370061300397E-2</v>
      </c>
      <c r="N27" s="275">
        <f t="shared" si="3"/>
        <v>3.8506761951145859E-3</v>
      </c>
      <c r="O27" s="275">
        <f t="shared" si="0"/>
        <v>-3.0374301784049297E-2</v>
      </c>
      <c r="P27" s="277">
        <f t="shared" si="1"/>
        <v>-0.1176259956502351</v>
      </c>
      <c r="Q27" s="279">
        <v>26</v>
      </c>
      <c r="R27" s="280">
        <f t="shared" si="4"/>
        <v>2.2516969749176718E-2</v>
      </c>
      <c r="S27" s="281">
        <f>'3最终实证数据（1上剔除异常）'!D27</f>
        <v>3.5000000000000003E-2</v>
      </c>
      <c r="T27" s="280">
        <f t="shared" si="5"/>
        <v>-1.2483030250823285E-2</v>
      </c>
    </row>
    <row r="28" spans="1:20">
      <c r="A28" s="273">
        <v>27</v>
      </c>
      <c r="B28" s="274">
        <v>-0.19220999999999999</v>
      </c>
      <c r="C28" s="274">
        <v>-0.16789000000000001</v>
      </c>
      <c r="D28" s="275">
        <v>-0.70930000000000004</v>
      </c>
      <c r="E28" s="286">
        <v>0.41787000000000002</v>
      </c>
      <c r="F28" s="275">
        <v>-0.35088000000000003</v>
      </c>
      <c r="G28" s="274">
        <v>-0.13167999999999999</v>
      </c>
      <c r="H28" s="275">
        <v>-0.65405000000000002</v>
      </c>
      <c r="I28" s="275">
        <v>0.10672</v>
      </c>
      <c r="J28" s="275">
        <v>0.69442000000000004</v>
      </c>
      <c r="K28" s="275">
        <v>-9.2859999999999998E-2</v>
      </c>
      <c r="M28" s="275">
        <f t="shared" si="2"/>
        <v>-4.6710378119618409E-2</v>
      </c>
      <c r="N28" s="275">
        <f t="shared" si="3"/>
        <v>-2.9003590237675542E-2</v>
      </c>
      <c r="O28" s="275">
        <f t="shared" si="0"/>
        <v>-3.3912905366488139E-2</v>
      </c>
      <c r="P28" s="277">
        <f t="shared" si="1"/>
        <v>-0.10962687372378209</v>
      </c>
      <c r="Q28" s="279">
        <v>27</v>
      </c>
      <c r="R28" s="280">
        <f t="shared" si="4"/>
        <v>2.2605709454597299E-2</v>
      </c>
      <c r="S28" s="281">
        <f>'3最终实证数据（1上剔除异常）'!D28</f>
        <v>2.5000000000000001E-2</v>
      </c>
      <c r="T28" s="280">
        <f t="shared" si="5"/>
        <v>-2.3942905454027025E-3</v>
      </c>
    </row>
    <row r="29" spans="1:20">
      <c r="A29" s="273">
        <v>28</v>
      </c>
      <c r="B29" s="274">
        <v>-9.153E-2</v>
      </c>
      <c r="C29" s="274">
        <v>-1.2999999999999999E-4</v>
      </c>
      <c r="D29" s="275">
        <v>1.1234500000000001</v>
      </c>
      <c r="E29" s="286">
        <v>0.57572999999999996</v>
      </c>
      <c r="F29" s="275">
        <v>1.23116</v>
      </c>
      <c r="G29" s="274">
        <v>-3.6790000000000003E-2</v>
      </c>
      <c r="H29" s="275">
        <v>-1.32701</v>
      </c>
      <c r="I29" s="275">
        <v>-0.46777000000000002</v>
      </c>
      <c r="J29" s="275">
        <v>0.78324000000000005</v>
      </c>
      <c r="K29" s="275">
        <v>-1.63994</v>
      </c>
      <c r="M29" s="275">
        <f t="shared" si="2"/>
        <v>-2.2243384367559821E-2</v>
      </c>
      <c r="N29" s="275">
        <f t="shared" si="3"/>
        <v>-2.2457958966572277E-5</v>
      </c>
      <c r="O29" s="275">
        <f t="shared" si="0"/>
        <v>-9.4749072633133254E-3</v>
      </c>
      <c r="P29" s="277">
        <f t="shared" si="1"/>
        <v>-3.1740749589839717E-2</v>
      </c>
      <c r="Q29" s="279">
        <v>28</v>
      </c>
      <c r="R29" s="280">
        <f t="shared" si="4"/>
        <v>2.3469753255347489E-2</v>
      </c>
      <c r="S29" s="281">
        <f>'3最终实证数据（1上剔除异常）'!D29</f>
        <v>0.01</v>
      </c>
      <c r="T29" s="280">
        <f t="shared" si="5"/>
        <v>1.3469753255347489E-2</v>
      </c>
    </row>
    <row r="30" spans="1:20">
      <c r="A30" s="273">
        <v>29</v>
      </c>
      <c r="B30" s="274">
        <v>-0.30592999999999998</v>
      </c>
      <c r="C30" s="274">
        <v>-0.27983999999999998</v>
      </c>
      <c r="D30" s="275">
        <v>-0.7097</v>
      </c>
      <c r="E30" s="286">
        <v>-0.58445000000000003</v>
      </c>
      <c r="F30" s="275">
        <v>-7.4620000000000006E-2</v>
      </c>
      <c r="G30" s="274">
        <v>0.23119999999999999</v>
      </c>
      <c r="H30" s="275">
        <v>0.20993999999999999</v>
      </c>
      <c r="I30" s="275">
        <v>1.968E-2</v>
      </c>
      <c r="J30" s="275">
        <v>-0.25373000000000001</v>
      </c>
      <c r="K30" s="275">
        <v>7.8589999999999993E-2</v>
      </c>
      <c r="M30" s="275">
        <f t="shared" si="2"/>
        <v>-7.4346319016361587E-2</v>
      </c>
      <c r="N30" s="275">
        <f t="shared" si="3"/>
        <v>-4.8343347978504508E-2</v>
      </c>
      <c r="O30" s="275">
        <f t="shared" si="0"/>
        <v>5.95433150116347E-2</v>
      </c>
      <c r="P30" s="277">
        <f t="shared" si="1"/>
        <v>-6.3146351983231402E-2</v>
      </c>
      <c r="Q30" s="279">
        <v>29</v>
      </c>
      <c r="R30" s="280">
        <f t="shared" si="4"/>
        <v>2.3121349526717093E-2</v>
      </c>
      <c r="S30" s="281">
        <f>'3最终实证数据（1上剔除异常）'!D30</f>
        <v>2.5000000000000001E-2</v>
      </c>
      <c r="T30" s="280">
        <f t="shared" si="5"/>
        <v>-1.8786504732829085E-3</v>
      </c>
    </row>
    <row r="31" spans="1:20">
      <c r="A31" s="273">
        <v>30</v>
      </c>
      <c r="B31" s="274">
        <v>-0.40210000000000001</v>
      </c>
      <c r="C31" s="274">
        <v>6.3600000000000004E-2</v>
      </c>
      <c r="D31" s="275">
        <v>-0.96533999999999998</v>
      </c>
      <c r="E31" s="286">
        <v>-0.56754000000000004</v>
      </c>
      <c r="F31" s="275">
        <v>-0.24368999999999999</v>
      </c>
      <c r="G31" s="274">
        <v>0.89117999999999997</v>
      </c>
      <c r="H31" s="275">
        <v>0.34686</v>
      </c>
      <c r="I31" s="275">
        <v>-4.1340000000000002E-2</v>
      </c>
      <c r="J31" s="275">
        <v>-0.59445000000000003</v>
      </c>
      <c r="K31" s="275">
        <v>0.33737</v>
      </c>
      <c r="M31" s="275">
        <f t="shared" si="2"/>
        <v>-9.7717304208410405E-2</v>
      </c>
      <c r="N31" s="275">
        <f t="shared" si="3"/>
        <v>1.0987124540569208E-2</v>
      </c>
      <c r="O31" s="275">
        <f t="shared" si="0"/>
        <v>0.22951475550202688</v>
      </c>
      <c r="P31" s="277">
        <f t="shared" si="1"/>
        <v>0.14278457583418569</v>
      </c>
      <c r="Q31" s="279">
        <v>30</v>
      </c>
      <c r="R31" s="280">
        <f t="shared" si="4"/>
        <v>2.5405881509042709E-2</v>
      </c>
      <c r="S31" s="281">
        <f>'3最终实证数据（1上剔除异常）'!D31</f>
        <v>0.03</v>
      </c>
      <c r="T31" s="280">
        <f t="shared" si="5"/>
        <v>-4.5941184909572899E-3</v>
      </c>
    </row>
    <row r="32" spans="1:20">
      <c r="A32" s="273">
        <v>31</v>
      </c>
      <c r="B32" s="274">
        <v>-0.191</v>
      </c>
      <c r="C32" s="274">
        <v>1.1162099999999999</v>
      </c>
      <c r="D32" s="275">
        <v>-0.35149000000000002</v>
      </c>
      <c r="E32" s="286">
        <v>-1.284</v>
      </c>
      <c r="F32" s="275">
        <v>0.95348999999999995</v>
      </c>
      <c r="G32" s="274">
        <v>-7.4039999999999995E-2</v>
      </c>
      <c r="H32" s="275">
        <v>0.13125000000000001</v>
      </c>
      <c r="I32" s="275">
        <v>-0.99299999999999999</v>
      </c>
      <c r="J32" s="275">
        <v>-0.77681999999999995</v>
      </c>
      <c r="K32" s="275">
        <v>0.17499000000000001</v>
      </c>
      <c r="M32" s="275">
        <f t="shared" si="2"/>
        <v>-4.6416327042542622E-2</v>
      </c>
      <c r="N32" s="275">
        <f t="shared" si="3"/>
        <v>0.19282921829290495</v>
      </c>
      <c r="O32" s="275">
        <f t="shared" si="0"/>
        <v>-1.9068283059954297E-2</v>
      </c>
      <c r="P32" s="277">
        <f t="shared" si="1"/>
        <v>0.12734460819040805</v>
      </c>
      <c r="Q32" s="279">
        <v>31</v>
      </c>
      <c r="R32" s="280">
        <f t="shared" si="4"/>
        <v>2.5234595436270015E-2</v>
      </c>
      <c r="S32" s="281">
        <f>'3最终实证数据（1上剔除异常）'!D32</f>
        <v>0.01</v>
      </c>
      <c r="T32" s="280">
        <f t="shared" si="5"/>
        <v>1.5234595436270015E-2</v>
      </c>
    </row>
    <row r="33" spans="1:20">
      <c r="A33" s="273">
        <v>32</v>
      </c>
      <c r="B33" s="274">
        <v>-5.2789999999999997E-2</v>
      </c>
      <c r="C33" s="274">
        <v>-0.17459</v>
      </c>
      <c r="D33" s="275">
        <v>-0.28371000000000002</v>
      </c>
      <c r="E33" s="286">
        <v>-0.82891000000000004</v>
      </c>
      <c r="F33" s="275">
        <v>-0.14721000000000001</v>
      </c>
      <c r="G33" s="274">
        <v>-0.44571</v>
      </c>
      <c r="H33" s="275">
        <v>-8.0079999999999998E-2</v>
      </c>
      <c r="I33" s="275">
        <v>-5.706E-2</v>
      </c>
      <c r="J33" s="275">
        <v>-0.25269999999999998</v>
      </c>
      <c r="K33" s="275">
        <v>-5.1020000000000003E-2</v>
      </c>
      <c r="M33" s="275">
        <f t="shared" si="2"/>
        <v>-1.282888955275301E-2</v>
      </c>
      <c r="N33" s="275">
        <f t="shared" si="3"/>
        <v>-3.0161038892106574E-2</v>
      </c>
      <c r="O33" s="275">
        <f t="shared" si="0"/>
        <v>-0.11478828258579457</v>
      </c>
      <c r="P33" s="277">
        <f t="shared" si="1"/>
        <v>-0.15777821103065415</v>
      </c>
      <c r="Q33" s="279">
        <v>32</v>
      </c>
      <c r="R33" s="280">
        <f t="shared" si="4"/>
        <v>2.2071533887890633E-2</v>
      </c>
      <c r="S33" s="281">
        <f>'3最终实证数据（1上剔除异常）'!D33</f>
        <v>0.02</v>
      </c>
      <c r="T33" s="280">
        <f t="shared" si="5"/>
        <v>2.0715338878906329E-3</v>
      </c>
    </row>
    <row r="34" spans="1:20">
      <c r="A34" s="273">
        <v>33</v>
      </c>
      <c r="B34" s="274">
        <v>-0.13020000000000001</v>
      </c>
      <c r="C34" s="274">
        <v>-0.21082000000000001</v>
      </c>
      <c r="D34" s="275">
        <v>5.7360000000000001E-2</v>
      </c>
      <c r="E34" s="286">
        <v>-1.0696000000000001</v>
      </c>
      <c r="F34" s="275">
        <v>0.13108</v>
      </c>
      <c r="G34" s="274">
        <v>-0.16042999999999999</v>
      </c>
      <c r="H34" s="275">
        <v>0.78551000000000004</v>
      </c>
      <c r="I34" s="275">
        <v>-9.6619999999999998E-2</v>
      </c>
      <c r="J34" s="275">
        <v>-0.61343999999999999</v>
      </c>
      <c r="K34" s="275">
        <v>0.16686000000000001</v>
      </c>
      <c r="M34" s="275">
        <f t="shared" si="2"/>
        <v>-3.1640867963031671E-2</v>
      </c>
      <c r="N34" s="275">
        <f t="shared" si="3"/>
        <v>-3.6419899302559754E-2</v>
      </c>
      <c r="O34" s="275">
        <f t="shared" ref="O34:O65" si="6">$O$1*G34</f>
        <v>-4.1317188699466066E-2</v>
      </c>
      <c r="P34" s="277">
        <f t="shared" ref="P34:P65" si="7">SUM(M34:O34)</f>
        <v>-0.10937795596505751</v>
      </c>
      <c r="Q34" s="279">
        <v>33</v>
      </c>
      <c r="R34" s="280">
        <f t="shared" si="4"/>
        <v>2.2608470868760784E-2</v>
      </c>
      <c r="S34" s="281">
        <f>'3最终实证数据（1上剔除异常）'!D34</f>
        <v>0.01</v>
      </c>
      <c r="T34" s="280">
        <f t="shared" si="5"/>
        <v>1.2608470868760784E-2</v>
      </c>
    </row>
    <row r="35" spans="1:20">
      <c r="A35" s="273">
        <v>34</v>
      </c>
      <c r="B35" s="274">
        <v>-0.65551999999999999</v>
      </c>
      <c r="C35" s="274">
        <v>-0.28419</v>
      </c>
      <c r="D35" s="275">
        <v>-0.22367999999999999</v>
      </c>
      <c r="E35" s="286">
        <v>-0.87375999999999998</v>
      </c>
      <c r="F35" s="275">
        <v>-0.55566000000000004</v>
      </c>
      <c r="G35" s="274">
        <v>-0.67557999999999996</v>
      </c>
      <c r="H35" s="275">
        <v>8.1710000000000005E-2</v>
      </c>
      <c r="I35" s="275">
        <v>-0.31608000000000003</v>
      </c>
      <c r="J35" s="275">
        <v>-0.44080999999999998</v>
      </c>
      <c r="K35" s="275">
        <v>0.11761000000000001</v>
      </c>
      <c r="M35" s="275">
        <f t="shared" si="2"/>
        <v>-0.15930277854935884</v>
      </c>
      <c r="N35" s="275">
        <f t="shared" si="3"/>
        <v>-4.9094825836232127E-2</v>
      </c>
      <c r="O35" s="275">
        <f t="shared" si="6"/>
        <v>-0.17398906901193845</v>
      </c>
      <c r="P35" s="277">
        <f t="shared" si="7"/>
        <v>-0.38238667339752941</v>
      </c>
      <c r="Q35" s="279">
        <v>34</v>
      </c>
      <c r="R35" s="280">
        <f t="shared" si="4"/>
        <v>1.957979929893635E-2</v>
      </c>
      <c r="S35" s="281">
        <f>'3最终实证数据（1上剔除异常）'!D35</f>
        <v>2.5000000000000001E-2</v>
      </c>
      <c r="T35" s="280">
        <f t="shared" si="5"/>
        <v>-5.4202007010636516E-3</v>
      </c>
    </row>
    <row r="36" spans="1:20">
      <c r="A36" s="273">
        <v>35</v>
      </c>
      <c r="B36" s="274">
        <v>1.0699999999999999E-2</v>
      </c>
      <c r="C36" s="274">
        <v>-0.40536</v>
      </c>
      <c r="D36" s="275">
        <v>-0.39012999999999998</v>
      </c>
      <c r="E36" s="286">
        <v>-0.99817</v>
      </c>
      <c r="F36" s="275">
        <v>-0.28201999999999999</v>
      </c>
      <c r="G36" s="274">
        <v>-0.34273999999999999</v>
      </c>
      <c r="H36" s="275">
        <v>0.25076999999999999</v>
      </c>
      <c r="I36" s="275">
        <v>-0.10057000000000001</v>
      </c>
      <c r="J36" s="275">
        <v>-0.49521999999999999</v>
      </c>
      <c r="K36" s="275">
        <v>0.14488000000000001</v>
      </c>
      <c r="M36" s="275">
        <f t="shared" si="2"/>
        <v>2.6002863840586701E-3</v>
      </c>
      <c r="N36" s="275">
        <f t="shared" si="3"/>
        <v>-7.0027371128382615E-2</v>
      </c>
      <c r="O36" s="275">
        <f t="shared" si="6"/>
        <v>-8.8269358940690643E-2</v>
      </c>
      <c r="P36" s="277">
        <f t="shared" si="7"/>
        <v>-0.15569644368501459</v>
      </c>
      <c r="Q36" s="279">
        <v>35</v>
      </c>
      <c r="R36" s="280">
        <f t="shared" si="4"/>
        <v>2.2094628350345983E-2</v>
      </c>
      <c r="S36" s="281">
        <f>'3最终实证数据（1上剔除异常）'!D36</f>
        <v>0.03</v>
      </c>
      <c r="T36" s="280">
        <f t="shared" si="5"/>
        <v>-7.9053716496540159E-3</v>
      </c>
    </row>
    <row r="37" spans="1:20">
      <c r="A37" s="273">
        <v>36</v>
      </c>
      <c r="B37" s="274">
        <v>4.1000000000000003E-3</v>
      </c>
      <c r="C37" s="274">
        <v>-0.31072</v>
      </c>
      <c r="D37" s="275">
        <v>-0.40336</v>
      </c>
      <c r="E37" s="286">
        <v>-0.79122999999999999</v>
      </c>
      <c r="F37" s="275">
        <v>-0.24124000000000001</v>
      </c>
      <c r="G37" s="274">
        <v>-0.19656000000000001</v>
      </c>
      <c r="H37" s="275">
        <v>0.16216</v>
      </c>
      <c r="I37" s="275">
        <v>-8.1629999999999994E-2</v>
      </c>
      <c r="J37" s="275">
        <v>-0.29008</v>
      </c>
      <c r="K37" s="275">
        <v>0.16572999999999999</v>
      </c>
      <c r="M37" s="275">
        <f t="shared" si="2"/>
        <v>9.9637141819070561E-4</v>
      </c>
      <c r="N37" s="275">
        <f t="shared" si="3"/>
        <v>-5.367797700071799E-2</v>
      </c>
      <c r="O37" s="275">
        <f t="shared" si="6"/>
        <v>-5.0622119371483212E-2</v>
      </c>
      <c r="P37" s="277">
        <f t="shared" si="7"/>
        <v>-0.1033037249540105</v>
      </c>
      <c r="Q37" s="279">
        <v>36</v>
      </c>
      <c r="R37" s="280">
        <f t="shared" si="4"/>
        <v>2.26758564487698E-2</v>
      </c>
      <c r="S37" s="281">
        <f>'3最终实证数据（1上剔除异常）'!D37</f>
        <v>2.5000000000000001E-2</v>
      </c>
      <c r="T37" s="280">
        <f t="shared" si="5"/>
        <v>-2.3241435512302011E-3</v>
      </c>
    </row>
    <row r="38" spans="1:20">
      <c r="A38" s="273">
        <v>37</v>
      </c>
      <c r="B38" s="274">
        <v>-0.12157</v>
      </c>
      <c r="C38" s="274">
        <v>-0.11079</v>
      </c>
      <c r="D38" s="275">
        <v>0.33606999999999998</v>
      </c>
      <c r="E38" s="286">
        <v>0.33681</v>
      </c>
      <c r="F38" s="275">
        <v>-0.17266999999999999</v>
      </c>
      <c r="G38" s="274">
        <v>-0.86992999999999998</v>
      </c>
      <c r="H38" s="275">
        <v>-0.27532000000000001</v>
      </c>
      <c r="I38" s="275">
        <v>-0.14349999999999999</v>
      </c>
      <c r="J38" s="275">
        <v>0.29225000000000001</v>
      </c>
      <c r="K38" s="275">
        <v>-0.38529999999999998</v>
      </c>
      <c r="M38" s="275">
        <f t="shared" si="2"/>
        <v>-2.9543627636449771E-2</v>
      </c>
      <c r="N38" s="275">
        <f t="shared" si="3"/>
        <v>-1.9139363645434945E-2</v>
      </c>
      <c r="O38" s="275">
        <f t="shared" si="6"/>
        <v>-0.22404202434286927</v>
      </c>
      <c r="P38" s="277">
        <f t="shared" si="7"/>
        <v>-0.27272501562475399</v>
      </c>
      <c r="Q38" s="279">
        <v>37</v>
      </c>
      <c r="R38" s="280">
        <f t="shared" si="4"/>
        <v>2.0796350727475894E-2</v>
      </c>
      <c r="S38" s="281">
        <f>'3最终实证数据（1上剔除异常）'!D38</f>
        <v>0.01</v>
      </c>
      <c r="T38" s="280">
        <f t="shared" si="5"/>
        <v>1.0796350727475893E-2</v>
      </c>
    </row>
    <row r="39" spans="1:20">
      <c r="A39" s="273">
        <v>38</v>
      </c>
      <c r="B39" s="274">
        <v>0.21858</v>
      </c>
      <c r="C39" s="274">
        <v>-0.20211000000000001</v>
      </c>
      <c r="D39" s="275">
        <v>-0.98473999999999995</v>
      </c>
      <c r="E39" s="286">
        <v>0.90598999999999996</v>
      </c>
      <c r="F39" s="275">
        <v>7.8231900000000003</v>
      </c>
      <c r="G39" s="274">
        <v>-0.38350000000000001</v>
      </c>
      <c r="H39" s="275">
        <v>-0.47014</v>
      </c>
      <c r="I39" s="275">
        <v>0.93162999999999996</v>
      </c>
      <c r="J39" s="275">
        <v>0.45778999999999997</v>
      </c>
      <c r="K39" s="275">
        <v>0.57562999999999998</v>
      </c>
      <c r="M39" s="275">
        <f t="shared" si="2"/>
        <v>5.3118747460518145E-2</v>
      </c>
      <c r="N39" s="275">
        <f t="shared" si="3"/>
        <v>-3.4915216051799418E-2</v>
      </c>
      <c r="O39" s="275">
        <f t="shared" si="6"/>
        <v>-9.8766701154679545E-2</v>
      </c>
      <c r="P39" s="277">
        <f t="shared" si="7"/>
        <v>-8.0563169745960811E-2</v>
      </c>
      <c r="Q39" s="279">
        <v>38</v>
      </c>
      <c r="R39" s="280">
        <f t="shared" si="4"/>
        <v>2.2928132909713499E-2</v>
      </c>
      <c r="S39" s="281">
        <f>'3最终实证数据（1上剔除异常）'!D39</f>
        <v>0.03</v>
      </c>
      <c r="T39" s="280">
        <f t="shared" si="5"/>
        <v>-7.0718670902864995E-3</v>
      </c>
    </row>
    <row r="40" spans="1:20">
      <c r="A40" s="273">
        <v>39</v>
      </c>
      <c r="B40" s="274">
        <v>2.9729999999999999E-2</v>
      </c>
      <c r="C40" s="274">
        <v>-0.38614999999999999</v>
      </c>
      <c r="D40" s="275">
        <v>6.3619999999999996E-2</v>
      </c>
      <c r="E40" s="286">
        <v>1.68329</v>
      </c>
      <c r="F40" s="275">
        <v>-0.51026000000000005</v>
      </c>
      <c r="G40" s="274">
        <v>-0.20469999999999999</v>
      </c>
      <c r="H40" s="275">
        <v>-0.33428999999999998</v>
      </c>
      <c r="I40" s="275">
        <v>-3.48E-3</v>
      </c>
      <c r="J40" s="275">
        <v>0.36102000000000001</v>
      </c>
      <c r="K40" s="275">
        <v>0.10358000000000001</v>
      </c>
      <c r="M40" s="275">
        <f t="shared" si="2"/>
        <v>7.2249078689779686E-3</v>
      </c>
      <c r="N40" s="275">
        <f t="shared" si="3"/>
        <v>-6.6708775807245282E-2</v>
      </c>
      <c r="O40" s="275">
        <f t="shared" si="6"/>
        <v>-5.2718497330802867E-2</v>
      </c>
      <c r="P40" s="277">
        <f t="shared" si="7"/>
        <v>-0.11220236526907018</v>
      </c>
      <c r="Q40" s="279">
        <v>39</v>
      </c>
      <c r="R40" s="280">
        <f t="shared" si="4"/>
        <v>2.2577137773462368E-2</v>
      </c>
      <c r="S40" s="281">
        <f>'3最终实证数据（1上剔除异常）'!D40</f>
        <v>0.02</v>
      </c>
      <c r="T40" s="280">
        <f t="shared" si="5"/>
        <v>2.5771377734623672E-3</v>
      </c>
    </row>
    <row r="41" spans="1:20">
      <c r="A41" s="273">
        <v>40</v>
      </c>
      <c r="B41" s="274">
        <v>-0.31474000000000002</v>
      </c>
      <c r="C41" s="274">
        <v>0.11874</v>
      </c>
      <c r="D41" s="275">
        <v>0.85790999999999995</v>
      </c>
      <c r="E41" s="286">
        <v>-0.57416</v>
      </c>
      <c r="F41" s="275">
        <v>0.80325999999999997</v>
      </c>
      <c r="G41" s="274">
        <v>-7.7310000000000004E-2</v>
      </c>
      <c r="H41" s="275">
        <v>-0.32646999999999998</v>
      </c>
      <c r="I41" s="275">
        <v>-0.14595</v>
      </c>
      <c r="J41" s="275">
        <v>4.3619999999999999E-2</v>
      </c>
      <c r="K41" s="275">
        <v>-0.92950999999999995</v>
      </c>
      <c r="M41" s="275">
        <f t="shared" si="2"/>
        <v>-7.6487302478376262E-2</v>
      </c>
      <c r="N41" s="275">
        <f t="shared" si="3"/>
        <v>2.0512754213006096E-2</v>
      </c>
      <c r="O41" s="275">
        <f t="shared" si="6"/>
        <v>-1.991043980773996E-2</v>
      </c>
      <c r="P41" s="277">
        <f t="shared" si="7"/>
        <v>-7.588498807311013E-2</v>
      </c>
      <c r="Q41" s="279">
        <v>40</v>
      </c>
      <c r="R41" s="280">
        <f t="shared" si="4"/>
        <v>2.2980031163968115E-2</v>
      </c>
      <c r="S41" s="281">
        <f>'3最终实证数据（1上剔除异常）'!D41</f>
        <v>0.02</v>
      </c>
      <c r="T41" s="280">
        <f t="shared" si="5"/>
        <v>2.9800311639681144E-3</v>
      </c>
    </row>
    <row r="42" spans="1:20">
      <c r="A42" s="273">
        <v>41</v>
      </c>
      <c r="B42" s="274">
        <v>-1.047E-2</v>
      </c>
      <c r="C42" s="274">
        <v>3.8629999999999998E-2</v>
      </c>
      <c r="D42" s="275">
        <v>1.3491899999999999</v>
      </c>
      <c r="E42" s="286">
        <v>0.39034000000000002</v>
      </c>
      <c r="F42" s="275">
        <v>1.39733</v>
      </c>
      <c r="G42" s="274">
        <v>-0.14942</v>
      </c>
      <c r="H42" s="275">
        <v>-0.82565</v>
      </c>
      <c r="I42" s="275">
        <v>-0.35117999999999999</v>
      </c>
      <c r="J42" s="275">
        <v>0.61960000000000004</v>
      </c>
      <c r="K42" s="275">
        <v>-1.63347</v>
      </c>
      <c r="M42" s="275">
        <f t="shared" si="2"/>
        <v>-2.5443923776723625E-3</v>
      </c>
      <c r="N42" s="275">
        <f t="shared" si="3"/>
        <v>6.6734688836822091E-3</v>
      </c>
      <c r="O42" s="275">
        <f t="shared" si="6"/>
        <v>-3.8481670108297825E-2</v>
      </c>
      <c r="P42" s="277">
        <f t="shared" si="7"/>
        <v>-3.4352593602287977E-2</v>
      </c>
      <c r="Q42" s="279">
        <v>41</v>
      </c>
      <c r="R42" s="280">
        <f t="shared" si="4"/>
        <v>2.344077829154519E-2</v>
      </c>
      <c r="S42" s="281">
        <f>'3最终实证数据（1上剔除异常）'!D42</f>
        <v>0.03</v>
      </c>
      <c r="T42" s="280">
        <f t="shared" si="5"/>
        <v>-6.5592217084548092E-3</v>
      </c>
    </row>
    <row r="43" spans="1:20">
      <c r="A43" s="273">
        <v>42</v>
      </c>
      <c r="B43" s="274">
        <v>0.11261</v>
      </c>
      <c r="C43" s="274">
        <v>-0.18758</v>
      </c>
      <c r="D43" s="275">
        <v>-0.86790999999999996</v>
      </c>
      <c r="E43" s="286">
        <v>0.14716000000000001</v>
      </c>
      <c r="F43" s="275">
        <v>-0.58725000000000005</v>
      </c>
      <c r="G43" s="274">
        <v>-0.18329000000000001</v>
      </c>
      <c r="H43" s="275">
        <v>-0.80166000000000004</v>
      </c>
      <c r="I43" s="275">
        <v>0.44230000000000003</v>
      </c>
      <c r="J43" s="275">
        <v>8.0310000000000006E-2</v>
      </c>
      <c r="K43" s="275">
        <v>-0.26472000000000001</v>
      </c>
      <c r="M43" s="275">
        <f t="shared" si="2"/>
        <v>2.7366191561574472E-2</v>
      </c>
      <c r="N43" s="275">
        <f t="shared" si="3"/>
        <v>-3.240510725345868E-2</v>
      </c>
      <c r="O43" s="275">
        <f t="shared" si="6"/>
        <v>-4.7204559725270441E-2</v>
      </c>
      <c r="P43" s="277">
        <f t="shared" si="7"/>
        <v>-5.2243475417154649E-2</v>
      </c>
      <c r="Q43" s="279">
        <v>42</v>
      </c>
      <c r="R43" s="280">
        <f t="shared" si="4"/>
        <v>2.3242302559263205E-2</v>
      </c>
      <c r="S43" s="281">
        <f>'3最终实证数据（1上剔除异常）'!D43</f>
        <v>0.04</v>
      </c>
      <c r="T43" s="280">
        <f t="shared" si="5"/>
        <v>-1.6757697440736796E-2</v>
      </c>
    </row>
    <row r="44" spans="1:20">
      <c r="A44" s="273">
        <v>43</v>
      </c>
      <c r="B44" s="274">
        <v>0.21568000000000001</v>
      </c>
      <c r="C44" s="274">
        <v>2.691E-2</v>
      </c>
      <c r="D44" s="275">
        <v>-0.66525000000000001</v>
      </c>
      <c r="E44" s="286">
        <v>0.74539</v>
      </c>
      <c r="F44" s="275">
        <v>-0.75097999999999998</v>
      </c>
      <c r="G44" s="274">
        <v>-0.38368999999999998</v>
      </c>
      <c r="H44" s="275">
        <v>-0.42231000000000002</v>
      </c>
      <c r="I44" s="275">
        <v>-0.41566999999999998</v>
      </c>
      <c r="J44" s="275">
        <v>-0.13532</v>
      </c>
      <c r="K44" s="275">
        <v>-0.10730000000000001</v>
      </c>
      <c r="M44" s="275">
        <f t="shared" si="2"/>
        <v>5.2413996945212524E-2</v>
      </c>
      <c r="N44" s="275">
        <f t="shared" si="3"/>
        <v>4.6487975060804619E-3</v>
      </c>
      <c r="O44" s="275">
        <f t="shared" si="6"/>
        <v>-9.8815633809749642E-2</v>
      </c>
      <c r="P44" s="277">
        <f t="shared" si="7"/>
        <v>-4.1752839358456653E-2</v>
      </c>
      <c r="Q44" s="279">
        <v>43</v>
      </c>
      <c r="R44" s="280">
        <f t="shared" si="4"/>
        <v>2.3358682327203076E-2</v>
      </c>
      <c r="S44" s="281">
        <f>'3最终实证数据（1上剔除异常）'!D44</f>
        <v>0.02</v>
      </c>
      <c r="T44" s="280">
        <f t="shared" si="5"/>
        <v>3.3586823272030754E-3</v>
      </c>
    </row>
    <row r="45" spans="1:20">
      <c r="A45" s="273">
        <v>44</v>
      </c>
      <c r="B45" s="274">
        <v>0.12282999999999999</v>
      </c>
      <c r="C45" s="274">
        <v>-0.23347000000000001</v>
      </c>
      <c r="D45" s="275">
        <v>-0.51398999999999995</v>
      </c>
      <c r="E45" s="286">
        <v>0.20705000000000001</v>
      </c>
      <c r="F45" s="275">
        <v>-0.58391000000000004</v>
      </c>
      <c r="G45" s="274">
        <v>-0.19778999999999999</v>
      </c>
      <c r="H45" s="275">
        <v>-0.20562</v>
      </c>
      <c r="I45" s="275">
        <v>-0.25477</v>
      </c>
      <c r="J45" s="275">
        <v>-0.56942000000000004</v>
      </c>
      <c r="K45" s="275">
        <v>0.23200999999999999</v>
      </c>
      <c r="M45" s="275">
        <f t="shared" si="2"/>
        <v>2.9849829584479109E-2</v>
      </c>
      <c r="N45" s="275">
        <f t="shared" si="3"/>
        <v>-4.0332766768658698E-2</v>
      </c>
      <c r="O45" s="275">
        <f t="shared" si="6"/>
        <v>-5.093889392798974E-2</v>
      </c>
      <c r="P45" s="277">
        <f t="shared" si="7"/>
        <v>-6.1421831112169326E-2</v>
      </c>
      <c r="Q45" s="279">
        <v>44</v>
      </c>
      <c r="R45" s="280">
        <f t="shared" si="4"/>
        <v>2.3140480810812613E-2</v>
      </c>
      <c r="S45" s="281">
        <f>'3最终实证数据（1上剔除异常）'!D45</f>
        <v>0.02</v>
      </c>
      <c r="T45" s="280">
        <f t="shared" si="5"/>
        <v>3.1404808108126125E-3</v>
      </c>
    </row>
    <row r="46" spans="1:20">
      <c r="A46" s="273">
        <v>45</v>
      </c>
      <c r="B46" s="274">
        <v>0.26027</v>
      </c>
      <c r="C46" s="274">
        <v>3.6389999999999999E-2</v>
      </c>
      <c r="D46" s="275">
        <v>0.49486000000000002</v>
      </c>
      <c r="E46" s="286">
        <v>1.0751599999999999</v>
      </c>
      <c r="F46" s="275">
        <v>0.18226000000000001</v>
      </c>
      <c r="G46" s="274">
        <v>9.2780000000000001E-2</v>
      </c>
      <c r="H46" s="275">
        <v>-0.61421000000000003</v>
      </c>
      <c r="I46" s="275">
        <v>5.5820000000000002E-2</v>
      </c>
      <c r="J46" s="275">
        <v>0.26075999999999999</v>
      </c>
      <c r="K46" s="275">
        <v>-0.66169999999999995</v>
      </c>
      <c r="M46" s="275">
        <f t="shared" si="2"/>
        <v>6.3250143661584129E-2</v>
      </c>
      <c r="N46" s="275">
        <f t="shared" si="3"/>
        <v>6.2865009753351178E-3</v>
      </c>
      <c r="O46" s="275">
        <f t="shared" si="6"/>
        <v>2.3894588091606696E-2</v>
      </c>
      <c r="P46" s="277">
        <f t="shared" si="7"/>
        <v>9.3431232728525937E-2</v>
      </c>
      <c r="Q46" s="279">
        <v>45</v>
      </c>
      <c r="R46" s="280">
        <f t="shared" si="4"/>
        <v>2.4858371273671288E-2</v>
      </c>
      <c r="S46" s="281">
        <f>'3最终实证数据（1上剔除异常）'!D46</f>
        <v>2.8000000000000001E-2</v>
      </c>
      <c r="T46" s="280">
        <f t="shared" si="5"/>
        <v>-3.1416287263287129E-3</v>
      </c>
    </row>
    <row r="47" spans="1:20">
      <c r="A47" s="273">
        <v>46</v>
      </c>
      <c r="B47" s="274">
        <v>-0.28108</v>
      </c>
      <c r="C47" s="274">
        <v>-0.56237999999999999</v>
      </c>
      <c r="D47" s="275">
        <v>-1.02407</v>
      </c>
      <c r="E47" s="286">
        <v>-0.90788999999999997</v>
      </c>
      <c r="F47" s="275">
        <v>-0.28652</v>
      </c>
      <c r="G47" s="274">
        <v>0.28188000000000002</v>
      </c>
      <c r="H47" s="275">
        <v>-0.25849</v>
      </c>
      <c r="I47" s="275">
        <v>-7.0779999999999996E-2</v>
      </c>
      <c r="J47" s="275">
        <v>-0.56633999999999995</v>
      </c>
      <c r="K47" s="275">
        <v>0.18692</v>
      </c>
      <c r="M47" s="275">
        <f t="shared" si="2"/>
        <v>-6.8307336152449633E-2</v>
      </c>
      <c r="N47" s="275">
        <f t="shared" si="3"/>
        <v>-9.7153130489391684E-2</v>
      </c>
      <c r="O47" s="275">
        <f t="shared" si="6"/>
        <v>7.2595456900863289E-2</v>
      </c>
      <c r="P47" s="277">
        <f t="shared" si="7"/>
        <v>-9.2865009740978041E-2</v>
      </c>
      <c r="Q47" s="279">
        <v>46</v>
      </c>
      <c r="R47" s="280">
        <f t="shared" si="4"/>
        <v>2.2791660223420419E-2</v>
      </c>
      <c r="S47" s="281">
        <f>'3最终实证数据（1上剔除异常）'!D47</f>
        <v>1.4999999999999999E-2</v>
      </c>
      <c r="T47" s="280">
        <f t="shared" si="5"/>
        <v>7.7916602234204199E-3</v>
      </c>
    </row>
    <row r="48" spans="1:20">
      <c r="A48" s="273">
        <v>47</v>
      </c>
      <c r="B48" s="274">
        <v>-6.4060000000000006E-2</v>
      </c>
      <c r="C48" s="274">
        <v>7.0760000000000003E-2</v>
      </c>
      <c r="D48" s="275">
        <v>-6.2869999999999995E-2</v>
      </c>
      <c r="E48" s="286">
        <v>0.20462</v>
      </c>
      <c r="F48" s="275">
        <v>-0.37791999999999998</v>
      </c>
      <c r="G48" s="274">
        <v>0.70116999999999996</v>
      </c>
      <c r="H48" s="275">
        <v>-0.65151999999999999</v>
      </c>
      <c r="I48" s="275">
        <v>-3.1179999999999999E-2</v>
      </c>
      <c r="J48" s="275">
        <v>0.18138000000000001</v>
      </c>
      <c r="K48" s="275">
        <v>-0.22287999999999999</v>
      </c>
      <c r="M48" s="275">
        <f t="shared" si="2"/>
        <v>-1.5567695865682097E-2</v>
      </c>
      <c r="N48" s="275">
        <f t="shared" si="3"/>
        <v>1.2224039819035805E-2</v>
      </c>
      <c r="O48" s="275">
        <f t="shared" si="6"/>
        <v>0.18057952502901342</v>
      </c>
      <c r="P48" s="277">
        <f t="shared" si="7"/>
        <v>0.17723586898236712</v>
      </c>
      <c r="Q48" s="279">
        <v>47</v>
      </c>
      <c r="R48" s="280">
        <f t="shared" si="4"/>
        <v>2.5788073158755847E-2</v>
      </c>
      <c r="S48" s="281">
        <f>'3最终实证数据（1上剔除异常）'!D48</f>
        <v>4.4999999999999998E-2</v>
      </c>
      <c r="T48" s="280">
        <f t="shared" si="5"/>
        <v>-1.9211926841244151E-2</v>
      </c>
    </row>
    <row r="49" spans="1:20">
      <c r="A49" s="273">
        <v>48</v>
      </c>
      <c r="B49" s="274">
        <v>0.40638999999999997</v>
      </c>
      <c r="C49" s="274">
        <v>-6.2030000000000002E-2</v>
      </c>
      <c r="D49" s="275">
        <v>0.35709000000000002</v>
      </c>
      <c r="E49" s="286">
        <v>6.1791299999999998</v>
      </c>
      <c r="F49" s="275">
        <v>2.1186099999999999</v>
      </c>
      <c r="G49" s="274">
        <v>1.0380499999999999</v>
      </c>
      <c r="H49" s="275">
        <v>3.9813399999999999</v>
      </c>
      <c r="I49" s="275">
        <v>-0.79312000000000005</v>
      </c>
      <c r="J49" s="275">
        <v>-2.6952799999999999</v>
      </c>
      <c r="K49" s="275">
        <v>1.02125</v>
      </c>
      <c r="M49" s="275">
        <f t="shared" si="2"/>
        <v>9.8759848936224581E-2</v>
      </c>
      <c r="N49" s="275">
        <f t="shared" si="3"/>
        <v>-1.071590149766522E-2</v>
      </c>
      <c r="O49" s="275">
        <f t="shared" si="6"/>
        <v>0.2673396978712258</v>
      </c>
      <c r="P49" s="277">
        <f t="shared" si="7"/>
        <v>0.35538364530978517</v>
      </c>
      <c r="Q49" s="279">
        <v>48</v>
      </c>
      <c r="R49" s="280">
        <f t="shared" si="4"/>
        <v>2.776438772652693E-2</v>
      </c>
      <c r="S49" s="281">
        <f>'3最终实证数据（1上剔除异常）'!D49</f>
        <v>0.05</v>
      </c>
      <c r="T49" s="280">
        <f t="shared" si="5"/>
        <v>-2.2235612273473072E-2</v>
      </c>
    </row>
    <row r="50" spans="1:20">
      <c r="A50" s="273">
        <v>49</v>
      </c>
      <c r="B50" s="274">
        <v>-0.37096000000000001</v>
      </c>
      <c r="C50" s="274">
        <v>-9.5229999999999995E-2</v>
      </c>
      <c r="D50" s="275">
        <v>3.2500000000000001E-2</v>
      </c>
      <c r="E50" s="286">
        <v>-0.28128999999999998</v>
      </c>
      <c r="F50" s="275">
        <v>5.7349999999999998E-2</v>
      </c>
      <c r="G50" s="274">
        <v>0.21462999999999999</v>
      </c>
      <c r="H50" s="275">
        <v>-0.42136000000000001</v>
      </c>
      <c r="I50" s="275">
        <v>-0.1668</v>
      </c>
      <c r="J50" s="275">
        <v>0.18315999999999999</v>
      </c>
      <c r="K50" s="275">
        <v>-0.31759999999999999</v>
      </c>
      <c r="M50" s="275">
        <f t="shared" si="2"/>
        <v>-9.0149741778542458E-2</v>
      </c>
      <c r="N50" s="275">
        <f t="shared" si="3"/>
        <v>-1.6451318710666754E-2</v>
      </c>
      <c r="O50" s="275">
        <f t="shared" si="6"/>
        <v>5.5275872408940982E-2</v>
      </c>
      <c r="P50" s="277">
        <f t="shared" si="7"/>
        <v>-5.132518808026823E-2</v>
      </c>
      <c r="Q50" s="279">
        <v>49</v>
      </c>
      <c r="R50" s="280">
        <f t="shared" si="4"/>
        <v>2.3252489745871432E-2</v>
      </c>
      <c r="S50" s="281">
        <f>'3最终实证数据（1上剔除异常）'!D50</f>
        <v>1.4999999999999999E-2</v>
      </c>
      <c r="T50" s="280">
        <f t="shared" si="5"/>
        <v>8.2524897458714323E-3</v>
      </c>
    </row>
    <row r="51" spans="1:20">
      <c r="A51" s="273">
        <v>50</v>
      </c>
      <c r="B51" s="274">
        <v>0.12798000000000001</v>
      </c>
      <c r="C51" s="274">
        <v>-0.21454000000000001</v>
      </c>
      <c r="D51" s="275">
        <v>-0.13852</v>
      </c>
      <c r="E51" s="286">
        <v>0.60353000000000001</v>
      </c>
      <c r="F51" s="275">
        <v>-0.12797</v>
      </c>
      <c r="G51" s="274">
        <v>-0.92347999999999997</v>
      </c>
      <c r="H51" s="275">
        <v>-0.43686000000000003</v>
      </c>
      <c r="I51" s="275">
        <v>-5.1470000000000002E-2</v>
      </c>
      <c r="J51" s="275">
        <v>0.54154000000000002</v>
      </c>
      <c r="K51" s="275">
        <v>-0.33975</v>
      </c>
      <c r="M51" s="275">
        <f t="shared" si="2"/>
        <v>3.1101369292694268E-2</v>
      </c>
      <c r="N51" s="275">
        <f t="shared" si="3"/>
        <v>-3.7062542436064751E-2</v>
      </c>
      <c r="O51" s="275">
        <f t="shared" si="6"/>
        <v>-0.23783330686394644</v>
      </c>
      <c r="P51" s="277">
        <f t="shared" si="7"/>
        <v>-0.2437944800073169</v>
      </c>
      <c r="Q51" s="279">
        <v>50</v>
      </c>
      <c r="R51" s="280">
        <f t="shared" si="4"/>
        <v>2.1117296855307863E-2</v>
      </c>
      <c r="S51" s="281">
        <f>'3最终实证数据（1上剔除异常）'!D51</f>
        <v>1.4999999999999999E-2</v>
      </c>
      <c r="T51" s="280">
        <f t="shared" si="5"/>
        <v>6.117296855307864E-3</v>
      </c>
    </row>
    <row r="52" spans="1:20">
      <c r="A52" s="273">
        <v>51</v>
      </c>
      <c r="B52" s="274">
        <v>-2.5430000000000001E-2</v>
      </c>
      <c r="C52" s="274">
        <v>-0.24314</v>
      </c>
      <c r="D52" s="275">
        <v>-0.96326999999999996</v>
      </c>
      <c r="E52" s="286">
        <v>0.70623999999999998</v>
      </c>
      <c r="F52" s="275">
        <v>-0.27199000000000001</v>
      </c>
      <c r="G52" s="274">
        <v>-0.27417000000000002</v>
      </c>
      <c r="H52" s="275">
        <v>-0.38657999999999998</v>
      </c>
      <c r="I52" s="275">
        <v>0.10152</v>
      </c>
      <c r="J52" s="275">
        <v>8.2040000000000002E-2</v>
      </c>
      <c r="K52" s="275">
        <v>7.9759999999999998E-2</v>
      </c>
      <c r="M52" s="275">
        <f t="shared" si="2"/>
        <v>-6.1799329669730832E-3</v>
      </c>
      <c r="N52" s="275">
        <f t="shared" si="3"/>
        <v>-4.2003293408710646E-2</v>
      </c>
      <c r="O52" s="275">
        <f t="shared" si="6"/>
        <v>-7.0609821266175987E-2</v>
      </c>
      <c r="P52" s="277">
        <f t="shared" si="7"/>
        <v>-0.11879304764185972</v>
      </c>
      <c r="Q52" s="279">
        <v>51</v>
      </c>
      <c r="R52" s="280">
        <f t="shared" si="4"/>
        <v>2.250402284689176E-2</v>
      </c>
      <c r="S52" s="281">
        <f>'3最终实证数据（1上剔除异常）'!D52</f>
        <v>0.02</v>
      </c>
      <c r="T52" s="280">
        <f t="shared" si="5"/>
        <v>2.5040228468917597E-3</v>
      </c>
    </row>
    <row r="53" spans="1:20">
      <c r="A53" s="273">
        <v>52</v>
      </c>
      <c r="B53" s="274">
        <v>-0.52419000000000004</v>
      </c>
      <c r="C53" s="274">
        <v>6.0690000000000001E-2</v>
      </c>
      <c r="D53" s="275">
        <v>1.20889</v>
      </c>
      <c r="E53" s="286">
        <v>-0.81081000000000003</v>
      </c>
      <c r="F53" s="275">
        <v>1.40923</v>
      </c>
      <c r="G53" s="274">
        <v>1.0457700000000001</v>
      </c>
      <c r="H53" s="275">
        <v>-1.1415999999999999</v>
      </c>
      <c r="I53" s="275">
        <v>-0.48160999999999998</v>
      </c>
      <c r="J53" s="275">
        <v>0.66612000000000005</v>
      </c>
      <c r="K53" s="275">
        <v>-1.8027500000000001</v>
      </c>
      <c r="M53" s="275">
        <f t="shared" si="2"/>
        <v>-0.12738730090277706</v>
      </c>
      <c r="N53" s="275">
        <f t="shared" si="3"/>
        <v>1.0484411766779013E-2</v>
      </c>
      <c r="O53" s="275">
        <f t="shared" si="6"/>
        <v>0.26932790890881153</v>
      </c>
      <c r="P53" s="277">
        <f t="shared" si="7"/>
        <v>0.15242501977281347</v>
      </c>
      <c r="Q53" s="279">
        <v>52</v>
      </c>
      <c r="R53" s="280">
        <f t="shared" si="4"/>
        <v>2.5512829516974471E-2</v>
      </c>
      <c r="S53" s="281">
        <f>'3最终实证数据（1上剔除异常）'!D53</f>
        <v>0.03</v>
      </c>
      <c r="T53" s="280">
        <f t="shared" si="5"/>
        <v>-4.487170483025528E-3</v>
      </c>
    </row>
    <row r="54" spans="1:20">
      <c r="A54" s="273">
        <v>53</v>
      </c>
      <c r="B54" s="274">
        <v>6.2179999999999999E-2</v>
      </c>
      <c r="C54" s="274">
        <v>1.86311</v>
      </c>
      <c r="D54" s="275">
        <v>5.8599999999999998E-3</v>
      </c>
      <c r="E54" s="286">
        <v>-1.06813</v>
      </c>
      <c r="F54" s="275">
        <v>-8.4650000000000003E-2</v>
      </c>
      <c r="G54" s="274">
        <v>0.48398000000000002</v>
      </c>
      <c r="H54" s="275">
        <v>-6.7290000000000003E-2</v>
      </c>
      <c r="I54" s="275">
        <v>3.653E-2</v>
      </c>
      <c r="J54" s="275">
        <v>-0.26857999999999999</v>
      </c>
      <c r="K54" s="275">
        <v>-2.98E-3</v>
      </c>
      <c r="M54" s="275">
        <f t="shared" si="2"/>
        <v>1.5110823117828796E-2</v>
      </c>
      <c r="N54" s="275">
        <f t="shared" si="3"/>
        <v>0.32185883023238832</v>
      </c>
      <c r="O54" s="275">
        <f t="shared" si="6"/>
        <v>0.12464434947807511</v>
      </c>
      <c r="P54" s="277">
        <f t="shared" si="7"/>
        <v>0.46161400282829224</v>
      </c>
      <c r="Q54" s="279">
        <v>53</v>
      </c>
      <c r="R54" s="280">
        <f t="shared" si="4"/>
        <v>2.8942873405278811E-2</v>
      </c>
      <c r="S54" s="281">
        <f>'3最终实证数据（1上剔除异常）'!D54</f>
        <v>0.03</v>
      </c>
      <c r="T54" s="280">
        <f t="shared" si="5"/>
        <v>-1.0571265947211875E-3</v>
      </c>
    </row>
    <row r="55" spans="1:20">
      <c r="A55" s="273">
        <v>54</v>
      </c>
      <c r="B55" s="274">
        <v>-0.18221000000000001</v>
      </c>
      <c r="C55" s="274">
        <v>-0.31589</v>
      </c>
      <c r="D55" s="275">
        <v>0.21177000000000001</v>
      </c>
      <c r="E55" s="286">
        <v>-1.2313000000000001</v>
      </c>
      <c r="F55" s="275">
        <v>-4.0829999999999998E-2</v>
      </c>
      <c r="G55" s="274">
        <v>-0.40137</v>
      </c>
      <c r="H55" s="275">
        <v>0.73162000000000005</v>
      </c>
      <c r="I55" s="275">
        <v>-0.13544</v>
      </c>
      <c r="J55" s="275">
        <v>-0.53047999999999995</v>
      </c>
      <c r="K55" s="275">
        <v>0.26677000000000001</v>
      </c>
      <c r="M55" s="275">
        <f t="shared" si="2"/>
        <v>-4.4280203928909377E-2</v>
      </c>
      <c r="N55" s="275">
        <f t="shared" si="3"/>
        <v>-5.4571112753465524E-2</v>
      </c>
      <c r="O55" s="275">
        <f t="shared" si="6"/>
        <v>-0.10336894613416878</v>
      </c>
      <c r="P55" s="277">
        <f t="shared" si="7"/>
        <v>-0.20222026281654368</v>
      </c>
      <c r="Q55" s="279">
        <v>54</v>
      </c>
      <c r="R55" s="280">
        <f t="shared" si="4"/>
        <v>2.1578507950790724E-2</v>
      </c>
      <c r="S55" s="281">
        <f>'3最终实证数据（1上剔除异常）'!D55</f>
        <v>0.01</v>
      </c>
      <c r="T55" s="280">
        <f t="shared" si="5"/>
        <v>1.1578507950790724E-2</v>
      </c>
    </row>
    <row r="56" spans="1:20">
      <c r="A56" s="273">
        <v>55</v>
      </c>
      <c r="B56" s="274">
        <v>-0.14907000000000001</v>
      </c>
      <c r="C56" s="274">
        <v>0.46368999999999999</v>
      </c>
      <c r="D56" s="275">
        <v>1.4308399999999999</v>
      </c>
      <c r="E56" s="286">
        <v>-1.3634599999999999</v>
      </c>
      <c r="F56" s="275">
        <v>-9.1840000000000005E-2</v>
      </c>
      <c r="G56" s="274">
        <v>-0.42791000000000001</v>
      </c>
      <c r="H56" s="275">
        <v>1.2341800000000001</v>
      </c>
      <c r="I56" s="275">
        <v>1.3259999999999999E-2</v>
      </c>
      <c r="J56" s="275">
        <v>-0.31923000000000001</v>
      </c>
      <c r="K56" s="275">
        <v>1.643E-2</v>
      </c>
      <c r="M56" s="275">
        <f t="shared" si="2"/>
        <v>-3.6226606660899628E-2</v>
      </c>
      <c r="N56" s="275">
        <f t="shared" si="3"/>
        <v>8.0104084563153086E-2</v>
      </c>
      <c r="O56" s="275">
        <f t="shared" si="6"/>
        <v>-0.11020406542659432</v>
      </c>
      <c r="P56" s="277">
        <f t="shared" si="7"/>
        <v>-6.6326587524340869E-2</v>
      </c>
      <c r="Q56" s="279">
        <v>55</v>
      </c>
      <c r="R56" s="280">
        <f t="shared" si="4"/>
        <v>2.3086069008720133E-2</v>
      </c>
      <c r="S56" s="281">
        <f>'3最终实证数据（1上剔除异常）'!D56</f>
        <v>0.01</v>
      </c>
      <c r="T56" s="280">
        <f t="shared" si="5"/>
        <v>1.3086069008720133E-2</v>
      </c>
    </row>
    <row r="57" spans="1:20">
      <c r="A57" s="273">
        <v>56</v>
      </c>
      <c r="B57" s="274">
        <v>-8.6749999999999994E-2</v>
      </c>
      <c r="C57" s="274">
        <v>-0.53376000000000001</v>
      </c>
      <c r="D57" s="275">
        <v>-0.25141999999999998</v>
      </c>
      <c r="E57" s="286">
        <v>0.78202000000000005</v>
      </c>
      <c r="F57" s="275">
        <v>-0.26291999999999999</v>
      </c>
      <c r="G57" s="274">
        <v>-0.16689000000000001</v>
      </c>
      <c r="H57" s="275">
        <v>-0.41049000000000002</v>
      </c>
      <c r="I57" s="275">
        <v>-3.9219999999999998E-2</v>
      </c>
      <c r="J57" s="275">
        <v>-0.27337</v>
      </c>
      <c r="K57" s="275">
        <v>1.2899999999999999E-3</v>
      </c>
      <c r="M57" s="275">
        <f t="shared" si="2"/>
        <v>-2.1081761104400899E-2</v>
      </c>
      <c r="N57" s="275">
        <f t="shared" si="3"/>
        <v>-9.2208924446135543E-2</v>
      </c>
      <c r="O57" s="275">
        <f t="shared" si="6"/>
        <v>-4.2980898971849986E-2</v>
      </c>
      <c r="P57" s="277">
        <f t="shared" si="7"/>
        <v>-0.15627158452238643</v>
      </c>
      <c r="Q57" s="279">
        <v>56</v>
      </c>
      <c r="R57" s="280">
        <f t="shared" si="4"/>
        <v>2.2088247921474794E-2</v>
      </c>
      <c r="S57" s="281">
        <f>'3最终实证数据（1上剔除异常）'!D57</f>
        <v>2.1999999999999999E-2</v>
      </c>
      <c r="T57" s="280">
        <f t="shared" si="5"/>
        <v>8.8247921474795404E-5</v>
      </c>
    </row>
    <row r="58" spans="1:20">
      <c r="A58" s="273">
        <v>57</v>
      </c>
      <c r="B58" s="274">
        <v>8.3599999999999994E-3</v>
      </c>
      <c r="C58" s="274">
        <v>-0.55101</v>
      </c>
      <c r="D58" s="275">
        <v>0.21176</v>
      </c>
      <c r="E58" s="286">
        <v>-0.86233000000000004</v>
      </c>
      <c r="F58" s="275">
        <v>-0.18323</v>
      </c>
      <c r="G58" s="274">
        <v>-0.53903999999999996</v>
      </c>
      <c r="H58" s="275">
        <v>0.10707999999999999</v>
      </c>
      <c r="I58" s="275">
        <v>-0.17913000000000001</v>
      </c>
      <c r="J58" s="275">
        <v>-0.40633999999999998</v>
      </c>
      <c r="K58" s="275">
        <v>-3.6720000000000003E-2</v>
      </c>
      <c r="M58" s="275">
        <f t="shared" si="2"/>
        <v>2.0316256234327555E-3</v>
      </c>
      <c r="N58" s="275">
        <f t="shared" si="3"/>
        <v>-9.5188922847469173E-2</v>
      </c>
      <c r="O58" s="275">
        <f t="shared" si="6"/>
        <v>-0.13882451783681474</v>
      </c>
      <c r="P58" s="277">
        <f t="shared" si="7"/>
        <v>-0.23198181506085114</v>
      </c>
      <c r="Q58" s="279">
        <v>57</v>
      </c>
      <c r="R58" s="280">
        <f t="shared" si="4"/>
        <v>2.1248342789751594E-2</v>
      </c>
      <c r="S58" s="281">
        <f>'3最终实证数据（1上剔除异常）'!D58</f>
        <v>0.01</v>
      </c>
      <c r="T58" s="280">
        <f t="shared" si="5"/>
        <v>1.1248342789751594E-2</v>
      </c>
    </row>
    <row r="59" spans="1:20">
      <c r="A59" s="273">
        <v>58</v>
      </c>
      <c r="B59" s="274">
        <v>-0.33877000000000002</v>
      </c>
      <c r="C59" s="274">
        <v>-0.49286999999999997</v>
      </c>
      <c r="D59" s="275">
        <v>-0.70204999999999995</v>
      </c>
      <c r="E59" s="286">
        <v>-0.75048999999999999</v>
      </c>
      <c r="F59" s="275">
        <v>-0.22536</v>
      </c>
      <c r="G59" s="274">
        <v>-0.27000999999999997</v>
      </c>
      <c r="H59" s="275">
        <v>-0.27539000000000002</v>
      </c>
      <c r="I59" s="275">
        <v>-0.20660999999999999</v>
      </c>
      <c r="J59" s="275">
        <v>-0.48647000000000001</v>
      </c>
      <c r="K59" s="275">
        <v>0.12222</v>
      </c>
      <c r="M59" s="275">
        <f t="shared" si="2"/>
        <v>-8.2327011058650076E-2</v>
      </c>
      <c r="N59" s="275">
        <f t="shared" si="3"/>
        <v>-8.5145032583495997E-2</v>
      </c>
      <c r="O59" s="275">
        <f t="shared" si="6"/>
        <v>-6.9538453660430294E-2</v>
      </c>
      <c r="P59" s="277">
        <f t="shared" si="7"/>
        <v>-0.23701049730257637</v>
      </c>
      <c r="Q59" s="279">
        <v>58</v>
      </c>
      <c r="R59" s="280">
        <f t="shared" si="4"/>
        <v>2.1192556194061803E-2</v>
      </c>
      <c r="S59" s="281">
        <f>'3最终实证数据（1上剔除异常）'!D59</f>
        <v>0.02</v>
      </c>
      <c r="T59" s="280">
        <f t="shared" si="5"/>
        <v>1.1925561940618022E-3</v>
      </c>
    </row>
    <row r="60" spans="1:20">
      <c r="A60" s="273">
        <v>59</v>
      </c>
      <c r="B60" s="274">
        <v>4.249E-2</v>
      </c>
      <c r="C60" s="274">
        <v>0.27992</v>
      </c>
      <c r="D60" s="275">
        <v>-0.71253</v>
      </c>
      <c r="E60" s="286">
        <v>1.85565</v>
      </c>
      <c r="F60" s="275">
        <v>-0.15490000000000001</v>
      </c>
      <c r="G60" s="274">
        <v>0.25785999999999998</v>
      </c>
      <c r="H60" s="275">
        <v>0.62195</v>
      </c>
      <c r="I60" s="275">
        <v>-0.27095000000000002</v>
      </c>
      <c r="J60" s="275">
        <v>-0.51258000000000004</v>
      </c>
      <c r="K60" s="275">
        <v>-6.9000000000000006E-2</v>
      </c>
      <c r="M60" s="275">
        <f t="shared" si="2"/>
        <v>1.0325810136322701E-2</v>
      </c>
      <c r="N60" s="275">
        <f t="shared" si="3"/>
        <v>4.8357168260945486E-2</v>
      </c>
      <c r="O60" s="275">
        <f t="shared" si="6"/>
        <v>6.6409339138841367E-2</v>
      </c>
      <c r="P60" s="277">
        <f t="shared" si="7"/>
        <v>0.12509231753610955</v>
      </c>
      <c r="Q60" s="279">
        <v>59</v>
      </c>
      <c r="R60" s="280">
        <f t="shared" si="4"/>
        <v>2.5209609242657562E-2</v>
      </c>
      <c r="S60" s="281">
        <f>'3最终实证数据（1上剔除异常）'!D60</f>
        <v>0.03</v>
      </c>
      <c r="T60" s="280">
        <f t="shared" si="5"/>
        <v>-4.7903907573424373E-3</v>
      </c>
    </row>
    <row r="61" spans="1:20">
      <c r="A61" s="273">
        <v>60</v>
      </c>
      <c r="B61" s="274">
        <v>-0.20646</v>
      </c>
      <c r="C61" s="274">
        <v>-0.41799999999999998</v>
      </c>
      <c r="D61" s="275">
        <v>0.16116</v>
      </c>
      <c r="E61" s="286">
        <v>8.3699999999999997E-2</v>
      </c>
      <c r="F61" s="275">
        <v>-0.24437999999999999</v>
      </c>
      <c r="G61" s="274">
        <v>5.0959999999999998E-2</v>
      </c>
      <c r="H61" s="275">
        <v>-0.36442999999999998</v>
      </c>
      <c r="I61" s="275">
        <v>2.2710000000000001E-2</v>
      </c>
      <c r="J61" s="275">
        <v>4.5510000000000002E-2</v>
      </c>
      <c r="K61" s="275">
        <v>-3.3419999999999998E-2</v>
      </c>
      <c r="M61" s="275">
        <f t="shared" si="2"/>
        <v>-5.0173376341378792E-2</v>
      </c>
      <c r="N61" s="275">
        <f t="shared" si="3"/>
        <v>-7.2210975754055481E-2</v>
      </c>
      <c r="O61" s="275">
        <f t="shared" si="6"/>
        <v>1.3124253170384535E-2</v>
      </c>
      <c r="P61" s="277">
        <f t="shared" si="7"/>
        <v>-0.10926009892504973</v>
      </c>
      <c r="Q61" s="279">
        <v>60</v>
      </c>
      <c r="R61" s="280">
        <f t="shared" si="4"/>
        <v>2.2609778337143966E-2</v>
      </c>
      <c r="S61" s="281">
        <f>'3最终实证数据（1上剔除异常）'!D61</f>
        <v>1.9400000000000001E-2</v>
      </c>
      <c r="T61" s="280">
        <f t="shared" si="5"/>
        <v>3.2097783371439655E-3</v>
      </c>
    </row>
    <row r="62" spans="1:20">
      <c r="A62" s="273">
        <v>61</v>
      </c>
      <c r="B62" s="274">
        <v>-0.11831999999999999</v>
      </c>
      <c r="C62" s="274">
        <v>-0.27507999999999999</v>
      </c>
      <c r="D62" s="275">
        <v>0.29326000000000002</v>
      </c>
      <c r="E62" s="286">
        <v>-0.21179999999999999</v>
      </c>
      <c r="F62" s="275">
        <v>-6.241E-2</v>
      </c>
      <c r="G62" s="274">
        <v>-0.28627999999999998</v>
      </c>
      <c r="H62" s="275">
        <v>-0.25527</v>
      </c>
      <c r="I62" s="275">
        <v>-9.9010000000000001E-2</v>
      </c>
      <c r="J62" s="275">
        <v>-6.2899999999999996E-3</v>
      </c>
      <c r="K62" s="275">
        <v>-0.37476999999999999</v>
      </c>
      <c r="M62" s="275">
        <f t="shared" si="2"/>
        <v>-2.8753821024469332E-2</v>
      </c>
      <c r="N62" s="275">
        <f t="shared" si="3"/>
        <v>-4.7521041173266942E-2</v>
      </c>
      <c r="O62" s="275">
        <f t="shared" si="6"/>
        <v>-7.3728634176171204E-2</v>
      </c>
      <c r="P62" s="277">
        <f t="shared" si="7"/>
        <v>-0.15000349637390747</v>
      </c>
      <c r="Q62" s="279">
        <v>61</v>
      </c>
      <c r="R62" s="280">
        <f t="shared" si="4"/>
        <v>2.2157784090689418E-2</v>
      </c>
      <c r="S62" s="281">
        <f>'3最终实证数据（1上剔除异常）'!D62</f>
        <v>0.03</v>
      </c>
      <c r="T62" s="280">
        <f t="shared" si="5"/>
        <v>-7.8422159093105813E-3</v>
      </c>
    </row>
    <row r="63" spans="1:20">
      <c r="A63" s="273">
        <v>62</v>
      </c>
      <c r="B63" s="274">
        <v>-6.4610000000000001E-2</v>
      </c>
      <c r="C63" s="274">
        <v>0.98316000000000003</v>
      </c>
      <c r="D63" s="275">
        <v>6.1679999999999999E-2</v>
      </c>
      <c r="E63" s="286">
        <v>0.30553000000000002</v>
      </c>
      <c r="F63" s="275">
        <v>0.28871000000000002</v>
      </c>
      <c r="G63" s="274">
        <v>0.53703000000000001</v>
      </c>
      <c r="H63" s="275">
        <v>-0.47627000000000003</v>
      </c>
      <c r="I63" s="275">
        <v>-0.49436000000000002</v>
      </c>
      <c r="J63" s="275">
        <v>0.66081000000000001</v>
      </c>
      <c r="K63" s="275">
        <v>-0.92657</v>
      </c>
      <c r="M63" s="275">
        <f t="shared" si="2"/>
        <v>-1.5701355446171093E-2</v>
      </c>
      <c r="N63" s="275">
        <f t="shared" si="3"/>
        <v>0.1698443610582708</v>
      </c>
      <c r="O63" s="275">
        <f t="shared" si="6"/>
        <v>0.13830686185423091</v>
      </c>
      <c r="P63" s="277">
        <f t="shared" si="7"/>
        <v>0.29244986746633062</v>
      </c>
      <c r="Q63" s="279">
        <v>62</v>
      </c>
      <c r="R63" s="280">
        <f t="shared" si="4"/>
        <v>2.7066220482899396E-2</v>
      </c>
      <c r="S63" s="281">
        <f>'3最终实证数据（1上剔除异常）'!D63</f>
        <v>0.01</v>
      </c>
      <c r="T63" s="280">
        <f t="shared" si="5"/>
        <v>1.7066220482899394E-2</v>
      </c>
    </row>
    <row r="64" spans="1:20">
      <c r="A64" s="273">
        <v>63</v>
      </c>
      <c r="B64" s="274">
        <v>0.16575000000000001</v>
      </c>
      <c r="C64" s="274">
        <v>-0.33017999999999997</v>
      </c>
      <c r="D64" s="275">
        <v>0.43628</v>
      </c>
      <c r="E64" s="286">
        <v>-0.10092</v>
      </c>
      <c r="F64" s="275">
        <v>0.29749999999999999</v>
      </c>
      <c r="G64" s="274">
        <v>1.31467</v>
      </c>
      <c r="H64" s="275">
        <v>-0.29837000000000002</v>
      </c>
      <c r="I64" s="275">
        <v>-4.6850000000000003E-2</v>
      </c>
      <c r="J64" s="275">
        <v>0.39123999999999998</v>
      </c>
      <c r="K64" s="275">
        <v>-0.55517000000000005</v>
      </c>
      <c r="M64" s="275">
        <f t="shared" si="2"/>
        <v>4.02801372110023E-2</v>
      </c>
      <c r="N64" s="275">
        <f t="shared" si="3"/>
        <v>-5.7039760704483349E-2</v>
      </c>
      <c r="O64" s="275">
        <f t="shared" si="6"/>
        <v>0.3385804928475164</v>
      </c>
      <c r="P64" s="277">
        <f t="shared" si="7"/>
        <v>0.32182086935403537</v>
      </c>
      <c r="Q64" s="279">
        <v>63</v>
      </c>
      <c r="R64" s="280">
        <f t="shared" si="4"/>
        <v>2.739205300294174E-2</v>
      </c>
      <c r="S64" s="281">
        <f>'3最终实证数据（1上剔除异常）'!D64</f>
        <v>0.01</v>
      </c>
      <c r="T64" s="280">
        <f t="shared" si="5"/>
        <v>1.7392053002941742E-2</v>
      </c>
    </row>
    <row r="65" spans="1:20">
      <c r="A65" s="273">
        <v>64</v>
      </c>
      <c r="B65" s="274">
        <v>-0.51161000000000001</v>
      </c>
      <c r="C65" s="274">
        <v>7.2700000000000004E-3</v>
      </c>
      <c r="D65" s="275">
        <v>-6.1330000000000003E-2</v>
      </c>
      <c r="E65" s="286">
        <v>-0.76529999999999998</v>
      </c>
      <c r="F65" s="275">
        <v>0.11055</v>
      </c>
      <c r="G65" s="274">
        <v>-0.14488999999999999</v>
      </c>
      <c r="H65" s="275">
        <v>-0.31842999999999999</v>
      </c>
      <c r="I65" s="275">
        <v>-0.31851000000000002</v>
      </c>
      <c r="J65" s="275">
        <v>-0.25373000000000001</v>
      </c>
      <c r="K65" s="275">
        <v>-5.3030000000000001E-2</v>
      </c>
      <c r="M65" s="275">
        <f t="shared" si="2"/>
        <v>-0.12433014177086509</v>
      </c>
      <c r="N65" s="275">
        <f t="shared" si="3"/>
        <v>1.2559181668229267E-3</v>
      </c>
      <c r="O65" s="275">
        <f t="shared" si="6"/>
        <v>-3.7315012595310344E-2</v>
      </c>
      <c r="P65" s="277">
        <f t="shared" si="7"/>
        <v>-0.1603892361993525</v>
      </c>
      <c r="Q65" s="279">
        <v>64</v>
      </c>
      <c r="R65" s="280">
        <f t="shared" si="4"/>
        <v>2.2042568008079532E-2</v>
      </c>
      <c r="S65" s="281">
        <f>'3最终实证数据（1上剔除异常）'!D65</f>
        <v>1.4999999999999999E-2</v>
      </c>
      <c r="T65" s="280">
        <f t="shared" si="5"/>
        <v>7.0425680080795326E-3</v>
      </c>
    </row>
    <row r="66" spans="1:20">
      <c r="A66" s="273">
        <v>65</v>
      </c>
      <c r="B66" s="274">
        <v>0.53595000000000004</v>
      </c>
      <c r="C66" s="274">
        <v>1.48282</v>
      </c>
      <c r="D66" s="275">
        <v>-0.77946000000000004</v>
      </c>
      <c r="E66" s="286">
        <v>1.0690900000000001</v>
      </c>
      <c r="F66" s="275">
        <v>-1.21254</v>
      </c>
      <c r="G66" s="274">
        <v>-0.20571</v>
      </c>
      <c r="H66" s="275">
        <v>-0.85150999999999999</v>
      </c>
      <c r="I66" s="275">
        <v>-1.54094</v>
      </c>
      <c r="J66" s="275">
        <v>-0.13816999999999999</v>
      </c>
      <c r="K66" s="275">
        <v>-0.90917999999999999</v>
      </c>
      <c r="M66" s="275">
        <f t="shared" si="2"/>
        <v>0.13024518575105087</v>
      </c>
      <c r="N66" s="275">
        <f t="shared" si="3"/>
        <v>0.25616239011394393</v>
      </c>
      <c r="O66" s="275">
        <f t="shared" ref="O66:O97" si="8">$O$1*G66</f>
        <v>-5.2978613023544008E-2</v>
      </c>
      <c r="P66" s="277">
        <f t="shared" ref="P66:P97" si="9">SUM(M66:O66)</f>
        <v>0.33342896284145079</v>
      </c>
      <c r="Q66" s="279">
        <v>65</v>
      </c>
      <c r="R66" s="280">
        <f t="shared" si="4"/>
        <v>2.752082948691572E-2</v>
      </c>
      <c r="S66" s="281">
        <f>'3最终实证数据（1上剔除异常）'!D66</f>
        <v>0.03</v>
      </c>
      <c r="T66" s="280">
        <f t="shared" si="5"/>
        <v>-2.4791705130842792E-3</v>
      </c>
    </row>
    <row r="67" spans="1:20">
      <c r="A67" s="273">
        <v>66</v>
      </c>
      <c r="B67" s="274">
        <v>-8.2150000000000001E-2</v>
      </c>
      <c r="C67" s="274">
        <v>-0.47405000000000003</v>
      </c>
      <c r="D67" s="275">
        <v>-0.72443999999999997</v>
      </c>
      <c r="E67" s="286">
        <v>-0.31505</v>
      </c>
      <c r="F67" s="275">
        <v>0.25276999999999999</v>
      </c>
      <c r="G67" s="274">
        <v>0.56830999999999998</v>
      </c>
      <c r="H67" s="275">
        <v>-0.46083000000000002</v>
      </c>
      <c r="I67" s="275">
        <v>0.23400000000000001</v>
      </c>
      <c r="J67" s="275">
        <v>0.14326</v>
      </c>
      <c r="K67" s="275">
        <v>-0.44346999999999998</v>
      </c>
      <c r="M67" s="275">
        <f t="shared" ref="M67:M129" si="10">$M$1*B67</f>
        <v>-1.9963880976674744E-2</v>
      </c>
      <c r="N67" s="275">
        <f t="shared" ref="N67:N129" si="11">$N$1*C67</f>
        <v>-8.1893811139258393E-2</v>
      </c>
      <c r="O67" s="275">
        <f t="shared" si="8"/>
        <v>0.14636272212051088</v>
      </c>
      <c r="P67" s="277">
        <f t="shared" si="9"/>
        <v>4.4505030004577742E-2</v>
      </c>
      <c r="Q67" s="279">
        <v>66</v>
      </c>
      <c r="R67" s="280">
        <f t="shared" ref="R67:R129" si="12">$R$1*P67+$S$1</f>
        <v>2.4315599597356075E-2</v>
      </c>
      <c r="S67" s="281">
        <f>'3最终实证数据（1上剔除异常）'!D67</f>
        <v>0.02</v>
      </c>
      <c r="T67" s="280">
        <f t="shared" ref="T67:T129" si="13">R67-S67</f>
        <v>4.3155995973560742E-3</v>
      </c>
    </row>
    <row r="68" spans="1:20">
      <c r="A68" s="273">
        <v>67</v>
      </c>
      <c r="B68" s="274">
        <v>-0.23297999999999999</v>
      </c>
      <c r="C68" s="274">
        <v>-0.30547999999999997</v>
      </c>
      <c r="D68" s="275">
        <v>0.37386000000000003</v>
      </c>
      <c r="E68" s="286">
        <v>-0.68716999999999995</v>
      </c>
      <c r="F68" s="275">
        <v>0.19092999999999999</v>
      </c>
      <c r="G68" s="274">
        <v>0.32142999999999999</v>
      </c>
      <c r="H68" s="275">
        <v>0.40182000000000001</v>
      </c>
      <c r="I68" s="275">
        <v>1.2370000000000001E-2</v>
      </c>
      <c r="J68" s="275">
        <v>1.8020000000000001E-2</v>
      </c>
      <c r="K68" s="275">
        <v>-0.24490000000000001</v>
      </c>
      <c r="M68" s="275">
        <f t="shared" si="10"/>
        <v>-5.6618198295139158E-2</v>
      </c>
      <c r="N68" s="275">
        <f t="shared" si="11"/>
        <v>-5.2772748500834611E-2</v>
      </c>
      <c r="O68" s="275">
        <f t="shared" si="8"/>
        <v>8.2781175364142479E-2</v>
      </c>
      <c r="P68" s="277">
        <f t="shared" si="9"/>
        <v>-2.6609771431831297E-2</v>
      </c>
      <c r="Q68" s="279">
        <v>67</v>
      </c>
      <c r="R68" s="280">
        <f t="shared" si="12"/>
        <v>2.35266746892808E-2</v>
      </c>
      <c r="S68" s="281">
        <f>'3最终实证数据（1上剔除异常）'!D68</f>
        <v>0.04</v>
      </c>
      <c r="T68" s="280">
        <f t="shared" si="13"/>
        <v>-1.6473325310719201E-2</v>
      </c>
    </row>
    <row r="69" spans="1:20">
      <c r="A69" s="273">
        <v>68</v>
      </c>
      <c r="B69" s="274">
        <v>1.0189999999999999E-2</v>
      </c>
      <c r="C69" s="274">
        <v>0.12118</v>
      </c>
      <c r="D69" s="275">
        <v>-0.68811999999999995</v>
      </c>
      <c r="E69" s="286">
        <v>0.55730000000000002</v>
      </c>
      <c r="F69" s="275">
        <v>7.9630000000000006E-2</v>
      </c>
      <c r="G69" s="274">
        <v>-0.54008</v>
      </c>
      <c r="H69" s="275">
        <v>8.7600000000000004E-3</v>
      </c>
      <c r="I69" s="275">
        <v>7.8759999999999997E-2</v>
      </c>
      <c r="J69" s="275">
        <v>0.13325999999999999</v>
      </c>
      <c r="K69" s="275">
        <v>-0.13871</v>
      </c>
      <c r="M69" s="275">
        <f t="shared" si="10"/>
        <v>2.4763475003325092E-3</v>
      </c>
      <c r="N69" s="275">
        <f t="shared" si="11"/>
        <v>2.0934272827455608E-2</v>
      </c>
      <c r="O69" s="275">
        <f t="shared" si="8"/>
        <v>-0.13909235973825118</v>
      </c>
      <c r="P69" s="277">
        <f t="shared" si="9"/>
        <v>-0.11568173941046306</v>
      </c>
      <c r="Q69" s="279">
        <v>68</v>
      </c>
      <c r="R69" s="280">
        <f t="shared" si="12"/>
        <v>2.2538538707315602E-2</v>
      </c>
      <c r="S69" s="281">
        <f>'3最终实证数据（1上剔除异常）'!D69</f>
        <v>2.5000000000000001E-2</v>
      </c>
      <c r="T69" s="280">
        <f t="shared" si="13"/>
        <v>-2.4614612926843991E-3</v>
      </c>
    </row>
    <row r="70" spans="1:20">
      <c r="A70" s="273">
        <v>69</v>
      </c>
      <c r="B70" s="274">
        <v>9.2859999999999998E-2</v>
      </c>
      <c r="C70" s="274">
        <v>4.7399999999999998E-2</v>
      </c>
      <c r="D70" s="275">
        <v>-0.91254000000000002</v>
      </c>
      <c r="E70" s="286">
        <v>0.46389999999999998</v>
      </c>
      <c r="F70" s="275">
        <v>-0.29249999999999998</v>
      </c>
      <c r="G70" s="274">
        <v>0.19535</v>
      </c>
      <c r="H70" s="275">
        <v>-7.4480000000000005E-2</v>
      </c>
      <c r="I70" s="275">
        <v>7.7539999999999998E-2</v>
      </c>
      <c r="J70" s="275">
        <v>-0.14423</v>
      </c>
      <c r="K70" s="275">
        <v>-0.20630000000000001</v>
      </c>
      <c r="M70" s="275">
        <f t="shared" si="10"/>
        <v>2.2566597534924123E-2</v>
      </c>
      <c r="N70" s="275">
        <f t="shared" si="11"/>
        <v>8.1885173462732767E-3</v>
      </c>
      <c r="O70" s="275">
        <f t="shared" si="8"/>
        <v>5.0310495620773527E-2</v>
      </c>
      <c r="P70" s="277">
        <f t="shared" si="9"/>
        <v>8.1065610501970919E-2</v>
      </c>
      <c r="Q70" s="279">
        <v>69</v>
      </c>
      <c r="R70" s="280">
        <f t="shared" si="12"/>
        <v>2.4721191007660112E-2</v>
      </c>
      <c r="S70" s="281">
        <f>'3最终实证数据（1上剔除异常）'!D70</f>
        <v>0.02</v>
      </c>
      <c r="T70" s="280">
        <f t="shared" si="13"/>
        <v>4.7211910076601117E-3</v>
      </c>
    </row>
    <row r="71" spans="1:20">
      <c r="A71" s="273">
        <v>70</v>
      </c>
      <c r="B71" s="274">
        <v>1.47E-2</v>
      </c>
      <c r="C71" s="274">
        <v>9.7684599999999993</v>
      </c>
      <c r="D71" s="275">
        <v>0.47427000000000002</v>
      </c>
      <c r="E71" s="286">
        <v>-4.1029999999999997E-2</v>
      </c>
      <c r="F71" s="275">
        <v>-7.7179999999999999E-2</v>
      </c>
      <c r="G71" s="274">
        <v>-0.84587000000000001</v>
      </c>
      <c r="H71" s="275">
        <v>-0.1004</v>
      </c>
      <c r="I71" s="275">
        <v>-8.455E-2</v>
      </c>
      <c r="J71" s="275">
        <v>0.19456999999999999</v>
      </c>
      <c r="K71" s="275">
        <v>-0.15112999999999999</v>
      </c>
      <c r="M71" s="275">
        <f t="shared" si="10"/>
        <v>3.5723560603422855E-3</v>
      </c>
      <c r="N71" s="275">
        <f t="shared" si="11"/>
        <v>1.6875359526661742</v>
      </c>
      <c r="O71" s="275">
        <f t="shared" si="8"/>
        <v>-0.21784560496925368</v>
      </c>
      <c r="P71" s="277">
        <f t="shared" si="9"/>
        <v>1.4732627037572628</v>
      </c>
      <c r="Q71" s="279">
        <v>70</v>
      </c>
      <c r="R71" s="280">
        <f t="shared" si="12"/>
        <v>4.016578118627763E-2</v>
      </c>
      <c r="S71" s="281">
        <f>'3最终实证数据（1上剔除异常）'!D71</f>
        <v>0.04</v>
      </c>
      <c r="T71" s="280">
        <f t="shared" si="13"/>
        <v>1.65781186277629E-4</v>
      </c>
    </row>
    <row r="72" spans="1:20">
      <c r="A72" s="273">
        <v>71</v>
      </c>
      <c r="B72" s="274">
        <v>0.11552999999999999</v>
      </c>
      <c r="C72" s="274">
        <v>9.7900000000000001E-3</v>
      </c>
      <c r="D72" s="275">
        <v>-6.7799999999999996E-3</v>
      </c>
      <c r="E72" s="286">
        <v>-0.40414</v>
      </c>
      <c r="F72" s="275">
        <v>-0.33161000000000002</v>
      </c>
      <c r="G72" s="274">
        <v>0.74145000000000005</v>
      </c>
      <c r="H72" s="275">
        <v>-5.3299999999999997E-3</v>
      </c>
      <c r="I72" s="275">
        <v>0.25711000000000001</v>
      </c>
      <c r="J72" s="275">
        <v>8.3519999999999997E-2</v>
      </c>
      <c r="K72" s="275">
        <v>-0.19486000000000001</v>
      </c>
      <c r="M72" s="275">
        <f t="shared" si="10"/>
        <v>2.807580242526151E-2</v>
      </c>
      <c r="N72" s="275">
        <f t="shared" si="11"/>
        <v>1.6912570637134048E-3</v>
      </c>
      <c r="O72" s="275">
        <f t="shared" si="8"/>
        <v>0.19095324790387783</v>
      </c>
      <c r="P72" s="277">
        <f t="shared" si="9"/>
        <v>0.22072030739285275</v>
      </c>
      <c r="Q72" s="279">
        <v>71</v>
      </c>
      <c r="R72" s="280">
        <f t="shared" si="12"/>
        <v>2.6270475638728655E-2</v>
      </c>
      <c r="S72" s="281">
        <f>'3最终实证数据（1上剔除异常）'!D72</f>
        <v>2.7E-2</v>
      </c>
      <c r="T72" s="280">
        <f t="shared" si="13"/>
        <v>-7.2952436127134493E-4</v>
      </c>
    </row>
    <row r="73" spans="1:20">
      <c r="A73" s="273">
        <v>72</v>
      </c>
      <c r="B73" s="274">
        <v>0.16037000000000001</v>
      </c>
      <c r="C73" s="274">
        <v>-0.37513999999999997</v>
      </c>
      <c r="D73" s="275">
        <v>2.2341500000000001</v>
      </c>
      <c r="E73" s="286">
        <v>0.68150999999999995</v>
      </c>
      <c r="F73" s="275">
        <v>-1.64344</v>
      </c>
      <c r="G73" s="274">
        <v>-2.6311100000000001</v>
      </c>
      <c r="H73" s="275">
        <v>0.19553000000000001</v>
      </c>
      <c r="I73" s="275">
        <v>0.16966000000000001</v>
      </c>
      <c r="J73" s="275">
        <v>0.13471</v>
      </c>
      <c r="K73" s="275">
        <v>0.91683000000000003</v>
      </c>
      <c r="M73" s="275">
        <f t="shared" si="10"/>
        <v>3.8972703496400841E-2</v>
      </c>
      <c r="N73" s="275">
        <f t="shared" si="11"/>
        <v>-6.4806759436307107E-2</v>
      </c>
      <c r="O73" s="275">
        <f t="shared" si="8"/>
        <v>-0.67761683200805445</v>
      </c>
      <c r="P73" s="277">
        <f t="shared" si="9"/>
        <v>-0.70345088794796073</v>
      </c>
      <c r="Q73" s="279">
        <v>72</v>
      </c>
      <c r="R73" s="280">
        <f t="shared" si="12"/>
        <v>1.601801538286992E-2</v>
      </c>
      <c r="S73" s="281">
        <f>'3最终实证数据（1上剔除异常）'!D73</f>
        <v>1.4999999999999999E-2</v>
      </c>
      <c r="T73" s="280">
        <f t="shared" si="13"/>
        <v>1.0180153828699204E-3</v>
      </c>
    </row>
    <row r="74" spans="1:20">
      <c r="A74" s="273">
        <v>73</v>
      </c>
      <c r="B74" s="274">
        <v>-0.43302000000000002</v>
      </c>
      <c r="C74" s="274">
        <v>-0.29854999999999998</v>
      </c>
      <c r="D74" s="275">
        <v>1.1856599999999999</v>
      </c>
      <c r="E74" s="286">
        <v>-0.77829999999999999</v>
      </c>
      <c r="F74" s="275">
        <v>1.6398600000000001</v>
      </c>
      <c r="G74" s="274">
        <v>-0.1255</v>
      </c>
      <c r="H74" s="275">
        <v>-8.276E-2</v>
      </c>
      <c r="I74" s="275">
        <v>-0.13113</v>
      </c>
      <c r="J74" s="275">
        <v>0.23053000000000001</v>
      </c>
      <c r="K74" s="275">
        <v>-1.1128899999999999</v>
      </c>
      <c r="M74" s="275">
        <f t="shared" si="10"/>
        <v>-0.10523140280608276</v>
      </c>
      <c r="N74" s="275">
        <f t="shared" si="11"/>
        <v>-5.1575566534385803E-2</v>
      </c>
      <c r="O74" s="275">
        <f t="shared" si="8"/>
        <v>-3.2321306375260185E-2</v>
      </c>
      <c r="P74" s="277">
        <f t="shared" si="9"/>
        <v>-0.18912827571572874</v>
      </c>
      <c r="Q74" s="279">
        <v>73</v>
      </c>
      <c r="R74" s="280">
        <f t="shared" si="12"/>
        <v>2.1723746276869283E-2</v>
      </c>
      <c r="S74" s="281">
        <f>'3最终实证数据（1上剔除异常）'!D74</f>
        <v>0.01</v>
      </c>
      <c r="T74" s="280">
        <f t="shared" si="13"/>
        <v>1.1723746276869283E-2</v>
      </c>
    </row>
    <row r="75" spans="1:20">
      <c r="A75" s="273">
        <v>74</v>
      </c>
      <c r="B75" s="274">
        <v>-0.14085</v>
      </c>
      <c r="C75" s="274">
        <v>-0.30301</v>
      </c>
      <c r="D75" s="275">
        <v>-0.33485999999999999</v>
      </c>
      <c r="E75" s="286">
        <v>-1.0688200000000001</v>
      </c>
      <c r="F75" s="275">
        <v>-0.56420999999999999</v>
      </c>
      <c r="G75" s="274">
        <v>-0.24196000000000001</v>
      </c>
      <c r="H75" s="275">
        <v>0.43858999999999998</v>
      </c>
      <c r="I75" s="275">
        <v>-0.22387000000000001</v>
      </c>
      <c r="J75" s="275">
        <v>-0.68152000000000001</v>
      </c>
      <c r="K75" s="275">
        <v>0.42074</v>
      </c>
      <c r="M75" s="275">
        <f t="shared" si="10"/>
        <v>-3.4229003476136798E-2</v>
      </c>
      <c r="N75" s="275">
        <f t="shared" si="11"/>
        <v>-5.2346047280469744E-2</v>
      </c>
      <c r="O75" s="275">
        <f t="shared" si="8"/>
        <v>-6.2314448530342272E-2</v>
      </c>
      <c r="P75" s="277">
        <f t="shared" si="9"/>
        <v>-0.14888949928694881</v>
      </c>
      <c r="Q75" s="279">
        <v>74</v>
      </c>
      <c r="R75" s="280">
        <f t="shared" si="12"/>
        <v>2.2170142418796553E-2</v>
      </c>
      <c r="S75" s="281">
        <f>'3最终实证数据（1上剔除异常）'!D75</f>
        <v>0.02</v>
      </c>
      <c r="T75" s="280">
        <f t="shared" si="13"/>
        <v>2.1701424187965529E-3</v>
      </c>
    </row>
    <row r="76" spans="1:20">
      <c r="A76" s="273">
        <v>75</v>
      </c>
      <c r="B76" s="274">
        <v>-0.26674999999999999</v>
      </c>
      <c r="C76" s="274">
        <v>-0.45152999999999999</v>
      </c>
      <c r="D76" s="275">
        <v>-0.47166999999999998</v>
      </c>
      <c r="E76" s="286">
        <v>-0.61970999999999998</v>
      </c>
      <c r="F76" s="275">
        <v>-0.13813</v>
      </c>
      <c r="G76" s="274">
        <v>0.61516000000000004</v>
      </c>
      <c r="H76" s="275">
        <v>-0.50324000000000002</v>
      </c>
      <c r="I76" s="275">
        <v>-8.2900000000000001E-2</v>
      </c>
      <c r="J76" s="275">
        <v>-5.6419999999999998E-2</v>
      </c>
      <c r="K76" s="275">
        <v>-0.10752</v>
      </c>
      <c r="M76" s="275">
        <f t="shared" si="10"/>
        <v>-6.482489653716357E-2</v>
      </c>
      <c r="N76" s="275">
        <f t="shared" si="11"/>
        <v>-7.8003401632126018E-2</v>
      </c>
      <c r="O76" s="275">
        <f t="shared" si="8"/>
        <v>0.15842848469964191</v>
      </c>
      <c r="P76" s="277">
        <f t="shared" si="9"/>
        <v>1.5600186530352306E-2</v>
      </c>
      <c r="Q76" s="279">
        <v>75</v>
      </c>
      <c r="R76" s="280">
        <f t="shared" si="12"/>
        <v>2.3994938489960246E-2</v>
      </c>
      <c r="S76" s="281">
        <f>'3最终实证数据（1上剔除异常）'!D76</f>
        <v>3.5000000000000003E-2</v>
      </c>
      <c r="T76" s="280">
        <f t="shared" si="13"/>
        <v>-1.1005061510039757E-2</v>
      </c>
    </row>
    <row r="77" spans="1:20">
      <c r="A77" s="273">
        <v>76</v>
      </c>
      <c r="B77" s="274">
        <v>-8.5449999999999998E-2</v>
      </c>
      <c r="C77" s="274">
        <v>0.26585999999999999</v>
      </c>
      <c r="D77" s="275">
        <v>-0.77127000000000001</v>
      </c>
      <c r="E77" s="286">
        <v>0.32340999999999998</v>
      </c>
      <c r="F77" s="275">
        <v>-0.11359</v>
      </c>
      <c r="G77" s="274">
        <v>1.7632099999999999</v>
      </c>
      <c r="H77" s="275">
        <v>-0.49736000000000002</v>
      </c>
      <c r="I77" s="275">
        <v>0.16880000000000001</v>
      </c>
      <c r="J77" s="275">
        <v>0.58569000000000004</v>
      </c>
      <c r="K77" s="275">
        <v>-0.21612999999999999</v>
      </c>
      <c r="M77" s="275">
        <f t="shared" si="10"/>
        <v>-2.0765838459608728E-2</v>
      </c>
      <c r="N77" s="275">
        <f t="shared" si="11"/>
        <v>4.5928253621945435E-2</v>
      </c>
      <c r="O77" s="275">
        <f t="shared" si="8"/>
        <v>0.45409761445356583</v>
      </c>
      <c r="P77" s="277">
        <f t="shared" si="9"/>
        <v>0.47926002961590253</v>
      </c>
      <c r="Q77" s="279">
        <v>76</v>
      </c>
      <c r="R77" s="280">
        <f t="shared" si="12"/>
        <v>2.913863279404344E-2</v>
      </c>
      <c r="S77" s="281">
        <f>'3最终实证数据（1上剔除异常）'!D77</f>
        <v>0.02</v>
      </c>
      <c r="T77" s="280">
        <f t="shared" si="13"/>
        <v>9.1386327940434393E-3</v>
      </c>
    </row>
    <row r="78" spans="1:20">
      <c r="A78" s="273">
        <v>77</v>
      </c>
      <c r="B78" s="274">
        <v>-0.12742999999999999</v>
      </c>
      <c r="C78" s="274">
        <v>-0.19300999999999999</v>
      </c>
      <c r="D78" s="275">
        <v>0.58521000000000001</v>
      </c>
      <c r="E78" s="286">
        <v>0.87319000000000002</v>
      </c>
      <c r="F78" s="275">
        <v>0.11321000000000001</v>
      </c>
      <c r="G78" s="274">
        <v>-5.3499999999999999E-2</v>
      </c>
      <c r="H78" s="275">
        <v>-0.87204999999999999</v>
      </c>
      <c r="I78" s="275">
        <v>-0.18936</v>
      </c>
      <c r="J78" s="275">
        <v>0.60997999999999997</v>
      </c>
      <c r="K78" s="275">
        <v>-0.87255000000000005</v>
      </c>
      <c r="M78" s="275">
        <f t="shared" si="10"/>
        <v>-3.0967709712205263E-2</v>
      </c>
      <c r="N78" s="275">
        <f t="shared" si="11"/>
        <v>-3.3343158924139353E-2</v>
      </c>
      <c r="O78" s="275">
        <f t="shared" si="8"/>
        <v>-1.3778405506585019E-2</v>
      </c>
      <c r="P78" s="277">
        <f t="shared" si="9"/>
        <v>-7.8089274142929627E-2</v>
      </c>
      <c r="Q78" s="279">
        <v>77</v>
      </c>
      <c r="R78" s="280">
        <f t="shared" si="12"/>
        <v>2.2955577517893337E-2</v>
      </c>
      <c r="S78" s="281">
        <f>'3最终实证数据（1上剔除异常）'!D78</f>
        <v>0.02</v>
      </c>
      <c r="T78" s="280">
        <f t="shared" si="13"/>
        <v>2.9555775178933368E-3</v>
      </c>
    </row>
    <row r="79" spans="1:20">
      <c r="A79" s="273">
        <v>78</v>
      </c>
      <c r="B79" s="274">
        <v>1.74326</v>
      </c>
      <c r="C79" s="274">
        <v>5.5129999999999998E-2</v>
      </c>
      <c r="D79" s="275">
        <v>-2.7686700000000002</v>
      </c>
      <c r="E79" s="286">
        <v>-0.28794999999999998</v>
      </c>
      <c r="F79" s="275">
        <v>1.2294099999999999</v>
      </c>
      <c r="G79" s="274">
        <v>-6.8016100000000002</v>
      </c>
      <c r="H79" s="275">
        <v>0.75258999999999998</v>
      </c>
      <c r="I79" s="275">
        <v>0.60079000000000005</v>
      </c>
      <c r="J79" s="275">
        <v>-1.8689999999999998E-2</v>
      </c>
      <c r="K79" s="275">
        <v>-0.37397999999999998</v>
      </c>
      <c r="M79" s="275">
        <f t="shared" si="10"/>
        <v>0.4236425459695437</v>
      </c>
      <c r="N79" s="275">
        <f t="shared" si="11"/>
        <v>9.5239021371317685E-3</v>
      </c>
      <c r="O79" s="275">
        <f t="shared" si="8"/>
        <v>-1.7516886107970793</v>
      </c>
      <c r="P79" s="277">
        <f t="shared" si="9"/>
        <v>-1.3185221626904038</v>
      </c>
      <c r="Q79" s="279">
        <v>78</v>
      </c>
      <c r="R79" s="280">
        <f t="shared" si="12"/>
        <v>9.1946109848441218E-3</v>
      </c>
      <c r="S79" s="281">
        <f>'3最终实证数据（1上剔除异常）'!D79</f>
        <v>0.02</v>
      </c>
      <c r="T79" s="280">
        <f t="shared" si="13"/>
        <v>-1.0805389015155879E-2</v>
      </c>
    </row>
    <row r="80" spans="1:20">
      <c r="A80" s="273">
        <v>79</v>
      </c>
      <c r="B80" s="274">
        <v>-0.20737</v>
      </c>
      <c r="C80" s="274">
        <v>-0.17843999999999999</v>
      </c>
      <c r="D80" s="275">
        <v>-0.12592999999999999</v>
      </c>
      <c r="E80" s="286">
        <v>-0.65315999999999996</v>
      </c>
      <c r="F80" s="275">
        <v>1.1209999999999999E-2</v>
      </c>
      <c r="G80" s="274">
        <v>-0.53734000000000004</v>
      </c>
      <c r="H80" s="275">
        <v>-0.48082999999999998</v>
      </c>
      <c r="I80" s="275">
        <v>-0.1212</v>
      </c>
      <c r="J80" s="275">
        <v>-0.12791</v>
      </c>
      <c r="K80" s="275">
        <v>-0.28112999999999999</v>
      </c>
      <c r="M80" s="275">
        <f t="shared" si="10"/>
        <v>-5.0394522192733313E-2</v>
      </c>
      <c r="N80" s="275">
        <f t="shared" si="11"/>
        <v>-3.0826139984578133E-2</v>
      </c>
      <c r="O80" s="275">
        <f t="shared" si="8"/>
        <v>-0.13838669934408215</v>
      </c>
      <c r="P80" s="277">
        <f t="shared" si="9"/>
        <v>-0.2196073615213936</v>
      </c>
      <c r="Q80" s="279">
        <v>79</v>
      </c>
      <c r="R80" s="280">
        <f t="shared" si="12"/>
        <v>2.1385621027529254E-2</v>
      </c>
      <c r="S80" s="281">
        <f>'3最终实证数据（1上剔除异常）'!D80</f>
        <v>0.02</v>
      </c>
      <c r="T80" s="280">
        <f t="shared" si="13"/>
        <v>1.3856210275292533E-3</v>
      </c>
    </row>
    <row r="81" spans="1:20">
      <c r="A81" s="273">
        <v>80</v>
      </c>
      <c r="B81" s="274">
        <v>-0.19148000000000001</v>
      </c>
      <c r="C81" s="274">
        <v>-0.13316</v>
      </c>
      <c r="D81" s="275">
        <v>0.52425999999999995</v>
      </c>
      <c r="E81" s="286">
        <v>-1.4071899999999999</v>
      </c>
      <c r="F81" s="275">
        <v>0.12529000000000001</v>
      </c>
      <c r="G81" s="274">
        <v>-0.65795999999999999</v>
      </c>
      <c r="H81" s="275">
        <v>0.97980999999999996</v>
      </c>
      <c r="I81" s="275">
        <v>-0.13738</v>
      </c>
      <c r="J81" s="275">
        <v>-0.69976000000000005</v>
      </c>
      <c r="K81" s="275">
        <v>0.16503999999999999</v>
      </c>
      <c r="M81" s="275">
        <f t="shared" si="10"/>
        <v>-4.6532975403696657E-2</v>
      </c>
      <c r="N81" s="275">
        <f t="shared" si="11"/>
        <v>-2.3003860122990501E-2</v>
      </c>
      <c r="O81" s="275">
        <f t="shared" si="8"/>
        <v>-0.16945120910490991</v>
      </c>
      <c r="P81" s="277">
        <f t="shared" si="9"/>
        <v>-0.23898804463159706</v>
      </c>
      <c r="Q81" s="279">
        <v>80</v>
      </c>
      <c r="R81" s="280">
        <f t="shared" si="12"/>
        <v>2.1170617915204942E-2</v>
      </c>
      <c r="S81" s="281">
        <f>'3最终实证数据（1上剔除异常）'!D81</f>
        <v>0.02</v>
      </c>
      <c r="T81" s="280">
        <f t="shared" si="13"/>
        <v>1.1706179152049419E-3</v>
      </c>
    </row>
    <row r="82" spans="1:20">
      <c r="A82" s="273">
        <v>81</v>
      </c>
      <c r="B82" s="274">
        <v>5.9409999999999998E-2</v>
      </c>
      <c r="C82" s="274">
        <v>0.47255000000000003</v>
      </c>
      <c r="D82" s="275">
        <v>-0.56894999999999996</v>
      </c>
      <c r="E82" s="286">
        <v>0.34991</v>
      </c>
      <c r="F82" s="275">
        <v>-0.70098000000000005</v>
      </c>
      <c r="G82" s="274">
        <v>1.07491</v>
      </c>
      <c r="H82" s="275">
        <v>6.0236400000000003</v>
      </c>
      <c r="I82" s="275">
        <v>4.3979999999999998E-2</v>
      </c>
      <c r="J82" s="275">
        <v>0.43309999999999998</v>
      </c>
      <c r="K82" s="275">
        <v>-0.69247000000000003</v>
      </c>
      <c r="M82" s="275">
        <f t="shared" si="10"/>
        <v>1.4437664867002393E-2</v>
      </c>
      <c r="N82" s="275">
        <f t="shared" si="11"/>
        <v>8.1634680843490251E-2</v>
      </c>
      <c r="O82" s="275">
        <f t="shared" si="8"/>
        <v>0.27683263295482813</v>
      </c>
      <c r="P82" s="277">
        <f t="shared" si="9"/>
        <v>0.3729049786653208</v>
      </c>
      <c r="Q82" s="279">
        <v>81</v>
      </c>
      <c r="R82" s="280">
        <f t="shared" si="12"/>
        <v>2.7958763806156889E-2</v>
      </c>
      <c r="S82" s="281">
        <f>'3最终实证数据（1上剔除异常）'!D82</f>
        <v>0.03</v>
      </c>
      <c r="T82" s="280">
        <f t="shared" si="13"/>
        <v>-2.0412361938431101E-3</v>
      </c>
    </row>
    <row r="83" spans="1:20">
      <c r="A83" s="273">
        <v>82</v>
      </c>
      <c r="B83" s="274">
        <v>0.22611000000000001</v>
      </c>
      <c r="C83" s="274">
        <v>-0.14807000000000001</v>
      </c>
      <c r="D83" s="275">
        <v>-0.31030000000000002</v>
      </c>
      <c r="E83" s="286">
        <v>0.90254000000000001</v>
      </c>
      <c r="F83" s="275">
        <v>-0.41893999999999998</v>
      </c>
      <c r="G83" s="274">
        <v>-0.59696000000000005</v>
      </c>
      <c r="H83" s="275">
        <v>-0.40203</v>
      </c>
      <c r="I83" s="275">
        <v>0.23996000000000001</v>
      </c>
      <c r="J83" s="275">
        <v>0.23325000000000001</v>
      </c>
      <c r="K83" s="275">
        <v>-0.40207999999999999</v>
      </c>
      <c r="M83" s="275">
        <f t="shared" si="10"/>
        <v>5.4948668626122049E-2</v>
      </c>
      <c r="N83" s="275">
        <f t="shared" si="11"/>
        <v>-2.557961526292583E-2</v>
      </c>
      <c r="O83" s="275">
        <f t="shared" si="8"/>
        <v>-0.15374125142450457</v>
      </c>
      <c r="P83" s="277">
        <f t="shared" si="9"/>
        <v>-0.12437219806130835</v>
      </c>
      <c r="Q83" s="279">
        <v>82</v>
      </c>
      <c r="R83" s="280">
        <f t="shared" si="12"/>
        <v>2.2442129532941675E-2</v>
      </c>
      <c r="S83" s="281">
        <f>'3最终实证数据（1上剔除异常）'!D83</f>
        <v>2.5000000000000001E-2</v>
      </c>
      <c r="T83" s="280">
        <f t="shared" si="13"/>
        <v>-2.5578704670583263E-3</v>
      </c>
    </row>
    <row r="84" spans="1:20">
      <c r="A84" s="273">
        <v>83</v>
      </c>
      <c r="B84" s="274">
        <v>-3.5479999999999998E-2</v>
      </c>
      <c r="C84" s="274">
        <v>-2.5309999999999999E-2</v>
      </c>
      <c r="D84" s="275">
        <v>0.42444999999999999</v>
      </c>
      <c r="E84" s="286">
        <v>9.7470000000000001E-2</v>
      </c>
      <c r="F84" s="275">
        <v>0.64676999999999996</v>
      </c>
      <c r="G84" s="274">
        <v>0.57726999999999995</v>
      </c>
      <c r="H84" s="275">
        <v>-0.98507999999999996</v>
      </c>
      <c r="I84" s="275">
        <v>-0.16059000000000001</v>
      </c>
      <c r="J84" s="275">
        <v>-8.3199999999999993E-3</v>
      </c>
      <c r="K84" s="275">
        <v>-0.95050000000000001</v>
      </c>
      <c r="M84" s="275">
        <f t="shared" si="10"/>
        <v>-8.6222580286356657E-3</v>
      </c>
      <c r="N84" s="275">
        <f t="shared" si="11"/>
        <v>-4.3723918572611108E-3</v>
      </c>
      <c r="O84" s="275">
        <f t="shared" si="8"/>
        <v>0.14867028311750158</v>
      </c>
      <c r="P84" s="277">
        <f t="shared" si="9"/>
        <v>0.13567563323160481</v>
      </c>
      <c r="Q84" s="279">
        <v>83</v>
      </c>
      <c r="R84" s="280">
        <f t="shared" si="12"/>
        <v>2.5327017168905747E-2</v>
      </c>
      <c r="S84" s="281">
        <f>'3最终实证数据（1上剔除异常）'!D84</f>
        <v>0.02</v>
      </c>
      <c r="T84" s="280">
        <f t="shared" si="13"/>
        <v>5.3270171689057469E-3</v>
      </c>
    </row>
    <row r="85" spans="1:20">
      <c r="A85" s="273">
        <v>84</v>
      </c>
      <c r="B85" s="274">
        <v>-0.17015</v>
      </c>
      <c r="C85" s="274">
        <v>-0.30565999999999999</v>
      </c>
      <c r="D85" s="275">
        <v>-0.52334999999999998</v>
      </c>
      <c r="E85" s="286">
        <v>-0.51571</v>
      </c>
      <c r="F85" s="275">
        <v>-0.30543999999999999</v>
      </c>
      <c r="G85" s="274">
        <v>0.44069999999999998</v>
      </c>
      <c r="H85" s="275">
        <v>-0.20843</v>
      </c>
      <c r="I85" s="275">
        <v>-5.96E-3</v>
      </c>
      <c r="J85" s="275">
        <v>3.6729999999999999E-2</v>
      </c>
      <c r="K85" s="275">
        <v>-5.008E-2</v>
      </c>
      <c r="M85" s="275">
        <f t="shared" si="10"/>
        <v>-4.1349413854914273E-2</v>
      </c>
      <c r="N85" s="275">
        <f t="shared" si="11"/>
        <v>-5.2803844136326793E-2</v>
      </c>
      <c r="O85" s="275">
        <f t="shared" si="8"/>
        <v>0.11349800573368259</v>
      </c>
      <c r="P85" s="277">
        <f t="shared" si="9"/>
        <v>1.934474774244152E-2</v>
      </c>
      <c r="Q85" s="279">
        <v>84</v>
      </c>
      <c r="R85" s="280">
        <f t="shared" si="12"/>
        <v>2.4036479456824526E-2</v>
      </c>
      <c r="S85" s="281">
        <f>'3最终实证数据（1上剔除异常）'!D85</f>
        <v>1.4999999999999999E-2</v>
      </c>
      <c r="T85" s="280">
        <f t="shared" si="13"/>
        <v>9.0364794568245262E-3</v>
      </c>
    </row>
    <row r="86" spans="1:20">
      <c r="A86" s="273">
        <v>85</v>
      </c>
      <c r="B86" s="274">
        <v>5.4859999999999999E-2</v>
      </c>
      <c r="C86" s="274">
        <v>-0.33907999999999999</v>
      </c>
      <c r="D86" s="275">
        <v>-0.19353000000000001</v>
      </c>
      <c r="E86" s="286">
        <v>-0.85928000000000004</v>
      </c>
      <c r="F86" s="275">
        <v>-5.8689999999999999E-2</v>
      </c>
      <c r="G86" s="274">
        <v>0.24271000000000001</v>
      </c>
      <c r="H86" s="275">
        <v>0.22539000000000001</v>
      </c>
      <c r="I86" s="275">
        <v>7.1459999999999996E-2</v>
      </c>
      <c r="J86" s="275">
        <v>-0.16800999999999999</v>
      </c>
      <c r="K86" s="275">
        <v>8.6209999999999995E-2</v>
      </c>
      <c r="M86" s="275">
        <f t="shared" si="10"/>
        <v>1.3331935610229781E-2</v>
      </c>
      <c r="N86" s="275">
        <f t="shared" si="11"/>
        <v>-5.8577267126040992E-2</v>
      </c>
      <c r="O86" s="275">
        <f t="shared" si="8"/>
        <v>6.2507603747724308E-2</v>
      </c>
      <c r="P86" s="277">
        <f t="shared" si="9"/>
        <v>1.7262272231913095E-2</v>
      </c>
      <c r="Q86" s="279">
        <v>85</v>
      </c>
      <c r="R86" s="280">
        <f t="shared" si="12"/>
        <v>2.4013377138213936E-2</v>
      </c>
      <c r="S86" s="281">
        <f>'3最终实证数据（1上剔除异常）'!D86</f>
        <v>0.01</v>
      </c>
      <c r="T86" s="280">
        <f t="shared" si="13"/>
        <v>1.4013377138213936E-2</v>
      </c>
    </row>
    <row r="87" spans="1:20">
      <c r="A87" s="273">
        <v>86</v>
      </c>
      <c r="B87" s="274">
        <v>2.3619999999999999E-2</v>
      </c>
      <c r="C87" s="274">
        <v>-2.5049999999999999E-2</v>
      </c>
      <c r="D87" s="275">
        <v>-0.75573999999999997</v>
      </c>
      <c r="E87" s="286">
        <v>1.40419</v>
      </c>
      <c r="F87" s="275">
        <v>-1.22966</v>
      </c>
      <c r="G87" s="274">
        <v>-0.8337</v>
      </c>
      <c r="H87" s="275">
        <v>-0.50954999999999995</v>
      </c>
      <c r="I87" s="275">
        <v>-0.49448999999999999</v>
      </c>
      <c r="J87" s="275">
        <v>-0.1065</v>
      </c>
      <c r="K87" s="275">
        <v>-9.2490000000000003E-2</v>
      </c>
      <c r="M87" s="275">
        <f t="shared" si="10"/>
        <v>5.7400714384547467E-3</v>
      </c>
      <c r="N87" s="275">
        <f t="shared" si="11"/>
        <v>-4.327475939327966E-3</v>
      </c>
      <c r="O87" s="275">
        <f t="shared" si="8"/>
        <v>-0.21471133964186787</v>
      </c>
      <c r="P87" s="277">
        <f t="shared" si="9"/>
        <v>-0.21329874414274108</v>
      </c>
      <c r="Q87" s="279">
        <v>86</v>
      </c>
      <c r="R87" s="280">
        <f t="shared" si="12"/>
        <v>2.1455606815086938E-2</v>
      </c>
      <c r="S87" s="281">
        <f>'3最终实证数据（1上剔除异常）'!D87</f>
        <v>4.4999999999999998E-2</v>
      </c>
      <c r="T87" s="280">
        <f t="shared" si="13"/>
        <v>-2.3544393184913061E-2</v>
      </c>
    </row>
    <row r="88" spans="1:20">
      <c r="A88" s="273">
        <v>87</v>
      </c>
      <c r="B88" s="274">
        <v>-0.55310000000000004</v>
      </c>
      <c r="C88" s="274">
        <v>-0.64368000000000003</v>
      </c>
      <c r="D88" s="275">
        <v>0.36586000000000002</v>
      </c>
      <c r="E88" s="286">
        <v>-1.3823099999999999</v>
      </c>
      <c r="F88" s="275">
        <v>-8.2849999999999993E-2</v>
      </c>
      <c r="G88" s="274">
        <v>-0.54601999999999995</v>
      </c>
      <c r="H88" s="275">
        <v>6.08718</v>
      </c>
      <c r="I88" s="275">
        <v>-0.10154000000000001</v>
      </c>
      <c r="J88" s="275">
        <v>1.33951</v>
      </c>
      <c r="K88" s="275">
        <v>-1.20156</v>
      </c>
      <c r="M88" s="275">
        <f t="shared" si="10"/>
        <v>-0.13441293448811689</v>
      </c>
      <c r="N88" s="275">
        <f t="shared" si="11"/>
        <v>-0.11119799252002498</v>
      </c>
      <c r="O88" s="275">
        <f t="shared" si="8"/>
        <v>-0.14062214905991685</v>
      </c>
      <c r="P88" s="277">
        <f t="shared" si="9"/>
        <v>-0.38623307606805868</v>
      </c>
      <c r="Q88" s="279">
        <v>87</v>
      </c>
      <c r="R88" s="280">
        <f t="shared" si="12"/>
        <v>1.9537128535438809E-2</v>
      </c>
      <c r="S88" s="281">
        <f>'3最终实证数据（1上剔除异常）'!D88</f>
        <v>5.0000000000000001E-3</v>
      </c>
      <c r="T88" s="280">
        <f t="shared" si="13"/>
        <v>1.4537128535438808E-2</v>
      </c>
    </row>
    <row r="89" spans="1:20">
      <c r="A89" s="273">
        <v>88</v>
      </c>
      <c r="B89" s="274">
        <v>-0.36876999999999999</v>
      </c>
      <c r="C89" s="274">
        <v>0.29660999999999998</v>
      </c>
      <c r="D89" s="275">
        <v>-0.10581</v>
      </c>
      <c r="E89" s="286">
        <v>-1.0067999999999999</v>
      </c>
      <c r="F89" s="275">
        <v>0.11179</v>
      </c>
      <c r="G89" s="274">
        <v>0.40804000000000001</v>
      </c>
      <c r="H89" s="275">
        <v>-5.246E-2</v>
      </c>
      <c r="I89" s="275">
        <v>0.37390000000000001</v>
      </c>
      <c r="J89" s="275">
        <v>-0.37301000000000001</v>
      </c>
      <c r="K89" s="275">
        <v>-0.22262000000000001</v>
      </c>
      <c r="M89" s="275">
        <f t="shared" si="10"/>
        <v>-8.961753363077718E-2</v>
      </c>
      <c r="N89" s="275">
        <f t="shared" si="11"/>
        <v>5.124042468519234E-2</v>
      </c>
      <c r="O89" s="275">
        <f t="shared" si="8"/>
        <v>0.10508673986741966</v>
      </c>
      <c r="P89" s="277">
        <f t="shared" si="9"/>
        <v>6.6709630921834823E-2</v>
      </c>
      <c r="Q89" s="279">
        <v>88</v>
      </c>
      <c r="R89" s="280">
        <f t="shared" si="12"/>
        <v>2.4561930352468422E-2</v>
      </c>
      <c r="S89" s="281">
        <f>'3最终实证数据（1上剔除异常）'!D89</f>
        <v>2.5000000000000001E-2</v>
      </c>
      <c r="T89" s="280">
        <f t="shared" si="13"/>
        <v>-4.380696475315797E-4</v>
      </c>
    </row>
    <row r="90" spans="1:20">
      <c r="A90" s="273">
        <v>89</v>
      </c>
      <c r="B90" s="274">
        <v>0.21643000000000001</v>
      </c>
      <c r="C90" s="274">
        <v>-0.14807000000000001</v>
      </c>
      <c r="D90" s="275">
        <v>-0.38622000000000001</v>
      </c>
      <c r="E90" s="286">
        <v>0.80208000000000002</v>
      </c>
      <c r="F90" s="275">
        <v>-0.67073000000000005</v>
      </c>
      <c r="G90" s="274">
        <v>-8.6639999999999995E-2</v>
      </c>
      <c r="H90" s="275">
        <v>-0.48929</v>
      </c>
      <c r="I90" s="275">
        <v>0.23744999999999999</v>
      </c>
      <c r="J90" s="275">
        <v>0.17043</v>
      </c>
      <c r="K90" s="275">
        <v>3.3709999999999997E-2</v>
      </c>
      <c r="M90" s="275">
        <f t="shared" si="10"/>
        <v>5.2596260009515707E-2</v>
      </c>
      <c r="N90" s="275">
        <f t="shared" si="11"/>
        <v>-2.557961526292583E-2</v>
      </c>
      <c r="O90" s="275">
        <f t="shared" si="8"/>
        <v>-2.2313290711972449E-2</v>
      </c>
      <c r="P90" s="277">
        <f t="shared" si="9"/>
        <v>4.7033540346174268E-3</v>
      </c>
      <c r="Q90" s="279">
        <v>89</v>
      </c>
      <c r="R90" s="280">
        <f t="shared" si="12"/>
        <v>2.3874052508401307E-2</v>
      </c>
      <c r="S90" s="281">
        <f>'3最终实证数据（1上剔除异常）'!D90</f>
        <v>0.04</v>
      </c>
      <c r="T90" s="280">
        <f t="shared" si="13"/>
        <v>-1.6125947491598694E-2</v>
      </c>
    </row>
    <row r="91" spans="1:20">
      <c r="A91" s="273">
        <v>90</v>
      </c>
      <c r="B91" s="274">
        <v>0.11462</v>
      </c>
      <c r="C91" s="274">
        <v>-7.8200000000000006E-3</v>
      </c>
      <c r="D91" s="275">
        <v>1.06226</v>
      </c>
      <c r="E91" s="286">
        <v>1.2626500000000001</v>
      </c>
      <c r="F91" s="275">
        <v>-0.35310000000000002</v>
      </c>
      <c r="G91" s="274">
        <v>-3.5650000000000001E-2</v>
      </c>
      <c r="H91" s="275">
        <v>-0.56833999999999996</v>
      </c>
      <c r="I91" s="275">
        <v>-0.10777</v>
      </c>
      <c r="J91" s="275">
        <v>0.17854</v>
      </c>
      <c r="K91" s="275">
        <v>-0.21167</v>
      </c>
      <c r="M91" s="275">
        <f t="shared" si="10"/>
        <v>2.785465657390699E-2</v>
      </c>
      <c r="N91" s="275">
        <f t="shared" si="11"/>
        <v>-1.3509326086045788E-3</v>
      </c>
      <c r="O91" s="275">
        <f t="shared" si="8"/>
        <v>-9.1813113328926346E-3</v>
      </c>
      <c r="P91" s="277">
        <f t="shared" si="9"/>
        <v>1.7322412632409776E-2</v>
      </c>
      <c r="Q91" s="279">
        <v>90</v>
      </c>
      <c r="R91" s="280">
        <f t="shared" si="12"/>
        <v>2.4014044316620894E-2</v>
      </c>
      <c r="S91" s="281">
        <f>'3最终实证数据（1上剔除异常）'!D91</f>
        <v>0.02</v>
      </c>
      <c r="T91" s="280">
        <f t="shared" si="13"/>
        <v>4.014044316620894E-3</v>
      </c>
    </row>
    <row r="92" spans="1:20">
      <c r="A92" s="273">
        <v>91</v>
      </c>
      <c r="B92" s="274">
        <v>-0.53339000000000003</v>
      </c>
      <c r="C92" s="274">
        <v>-0.16224</v>
      </c>
      <c r="D92" s="275">
        <v>-9.4939999999999997E-2</v>
      </c>
      <c r="E92" s="286">
        <v>-0.37852999999999998</v>
      </c>
      <c r="F92" s="275">
        <v>-9.4350000000000003E-2</v>
      </c>
      <c r="G92" s="274">
        <v>-0.41277999999999998</v>
      </c>
      <c r="H92" s="275">
        <v>0.15035000000000001</v>
      </c>
      <c r="I92" s="275">
        <v>-7.2440000000000004E-2</v>
      </c>
      <c r="J92" s="275">
        <v>-0.32073000000000002</v>
      </c>
      <c r="K92" s="275">
        <v>-8.4879999999999997E-2</v>
      </c>
      <c r="M92" s="275">
        <f t="shared" si="10"/>
        <v>-0.12962306115822936</v>
      </c>
      <c r="N92" s="275">
        <f t="shared" si="11"/>
        <v>-2.8027532790282205E-2</v>
      </c>
      <c r="O92" s="275">
        <f t="shared" si="8"/>
        <v>-0.1063074808412741</v>
      </c>
      <c r="P92" s="277">
        <f t="shared" si="9"/>
        <v>-0.26395807478978567</v>
      </c>
      <c r="Q92" s="279">
        <v>91</v>
      </c>
      <c r="R92" s="280">
        <f t="shared" si="12"/>
        <v>2.0893608370788214E-2</v>
      </c>
      <c r="S92" s="281">
        <f>'3最终实证数据（1上剔除异常）'!D92</f>
        <v>1.4999999999999999E-2</v>
      </c>
      <c r="T92" s="280">
        <f t="shared" si="13"/>
        <v>5.8936083707882142E-3</v>
      </c>
    </row>
    <row r="93" spans="1:20">
      <c r="A93" s="273">
        <v>92</v>
      </c>
      <c r="B93" s="274">
        <v>0.10439</v>
      </c>
      <c r="C93" s="274">
        <v>0.62166999999999994</v>
      </c>
      <c r="D93" s="275">
        <v>-0.87751999999999997</v>
      </c>
      <c r="E93" s="286">
        <v>-6.6850000000000007E-2</v>
      </c>
      <c r="F93" s="275">
        <v>1.983E-2</v>
      </c>
      <c r="G93" s="274">
        <v>0.56469999999999998</v>
      </c>
      <c r="H93" s="275">
        <v>0.26615</v>
      </c>
      <c r="I93" s="275">
        <v>0.46493000000000001</v>
      </c>
      <c r="J93" s="275">
        <v>-0.21954000000000001</v>
      </c>
      <c r="K93" s="275">
        <v>-3.3110000000000001E-2</v>
      </c>
      <c r="M93" s="275">
        <f t="shared" si="10"/>
        <v>2.5368588376811642E-2</v>
      </c>
      <c r="N93" s="275">
        <f t="shared" si="11"/>
        <v>0.10739568731345375</v>
      </c>
      <c r="O93" s="275">
        <f t="shared" si="8"/>
        <v>0.14543300167417869</v>
      </c>
      <c r="P93" s="277">
        <f t="shared" si="9"/>
        <v>0.27819727736444411</v>
      </c>
      <c r="Q93" s="279">
        <v>92</v>
      </c>
      <c r="R93" s="280">
        <f t="shared" si="12"/>
        <v>2.6908106797578626E-2</v>
      </c>
      <c r="S93" s="281">
        <f>'3最终实证数据（1上剔除异常）'!D93</f>
        <v>0.03</v>
      </c>
      <c r="T93" s="280">
        <f t="shared" si="13"/>
        <v>-3.0918932024213731E-3</v>
      </c>
    </row>
    <row r="94" spans="1:20">
      <c r="A94" s="273">
        <v>93</v>
      </c>
      <c r="B94" s="274">
        <v>-0.30276999999999998</v>
      </c>
      <c r="C94" s="274">
        <v>-0.15866</v>
      </c>
      <c r="D94" s="275">
        <v>-0.78632000000000002</v>
      </c>
      <c r="E94" s="286">
        <v>0.44016</v>
      </c>
      <c r="F94" s="275">
        <v>-0.36246</v>
      </c>
      <c r="G94" s="274">
        <v>-0.65664999999999996</v>
      </c>
      <c r="H94" s="275">
        <v>-0.20977999999999999</v>
      </c>
      <c r="I94" s="275">
        <v>4.5359999999999998E-2</v>
      </c>
      <c r="J94" s="275">
        <v>0.39378000000000002</v>
      </c>
      <c r="K94" s="275">
        <v>8.8840000000000002E-2</v>
      </c>
      <c r="M94" s="275">
        <f t="shared" si="10"/>
        <v>-7.3578383972097525E-2</v>
      </c>
      <c r="N94" s="275">
        <f t="shared" si="11"/>
        <v>-2.7409075151048908E-2</v>
      </c>
      <c r="O94" s="275">
        <f t="shared" si="8"/>
        <v>-0.16911383132521593</v>
      </c>
      <c r="P94" s="277">
        <f t="shared" si="9"/>
        <v>-0.2701012904483624</v>
      </c>
      <c r="Q94" s="279">
        <v>93</v>
      </c>
      <c r="R94" s="280">
        <f t="shared" si="12"/>
        <v>2.0825457497118643E-2</v>
      </c>
      <c r="S94" s="281">
        <f>'3最终实证数据（1上剔除异常）'!D94</f>
        <v>5.0000000000000001E-3</v>
      </c>
      <c r="T94" s="280">
        <f t="shared" si="13"/>
        <v>1.5825457497118642E-2</v>
      </c>
    </row>
    <row r="95" spans="1:20">
      <c r="A95" s="273">
        <v>94</v>
      </c>
      <c r="B95" s="274">
        <v>-1.1789499999999999</v>
      </c>
      <c r="C95" s="274">
        <v>-0.55271000000000003</v>
      </c>
      <c r="D95" s="275">
        <v>-8.3400000000000002E-2</v>
      </c>
      <c r="E95" s="286">
        <v>-0.52078000000000002</v>
      </c>
      <c r="F95" s="275">
        <v>-0.26902999999999999</v>
      </c>
      <c r="G95" s="274">
        <v>-1.23099</v>
      </c>
      <c r="H95" s="275">
        <v>-0.17957000000000001</v>
      </c>
      <c r="I95" s="275">
        <v>-0.32292999999999999</v>
      </c>
      <c r="J95" s="275">
        <v>-0.13815</v>
      </c>
      <c r="K95" s="275">
        <v>-0.12595000000000001</v>
      </c>
      <c r="M95" s="275">
        <f t="shared" si="10"/>
        <v>-0.28650538621364197</v>
      </c>
      <c r="N95" s="275">
        <f t="shared" si="11"/>
        <v>-9.5482603849339737E-2</v>
      </c>
      <c r="O95" s="275">
        <f t="shared" si="8"/>
        <v>-0.3170295213934784</v>
      </c>
      <c r="P95" s="277">
        <f t="shared" si="9"/>
        <v>-0.69901751145646007</v>
      </c>
      <c r="Q95" s="279">
        <v>94</v>
      </c>
      <c r="R95" s="280">
        <f t="shared" si="12"/>
        <v>1.6067197846581751E-2</v>
      </c>
      <c r="S95" s="281">
        <f>'3最终实证数据（1上剔除异常）'!D95</f>
        <v>0.01</v>
      </c>
      <c r="T95" s="280">
        <f t="shared" si="13"/>
        <v>6.0671978465817508E-3</v>
      </c>
    </row>
    <row r="96" spans="1:20">
      <c r="A96" s="273">
        <v>95</v>
      </c>
      <c r="B96" s="274">
        <v>-0.33621000000000001</v>
      </c>
      <c r="C96" s="274">
        <v>-0.32302999999999998</v>
      </c>
      <c r="D96" s="275">
        <v>1.90222</v>
      </c>
      <c r="E96" s="286">
        <v>0.21781</v>
      </c>
      <c r="F96" s="275">
        <v>0.15028</v>
      </c>
      <c r="G96" s="274">
        <v>-0.24492</v>
      </c>
      <c r="H96" s="275">
        <v>-0.41713</v>
      </c>
      <c r="I96" s="275">
        <v>-0.58740999999999999</v>
      </c>
      <c r="J96" s="275">
        <v>-1.0921400000000001</v>
      </c>
      <c r="K96" s="275">
        <v>0.12358</v>
      </c>
      <c r="M96" s="275">
        <f t="shared" si="10"/>
        <v>-8.1704886465828561E-2</v>
      </c>
      <c r="N96" s="275">
        <f t="shared" si="11"/>
        <v>-5.5804572961321873E-2</v>
      </c>
      <c r="O96" s="275">
        <f t="shared" si="8"/>
        <v>-6.30767677882767E-2</v>
      </c>
      <c r="P96" s="277">
        <f t="shared" si="9"/>
        <v>-0.20058622721542713</v>
      </c>
      <c r="Q96" s="279">
        <v>95</v>
      </c>
      <c r="R96" s="280">
        <f t="shared" si="12"/>
        <v>2.159663542018337E-2</v>
      </c>
      <c r="S96" s="281">
        <f>'3最终实证数据（1上剔除异常）'!D96</f>
        <v>1.4999999999999999E-2</v>
      </c>
      <c r="T96" s="280">
        <f t="shared" si="13"/>
        <v>6.5966354201833707E-3</v>
      </c>
    </row>
    <row r="97" spans="1:20">
      <c r="A97" s="273">
        <v>96</v>
      </c>
      <c r="B97" s="274">
        <v>-0.10476000000000001</v>
      </c>
      <c r="C97" s="274">
        <v>0.15065000000000001</v>
      </c>
      <c r="D97" s="275">
        <v>0.31254999999999999</v>
      </c>
      <c r="E97" s="286">
        <v>-0.80418000000000001</v>
      </c>
      <c r="F97" s="275">
        <v>-0.18808</v>
      </c>
      <c r="G97" s="274">
        <v>0.66837000000000002</v>
      </c>
      <c r="H97" s="275">
        <v>-0.25163999999999997</v>
      </c>
      <c r="I97" s="275">
        <v>-8.054E-2</v>
      </c>
      <c r="J97" s="275">
        <v>-0.39234999999999998</v>
      </c>
      <c r="K97" s="275">
        <v>9.2050000000000007E-2</v>
      </c>
      <c r="M97" s="275">
        <f t="shared" si="10"/>
        <v>-2.5458504821867879E-2</v>
      </c>
      <c r="N97" s="275">
        <f t="shared" si="11"/>
        <v>2.6025319371647031E-2</v>
      </c>
      <c r="O97" s="275">
        <f t="shared" si="8"/>
        <v>0.17213220352217254</v>
      </c>
      <c r="P97" s="277">
        <f t="shared" si="9"/>
        <v>0.1726990180719517</v>
      </c>
      <c r="Q97" s="279">
        <v>96</v>
      </c>
      <c r="R97" s="280">
        <f t="shared" si="12"/>
        <v>2.5737742782868469E-2</v>
      </c>
      <c r="S97" s="281">
        <f>'3最终实证数据（1上剔除异常）'!D97</f>
        <v>2.5000000000000001E-2</v>
      </c>
      <c r="T97" s="280">
        <f t="shared" si="13"/>
        <v>7.3774278286846753E-4</v>
      </c>
    </row>
    <row r="98" spans="1:20">
      <c r="A98" s="273">
        <v>97</v>
      </c>
      <c r="B98" s="274">
        <v>-0.14352999999999999</v>
      </c>
      <c r="C98" s="274">
        <v>-0.65259</v>
      </c>
      <c r="D98" s="275">
        <v>-0.3498</v>
      </c>
      <c r="E98" s="286">
        <v>-0.20116000000000001</v>
      </c>
      <c r="F98" s="275">
        <v>-0.16367999999999999</v>
      </c>
      <c r="G98" s="274">
        <v>1.61463</v>
      </c>
      <c r="H98" s="275">
        <v>-0.50365000000000004</v>
      </c>
      <c r="I98" s="275">
        <v>0.14940000000000001</v>
      </c>
      <c r="J98" s="275">
        <v>0.14174</v>
      </c>
      <c r="K98" s="275">
        <v>7.3299999999999997E-3</v>
      </c>
      <c r="M98" s="275">
        <f t="shared" si="10"/>
        <v>-3.4880290159246818E-2</v>
      </c>
      <c r="N98" s="275">
        <f t="shared" si="11"/>
        <v>-0.11273722647688773</v>
      </c>
      <c r="O98" s="275">
        <f t="shared" ref="O98:O129" si="14">$O$1*G98</f>
        <v>0.41583227818873592</v>
      </c>
      <c r="P98" s="277">
        <f t="shared" ref="P98:P129" si="15">SUM(M98:O98)</f>
        <v>0.26821476155260138</v>
      </c>
      <c r="Q98" s="279">
        <v>97</v>
      </c>
      <c r="R98" s="280">
        <f t="shared" si="12"/>
        <v>2.6797363953470984E-2</v>
      </c>
      <c r="S98" s="281">
        <f>'3最终实证数据（1上剔除异常）'!D98</f>
        <v>4.4999999999999998E-2</v>
      </c>
      <c r="T98" s="280">
        <f t="shared" si="13"/>
        <v>-1.8202636046529014E-2</v>
      </c>
    </row>
    <row r="99" spans="1:20">
      <c r="A99" s="273">
        <v>98</v>
      </c>
      <c r="B99" s="274">
        <v>-0.24193999999999999</v>
      </c>
      <c r="C99" s="274">
        <v>0.11809</v>
      </c>
      <c r="D99" s="275">
        <v>-0.80045999999999995</v>
      </c>
      <c r="E99" s="286">
        <v>8.5889999999999994E-2</v>
      </c>
      <c r="F99" s="275">
        <v>0.31552000000000002</v>
      </c>
      <c r="G99" s="274">
        <v>0.33781</v>
      </c>
      <c r="H99" s="275">
        <v>1.98692</v>
      </c>
      <c r="I99" s="275">
        <v>9.9699999999999997E-2</v>
      </c>
      <c r="J99" s="275">
        <v>0.33568999999999999</v>
      </c>
      <c r="K99" s="275">
        <v>-0.40823999999999999</v>
      </c>
      <c r="M99" s="275">
        <f t="shared" si="10"/>
        <v>-5.8795634370014456E-2</v>
      </c>
      <c r="N99" s="275">
        <f t="shared" si="11"/>
        <v>2.0400464418173236E-2</v>
      </c>
      <c r="O99" s="275">
        <f t="shared" si="14"/>
        <v>8.6999685311766092E-2</v>
      </c>
      <c r="P99" s="277">
        <f t="shared" si="15"/>
        <v>4.8604515359924869E-2</v>
      </c>
      <c r="Q99" s="279">
        <v>98</v>
      </c>
      <c r="R99" s="280">
        <f t="shared" si="12"/>
        <v>2.4361077979377789E-2</v>
      </c>
      <c r="S99" s="281">
        <f>'3最终实证数据（1上剔除异常）'!D99</f>
        <v>3.78E-2</v>
      </c>
      <c r="T99" s="280">
        <f t="shared" si="13"/>
        <v>-1.3438922020622211E-2</v>
      </c>
    </row>
    <row r="100" spans="1:20">
      <c r="A100" s="273">
        <v>99</v>
      </c>
      <c r="B100" s="274">
        <v>-0.52159</v>
      </c>
      <c r="C100" s="274">
        <v>1.8052600000000001</v>
      </c>
      <c r="D100" s="275">
        <v>-2.257E-2</v>
      </c>
      <c r="E100" s="286">
        <v>-1.6679299999999999</v>
      </c>
      <c r="F100" s="275">
        <v>0.44661000000000001</v>
      </c>
      <c r="G100" s="274">
        <v>0.76915</v>
      </c>
      <c r="H100" s="275">
        <v>6.5119999999999997E-2</v>
      </c>
      <c r="I100" s="275">
        <v>-0.8367</v>
      </c>
      <c r="J100" s="275">
        <v>-0.34983999999999998</v>
      </c>
      <c r="K100" s="275">
        <v>4.5819900000000002</v>
      </c>
      <c r="M100" s="275">
        <f t="shared" si="10"/>
        <v>-0.12675545561319271</v>
      </c>
      <c r="N100" s="275">
        <f t="shared" si="11"/>
        <v>0.31186503849226366</v>
      </c>
      <c r="O100" s="275">
        <f t="shared" si="14"/>
        <v>0.1980871139325209</v>
      </c>
      <c r="P100" s="277">
        <f t="shared" si="15"/>
        <v>0.38319669681159185</v>
      </c>
      <c r="Q100" s="279">
        <v>99</v>
      </c>
      <c r="R100" s="280">
        <f t="shared" si="12"/>
        <v>2.8072936842268702E-2</v>
      </c>
      <c r="S100" s="281">
        <f>'3最终实证数据（1上剔除异常）'!D100</f>
        <v>0.03</v>
      </c>
      <c r="T100" s="280">
        <f t="shared" si="13"/>
        <v>-1.9270631577312965E-3</v>
      </c>
    </row>
    <row r="101" spans="1:20">
      <c r="A101" s="273">
        <v>100</v>
      </c>
      <c r="B101" s="274">
        <v>0.47735</v>
      </c>
      <c r="C101" s="274">
        <v>-0.27843000000000001</v>
      </c>
      <c r="D101" s="275">
        <v>-2.792E-2</v>
      </c>
      <c r="E101" s="286">
        <v>-7.6590000000000005E-2</v>
      </c>
      <c r="F101" s="275">
        <v>-0.31118000000000001</v>
      </c>
      <c r="G101" s="274">
        <v>0.10841000000000001</v>
      </c>
      <c r="H101" s="275">
        <v>1.42567</v>
      </c>
      <c r="I101" s="275">
        <v>-0.41998000000000002</v>
      </c>
      <c r="J101" s="275">
        <v>9.7013099999999994</v>
      </c>
      <c r="K101" s="275">
        <v>0.86917</v>
      </c>
      <c r="M101" s="275">
        <f t="shared" si="10"/>
        <v>0.11600436499349591</v>
      </c>
      <c r="N101" s="275">
        <f t="shared" si="11"/>
        <v>-4.8099765500482464E-2</v>
      </c>
      <c r="O101" s="275">
        <f t="shared" si="14"/>
        <v>2.7919942821848263E-2</v>
      </c>
      <c r="P101" s="277">
        <f t="shared" si="15"/>
        <v>9.5824542314861705E-2</v>
      </c>
      <c r="Q101" s="279">
        <v>100</v>
      </c>
      <c r="R101" s="280">
        <f t="shared" si="12"/>
        <v>2.4884921886304073E-2</v>
      </c>
      <c r="S101" s="281">
        <f>'3最终实证数据（1上剔除异常）'!D101</f>
        <v>3.5000000000000003E-2</v>
      </c>
      <c r="T101" s="280">
        <f t="shared" si="13"/>
        <v>-1.0115078113695931E-2</v>
      </c>
    </row>
    <row r="102" spans="1:20">
      <c r="A102" s="273">
        <v>101</v>
      </c>
      <c r="B102" s="274">
        <v>-0.13250000000000001</v>
      </c>
      <c r="C102" s="274">
        <v>-0.67491999999999996</v>
      </c>
      <c r="D102" s="275">
        <v>0.45379000000000003</v>
      </c>
      <c r="E102" s="286">
        <v>1.175</v>
      </c>
      <c r="F102" s="275">
        <v>-0.37312000000000001</v>
      </c>
      <c r="G102" s="274">
        <v>-8.5099999999999995E-2</v>
      </c>
      <c r="H102" s="275">
        <v>-0.66117000000000004</v>
      </c>
      <c r="I102" s="275">
        <v>-0.10203</v>
      </c>
      <c r="J102" s="275">
        <v>-0.11812</v>
      </c>
      <c r="K102" s="275">
        <v>-0.22824</v>
      </c>
      <c r="M102" s="275">
        <f t="shared" si="10"/>
        <v>-3.2199808026894754E-2</v>
      </c>
      <c r="N102" s="275">
        <f t="shared" si="11"/>
        <v>-0.11659481281322279</v>
      </c>
      <c r="O102" s="275">
        <f t="shared" si="14"/>
        <v>-2.1916678665614676E-2</v>
      </c>
      <c r="P102" s="277">
        <f t="shared" si="15"/>
        <v>-0.17071129950573222</v>
      </c>
      <c r="Q102" s="279">
        <v>101</v>
      </c>
      <c r="R102" s="280">
        <f t="shared" si="12"/>
        <v>2.1928058332447313E-2</v>
      </c>
      <c r="S102" s="281">
        <f>'3最终实证数据（1上剔除异常）'!D102</f>
        <v>3.8600000000000002E-2</v>
      </c>
      <c r="T102" s="280">
        <f t="shared" si="13"/>
        <v>-1.6671941667552689E-2</v>
      </c>
    </row>
    <row r="103" spans="1:20">
      <c r="A103" s="273">
        <v>102</v>
      </c>
      <c r="B103" s="274">
        <v>8.4059999999999996E-2</v>
      </c>
      <c r="C103" s="274">
        <v>-2.367E-2</v>
      </c>
      <c r="D103" s="275">
        <v>-0.52032</v>
      </c>
      <c r="E103" s="286">
        <v>-1.5665</v>
      </c>
      <c r="F103" s="275">
        <v>-0.15992999999999999</v>
      </c>
      <c r="G103" s="274">
        <v>0.45373000000000002</v>
      </c>
      <c r="H103" s="275">
        <v>0.21734999999999999</v>
      </c>
      <c r="I103" s="275">
        <v>-0.32022</v>
      </c>
      <c r="J103" s="275">
        <v>-1.1084000000000001</v>
      </c>
      <c r="K103" s="275">
        <v>0.47027000000000002</v>
      </c>
      <c r="M103" s="275">
        <f t="shared" si="10"/>
        <v>2.042804424710017E-2</v>
      </c>
      <c r="N103" s="275">
        <f t="shared" si="11"/>
        <v>-4.0890760672212759E-3</v>
      </c>
      <c r="O103" s="275">
        <f t="shared" si="14"/>
        <v>0.11685375571033312</v>
      </c>
      <c r="P103" s="277">
        <f t="shared" si="15"/>
        <v>0.133192723890212</v>
      </c>
      <c r="Q103" s="279">
        <v>102</v>
      </c>
      <c r="R103" s="280">
        <f t="shared" si="12"/>
        <v>2.529947256518961E-2</v>
      </c>
      <c r="S103" s="281">
        <f>'3最终实证数据（1上剔除异常）'!D103</f>
        <v>0.05</v>
      </c>
      <c r="T103" s="280">
        <f t="shared" si="13"/>
        <v>-2.4700527434810392E-2</v>
      </c>
    </row>
    <row r="104" spans="1:20">
      <c r="A104" s="273">
        <v>103</v>
      </c>
      <c r="B104" s="274">
        <v>-0.63695999999999997</v>
      </c>
      <c r="C104" s="274">
        <v>0.94994000000000001</v>
      </c>
      <c r="D104" s="275">
        <v>-0.36584</v>
      </c>
      <c r="E104" s="286">
        <v>0.11508</v>
      </c>
      <c r="F104" s="275">
        <v>-2.2014200000000002</v>
      </c>
      <c r="G104" s="274">
        <v>2.42936</v>
      </c>
      <c r="H104" s="275">
        <v>0.98950000000000005</v>
      </c>
      <c r="I104" s="275">
        <v>0.32018999999999997</v>
      </c>
      <c r="J104" s="275">
        <v>-0.82311000000000001</v>
      </c>
      <c r="K104" s="275">
        <v>-0.11436</v>
      </c>
      <c r="M104" s="275">
        <f t="shared" si="10"/>
        <v>-0.15479237525140285</v>
      </c>
      <c r="N104" s="275">
        <f t="shared" si="11"/>
        <v>0.16410548877465903</v>
      </c>
      <c r="O104" s="275">
        <f t="shared" si="14"/>
        <v>0.6256580785322875</v>
      </c>
      <c r="P104" s="277">
        <f t="shared" si="15"/>
        <v>0.63497119205554364</v>
      </c>
      <c r="Q104" s="279">
        <v>103</v>
      </c>
      <c r="R104" s="280">
        <f t="shared" si="12"/>
        <v>3.0866042728863209E-2</v>
      </c>
      <c r="S104" s="281">
        <f>'3最终实证数据（1上剔除异常）'!D104</f>
        <v>4.4999999999999998E-2</v>
      </c>
      <c r="T104" s="280">
        <f t="shared" si="13"/>
        <v>-1.4133957271136789E-2</v>
      </c>
    </row>
    <row r="105" spans="1:20">
      <c r="A105" s="273">
        <v>104</v>
      </c>
      <c r="B105" s="274">
        <v>-0.42766999999999999</v>
      </c>
      <c r="C105" s="274">
        <v>0.44684000000000001</v>
      </c>
      <c r="D105" s="275">
        <v>-0.77573000000000003</v>
      </c>
      <c r="E105" s="286">
        <v>-0.5071</v>
      </c>
      <c r="F105" s="275">
        <v>-3.705E-2</v>
      </c>
      <c r="G105" s="274">
        <v>0.6411</v>
      </c>
      <c r="H105" s="275">
        <v>0.32601000000000002</v>
      </c>
      <c r="I105" s="275">
        <v>0.21337</v>
      </c>
      <c r="J105" s="275">
        <v>-0.51032999999999995</v>
      </c>
      <c r="K105" s="275">
        <v>0.15225</v>
      </c>
      <c r="M105" s="275">
        <f t="shared" si="10"/>
        <v>-0.10393125961405342</v>
      </c>
      <c r="N105" s="275">
        <f t="shared" si="11"/>
        <v>7.7193187574024297E-2</v>
      </c>
      <c r="O105" s="275">
        <f t="shared" si="14"/>
        <v>0.16510907981816181</v>
      </c>
      <c r="P105" s="277">
        <f t="shared" si="15"/>
        <v>0.13837100777813269</v>
      </c>
      <c r="Q105" s="279">
        <v>104</v>
      </c>
      <c r="R105" s="280">
        <f t="shared" si="12"/>
        <v>2.5356918793791101E-2</v>
      </c>
      <c r="S105" s="281">
        <f>'3最终实证数据（1上剔除异常）'!D105</f>
        <v>3.5000000000000003E-2</v>
      </c>
      <c r="T105" s="280">
        <f t="shared" si="13"/>
        <v>-9.6430812062089019E-3</v>
      </c>
    </row>
    <row r="106" spans="1:20">
      <c r="A106" s="273">
        <v>105</v>
      </c>
      <c r="B106" s="274">
        <v>-0.36502000000000001</v>
      </c>
      <c r="C106" s="274">
        <v>-0.38716</v>
      </c>
      <c r="D106" s="275">
        <v>-0.44713999999999998</v>
      </c>
      <c r="E106" s="286">
        <v>-0.39568999999999999</v>
      </c>
      <c r="F106" s="275">
        <v>1.1220000000000001E-2</v>
      </c>
      <c r="G106" s="274">
        <v>0.61251999999999995</v>
      </c>
      <c r="H106" s="275">
        <v>-8.8120000000000004E-2</v>
      </c>
      <c r="I106" s="275">
        <v>5.6279999999999997E-2</v>
      </c>
      <c r="J106" s="275">
        <v>-6.6890000000000005E-2</v>
      </c>
      <c r="K106" s="275">
        <v>-0.13106999999999999</v>
      </c>
      <c r="M106" s="275">
        <f t="shared" si="10"/>
        <v>-8.87062183092613E-2</v>
      </c>
      <c r="N106" s="275">
        <f t="shared" si="11"/>
        <v>-6.6883256873062499E-2</v>
      </c>
      <c r="O106" s="275">
        <f t="shared" si="14"/>
        <v>0.15774857833445713</v>
      </c>
      <c r="P106" s="277">
        <f t="shared" si="15"/>
        <v>2.1591031521333293E-3</v>
      </c>
      <c r="Q106" s="279">
        <v>105</v>
      </c>
      <c r="R106" s="280">
        <f t="shared" si="12"/>
        <v>2.3845827401207848E-2</v>
      </c>
      <c r="S106" s="281">
        <f>'3最终实证数据（1上剔除异常）'!D106</f>
        <v>0.04</v>
      </c>
      <c r="T106" s="280">
        <f t="shared" si="13"/>
        <v>-1.6154172598792153E-2</v>
      </c>
    </row>
    <row r="107" spans="1:20">
      <c r="A107" s="273">
        <v>106</v>
      </c>
      <c r="B107" s="274">
        <v>-2.3959999999999999E-2</v>
      </c>
      <c r="C107" s="274">
        <v>-1.9717499999999999</v>
      </c>
      <c r="D107" s="275">
        <v>1.31427</v>
      </c>
      <c r="E107" s="286">
        <v>-0.98246999999999995</v>
      </c>
      <c r="F107" s="275">
        <v>0.35632000000000003</v>
      </c>
      <c r="G107" s="274">
        <v>-8.6730000000000002E-2</v>
      </c>
      <c r="H107" s="275">
        <v>1.07009</v>
      </c>
      <c r="I107" s="275">
        <v>1.4086099999999999</v>
      </c>
      <c r="J107" s="275">
        <v>-0.91085000000000005</v>
      </c>
      <c r="K107" s="275">
        <v>1.25911</v>
      </c>
      <c r="M107" s="275">
        <f t="shared" si="10"/>
        <v>-5.8226973609388543E-3</v>
      </c>
      <c r="N107" s="275">
        <f t="shared" si="11"/>
        <v>-0.34062677378722223</v>
      </c>
      <c r="O107" s="275">
        <f t="shared" si="14"/>
        <v>-2.2336469338058294E-2</v>
      </c>
      <c r="P107" s="277">
        <f t="shared" si="15"/>
        <v>-0.36878594048621938</v>
      </c>
      <c r="Q107" s="279">
        <v>106</v>
      </c>
      <c r="R107" s="280">
        <f t="shared" si="12"/>
        <v>1.9730681488650492E-2</v>
      </c>
      <c r="S107" s="281">
        <f>'3最终实证数据（1上剔除异常）'!D107</f>
        <v>0.03</v>
      </c>
      <c r="T107" s="280">
        <f t="shared" si="13"/>
        <v>-1.0269318511349507E-2</v>
      </c>
    </row>
    <row r="108" spans="1:20">
      <c r="A108" s="273">
        <v>107</v>
      </c>
      <c r="B108" s="274">
        <v>-0.11343</v>
      </c>
      <c r="C108" s="274">
        <v>0.33112999999999998</v>
      </c>
      <c r="D108" s="275">
        <v>-0.57106999999999997</v>
      </c>
      <c r="E108" s="286">
        <v>0.46057999999999999</v>
      </c>
      <c r="F108" s="275">
        <v>-1.8883300000000001</v>
      </c>
      <c r="G108" s="274">
        <v>0.58916000000000002</v>
      </c>
      <c r="H108" s="275">
        <v>0.58326999999999996</v>
      </c>
      <c r="I108" s="275">
        <v>4.9480000000000003E-2</v>
      </c>
      <c r="J108" s="275">
        <v>-0.19509000000000001</v>
      </c>
      <c r="K108" s="275">
        <v>-0.32007000000000002</v>
      </c>
      <c r="M108" s="275">
        <f t="shared" si="10"/>
        <v>-2.7565465845212616E-2</v>
      </c>
      <c r="N108" s="275">
        <f t="shared" si="11"/>
        <v>5.7203876558469841E-2</v>
      </c>
      <c r="O108" s="275">
        <f t="shared" si="14"/>
        <v>0.15173243716373142</v>
      </c>
      <c r="P108" s="277">
        <f t="shared" si="15"/>
        <v>0.18137084787698865</v>
      </c>
      <c r="Q108" s="279">
        <v>107</v>
      </c>
      <c r="R108" s="280">
        <f t="shared" si="12"/>
        <v>2.5833945294773123E-2</v>
      </c>
      <c r="S108" s="281">
        <f>'3最终实证数据（1上剔除异常）'!D108</f>
        <v>0.02</v>
      </c>
      <c r="T108" s="280">
        <f t="shared" si="13"/>
        <v>5.8339452947731227E-3</v>
      </c>
    </row>
    <row r="109" spans="1:20">
      <c r="A109" s="273">
        <v>108</v>
      </c>
      <c r="B109" s="274">
        <v>-1.005E-2</v>
      </c>
      <c r="C109" s="274">
        <v>-0.47853000000000001</v>
      </c>
      <c r="D109" s="275">
        <v>-0.72238000000000002</v>
      </c>
      <c r="E109" s="286">
        <v>-0.19539000000000001</v>
      </c>
      <c r="F109" s="275">
        <v>-0.40799000000000002</v>
      </c>
      <c r="G109" s="274">
        <v>0.56364000000000003</v>
      </c>
      <c r="H109" s="275">
        <v>-6.0639999999999999E-2</v>
      </c>
      <c r="I109" s="275">
        <v>5.3379999999999997E-2</v>
      </c>
      <c r="J109" s="275">
        <v>3.8219999999999997E-2</v>
      </c>
      <c r="K109" s="275">
        <v>-1.9040000000000001E-2</v>
      </c>
      <c r="M109" s="275">
        <f t="shared" si="10"/>
        <v>-2.442325061662583E-3</v>
      </c>
      <c r="N109" s="275">
        <f t="shared" si="11"/>
        <v>-8.2667746955952567E-2</v>
      </c>
      <c r="O109" s="275">
        <f t="shared" si="14"/>
        <v>0.14516000896694545</v>
      </c>
      <c r="P109" s="277">
        <f t="shared" si="15"/>
        <v>6.0049936949330293E-2</v>
      </c>
      <c r="Q109" s="279">
        <v>108</v>
      </c>
      <c r="R109" s="280">
        <f t="shared" si="12"/>
        <v>2.448804983323832E-2</v>
      </c>
      <c r="S109" s="281">
        <f>'3最终实证数据（1上剔除异常）'!D109</f>
        <v>0.02</v>
      </c>
      <c r="T109" s="280">
        <f t="shared" si="13"/>
        <v>4.4880498332383195E-3</v>
      </c>
    </row>
    <row r="110" spans="1:20">
      <c r="A110" s="273">
        <v>109</v>
      </c>
      <c r="B110" s="274">
        <v>0.17146</v>
      </c>
      <c r="C110" s="274">
        <v>-0.54537000000000002</v>
      </c>
      <c r="D110" s="275">
        <v>-0.90105999999999997</v>
      </c>
      <c r="E110" s="286">
        <v>0.36815999999999999</v>
      </c>
      <c r="F110" s="275">
        <v>-0.35277999999999998</v>
      </c>
      <c r="G110" s="274">
        <v>0.59014999999999995</v>
      </c>
      <c r="H110" s="275">
        <v>-0.27134000000000003</v>
      </c>
      <c r="I110" s="275">
        <v>0.21496999999999999</v>
      </c>
      <c r="J110" s="275">
        <v>0.15618000000000001</v>
      </c>
      <c r="K110" s="275">
        <v>-0.13209000000000001</v>
      </c>
      <c r="M110" s="275">
        <f t="shared" si="10"/>
        <v>4.1667766673897162E-2</v>
      </c>
      <c r="N110" s="275">
        <f t="shared" si="11"/>
        <v>-9.4214592935380967E-2</v>
      </c>
      <c r="O110" s="275">
        <f t="shared" si="14"/>
        <v>0.15198740205067568</v>
      </c>
      <c r="P110" s="277">
        <f t="shared" si="15"/>
        <v>9.9440575789191882E-2</v>
      </c>
      <c r="Q110" s="279">
        <v>109</v>
      </c>
      <c r="R110" s="280">
        <f t="shared" si="12"/>
        <v>2.4925037007470292E-2</v>
      </c>
      <c r="S110" s="281">
        <f>'3最终实证数据（1上剔除异常）'!D110</f>
        <v>0.02</v>
      </c>
      <c r="T110" s="280">
        <f t="shared" si="13"/>
        <v>4.9250370074702919E-3</v>
      </c>
    </row>
    <row r="111" spans="1:20">
      <c r="A111" s="273">
        <v>110</v>
      </c>
      <c r="B111" s="274">
        <v>0.58420000000000005</v>
      </c>
      <c r="C111" s="274">
        <v>-0.19700999999999999</v>
      </c>
      <c r="D111" s="275">
        <v>-0.60189000000000004</v>
      </c>
      <c r="E111" s="286">
        <v>1.21017</v>
      </c>
      <c r="F111" s="275">
        <v>-0.11341</v>
      </c>
      <c r="G111" s="274">
        <v>0.34848000000000001</v>
      </c>
      <c r="H111" s="275">
        <v>0.14293</v>
      </c>
      <c r="I111" s="275">
        <v>0.24360999999999999</v>
      </c>
      <c r="J111" s="275">
        <v>-0.29044999999999999</v>
      </c>
      <c r="K111" s="275">
        <v>2.9000000000000001E-2</v>
      </c>
      <c r="M111" s="275">
        <f t="shared" si="10"/>
        <v>0.14197077622122201</v>
      </c>
      <c r="N111" s="275">
        <f t="shared" si="11"/>
        <v>-3.4034173046187728E-2</v>
      </c>
      <c r="O111" s="275">
        <f t="shared" si="14"/>
        <v>8.9747640204387816E-2</v>
      </c>
      <c r="P111" s="277">
        <f t="shared" si="15"/>
        <v>0.19768424337942209</v>
      </c>
      <c r="Q111" s="279">
        <v>110</v>
      </c>
      <c r="R111" s="280">
        <f t="shared" si="12"/>
        <v>2.6014920897421207E-2</v>
      </c>
      <c r="S111" s="281">
        <f>'3最终实证数据（1上剔除异常）'!D111</f>
        <v>3.5000000000000003E-2</v>
      </c>
      <c r="T111" s="280">
        <f t="shared" si="13"/>
        <v>-8.9850791025787961E-3</v>
      </c>
    </row>
    <row r="112" spans="1:20">
      <c r="A112" s="273">
        <v>111</v>
      </c>
      <c r="B112" s="274">
        <v>-8.9779999999999999E-2</v>
      </c>
      <c r="C112" s="274">
        <v>-6.9510000000000002E-2</v>
      </c>
      <c r="D112" s="275">
        <v>1.2286999999999999</v>
      </c>
      <c r="E112" s="286">
        <v>1.19499</v>
      </c>
      <c r="F112" s="275">
        <v>-0.51351000000000002</v>
      </c>
      <c r="G112" s="274">
        <v>-1.6760900000000001</v>
      </c>
      <c r="H112" s="275">
        <v>-0.73421999999999998</v>
      </c>
      <c r="I112" s="275">
        <v>-0.51405000000000001</v>
      </c>
      <c r="J112" s="275">
        <v>0.58389999999999997</v>
      </c>
      <c r="K112" s="275">
        <v>-0.54552999999999996</v>
      </c>
      <c r="M112" s="275">
        <f t="shared" si="10"/>
        <v>-2.181810388418574E-2</v>
      </c>
      <c r="N112" s="275">
        <f t="shared" si="11"/>
        <v>-1.2008097905895687E-2</v>
      </c>
      <c r="O112" s="275">
        <f t="shared" si="14"/>
        <v>-0.4316607044024689</v>
      </c>
      <c r="P112" s="277">
        <f t="shared" si="15"/>
        <v>-0.46548690619255034</v>
      </c>
      <c r="Q112" s="279">
        <v>111</v>
      </c>
      <c r="R112" s="280">
        <f t="shared" si="12"/>
        <v>1.8657911840986127E-2</v>
      </c>
      <c r="S112" s="281">
        <f>'3最终实证数据（1上剔除异常）'!D112</f>
        <v>2.1999999999999999E-2</v>
      </c>
      <c r="T112" s="280">
        <f t="shared" si="13"/>
        <v>-3.3420881590138715E-3</v>
      </c>
    </row>
    <row r="113" spans="1:20">
      <c r="A113" s="273">
        <v>112</v>
      </c>
      <c r="B113" s="274">
        <v>-0.11881</v>
      </c>
      <c r="C113" s="274">
        <v>-0.65297000000000005</v>
      </c>
      <c r="D113" s="275">
        <v>0.36393999999999999</v>
      </c>
      <c r="E113" s="286">
        <v>0.51137999999999995</v>
      </c>
      <c r="F113" s="275">
        <v>-0.52090000000000003</v>
      </c>
      <c r="G113" s="274">
        <v>1.42957</v>
      </c>
      <c r="H113" s="275">
        <v>-0.91815999999999998</v>
      </c>
      <c r="I113" s="275">
        <v>-0.23557</v>
      </c>
      <c r="J113" s="275">
        <v>0.42920999999999998</v>
      </c>
      <c r="K113" s="275">
        <v>-7.3630000000000001E-2</v>
      </c>
      <c r="M113" s="275">
        <f t="shared" si="10"/>
        <v>-2.8872899559814078E-2</v>
      </c>
      <c r="N113" s="275">
        <f t="shared" si="11"/>
        <v>-0.11280287281848234</v>
      </c>
      <c r="O113" s="275">
        <f t="shared" si="14"/>
        <v>0.36817187215044389</v>
      </c>
      <c r="P113" s="277">
        <f t="shared" si="15"/>
        <v>0.22649609977214746</v>
      </c>
      <c r="Q113" s="279">
        <v>112</v>
      </c>
      <c r="R113" s="280">
        <f t="shared" si="12"/>
        <v>2.6334550435815327E-2</v>
      </c>
      <c r="S113" s="281">
        <f>'3最终实证数据（1上剔除异常）'!D113</f>
        <v>1.4999999999999999E-2</v>
      </c>
      <c r="T113" s="280">
        <f t="shared" si="13"/>
        <v>1.1334550435815327E-2</v>
      </c>
    </row>
    <row r="114" spans="1:20">
      <c r="A114" s="273">
        <v>113</v>
      </c>
      <c r="B114" s="274">
        <v>2.3869999999999999E-2</v>
      </c>
      <c r="C114" s="274">
        <v>-4.8410000000000002E-2</v>
      </c>
      <c r="D114" s="275">
        <v>-0.57684999999999997</v>
      </c>
      <c r="E114" s="286">
        <v>1.44811</v>
      </c>
      <c r="F114" s="275">
        <v>-3.9969999999999999E-2</v>
      </c>
      <c r="G114" s="274">
        <v>-0.19417000000000001</v>
      </c>
      <c r="H114" s="275">
        <v>-0.32336999999999999</v>
      </c>
      <c r="I114" s="275">
        <v>6.6059999999999994E-2</v>
      </c>
      <c r="J114" s="275">
        <v>-0.19217000000000001</v>
      </c>
      <c r="K114" s="275">
        <v>6.5290000000000001E-2</v>
      </c>
      <c r="M114" s="275">
        <f t="shared" si="10"/>
        <v>5.8008257932224729E-3</v>
      </c>
      <c r="N114" s="275">
        <f t="shared" si="11"/>
        <v>-8.3629984120904936E-3</v>
      </c>
      <c r="O114" s="275">
        <f t="shared" si="14"/>
        <v>-5.000659807875913E-2</v>
      </c>
      <c r="P114" s="277">
        <f t="shared" si="15"/>
        <v>-5.2568770697627151E-2</v>
      </c>
      <c r="Q114" s="279">
        <v>113</v>
      </c>
      <c r="R114" s="280">
        <f t="shared" si="12"/>
        <v>2.3238693837252307E-2</v>
      </c>
      <c r="S114" s="281">
        <f>'3最终实证数据（1上剔除异常）'!D114</f>
        <v>0.03</v>
      </c>
      <c r="T114" s="280">
        <f t="shared" si="13"/>
        <v>-6.761306162747692E-3</v>
      </c>
    </row>
    <row r="115" spans="1:20">
      <c r="A115" s="273">
        <v>114</v>
      </c>
      <c r="B115" s="274">
        <v>0.23397999999999999</v>
      </c>
      <c r="C115" s="274">
        <v>-0.47637000000000002</v>
      </c>
      <c r="D115" s="275">
        <v>0.78981000000000001</v>
      </c>
      <c r="E115" s="286">
        <v>1.25481</v>
      </c>
      <c r="F115" s="275">
        <v>-6.28E-3</v>
      </c>
      <c r="G115" s="274">
        <v>0.31413000000000002</v>
      </c>
      <c r="H115" s="275">
        <v>-0.42248000000000002</v>
      </c>
      <c r="I115" s="275">
        <v>-0.22195999999999999</v>
      </c>
      <c r="J115" s="275">
        <v>-0.76146999999999998</v>
      </c>
      <c r="K115" s="275">
        <v>-0.17215</v>
      </c>
      <c r="M115" s="275">
        <f t="shared" si="10"/>
        <v>5.6861215714210059E-2</v>
      </c>
      <c r="N115" s="275">
        <f t="shared" si="11"/>
        <v>-8.2294599330046445E-2</v>
      </c>
      <c r="O115" s="275">
        <f t="shared" si="14"/>
        <v>8.0901131248290709E-2</v>
      </c>
      <c r="P115" s="277">
        <f t="shared" si="15"/>
        <v>5.5467747632454323E-2</v>
      </c>
      <c r="Q115" s="279">
        <v>114</v>
      </c>
      <c r="R115" s="280">
        <f t="shared" si="12"/>
        <v>2.4437216487541186E-2</v>
      </c>
      <c r="S115" s="281">
        <f>'3最终实证数据（1上剔除异常）'!D115</f>
        <v>0.02</v>
      </c>
      <c r="T115" s="280">
        <f t="shared" si="13"/>
        <v>4.4372164875411853E-3</v>
      </c>
    </row>
    <row r="116" spans="1:20">
      <c r="A116" s="273">
        <v>115</v>
      </c>
      <c r="B116" s="274">
        <v>-0.25933</v>
      </c>
      <c r="C116" s="274">
        <v>-0.45086999999999999</v>
      </c>
      <c r="D116" s="275">
        <v>-0.24968000000000001</v>
      </c>
      <c r="E116" s="286">
        <v>-0.52003999999999995</v>
      </c>
      <c r="F116" s="275">
        <v>-0.18697</v>
      </c>
      <c r="G116" s="274">
        <v>0.97201000000000004</v>
      </c>
      <c r="H116" s="275">
        <v>1.8429999999999998E-2</v>
      </c>
      <c r="I116" s="275">
        <v>0.12839999999999999</v>
      </c>
      <c r="J116" s="275">
        <v>-0.43364999999999998</v>
      </c>
      <c r="K116" s="275">
        <v>-0.10954</v>
      </c>
      <c r="M116" s="275">
        <f t="shared" si="10"/>
        <v>-6.3021707287657477E-2</v>
      </c>
      <c r="N116" s="275">
        <f t="shared" si="11"/>
        <v>-7.7889384301988038E-2</v>
      </c>
      <c r="O116" s="275">
        <f t="shared" si="14"/>
        <v>0.25033173713001322</v>
      </c>
      <c r="P116" s="277">
        <f t="shared" si="15"/>
        <v>0.10942064554036771</v>
      </c>
      <c r="Q116" s="279">
        <v>115</v>
      </c>
      <c r="R116" s="280">
        <f t="shared" si="12"/>
        <v>2.5035752715761649E-2</v>
      </c>
      <c r="S116" s="281">
        <f>'3最终实证数据（1上剔除异常）'!D116</f>
        <v>0.03</v>
      </c>
      <c r="T116" s="280">
        <f t="shared" si="13"/>
        <v>-4.9642472842383496E-3</v>
      </c>
    </row>
    <row r="117" spans="1:20">
      <c r="A117" s="273">
        <v>116</v>
      </c>
      <c r="B117" s="274">
        <v>8.0420000000000005E-2</v>
      </c>
      <c r="C117" s="274">
        <v>-0.66337999999999997</v>
      </c>
      <c r="D117" s="275">
        <v>0.41327000000000003</v>
      </c>
      <c r="E117" s="286">
        <v>-4.0079999999999998E-2</v>
      </c>
      <c r="F117" s="275">
        <v>-0.26356000000000002</v>
      </c>
      <c r="G117" s="274">
        <v>2.8871000000000002</v>
      </c>
      <c r="H117" s="275">
        <v>-0.21856</v>
      </c>
      <c r="I117" s="275">
        <v>-0.11033999999999999</v>
      </c>
      <c r="J117" s="275">
        <v>0.75800000000000001</v>
      </c>
      <c r="K117" s="275">
        <v>0.14252000000000001</v>
      </c>
      <c r="M117" s="275">
        <f t="shared" si="10"/>
        <v>1.9543460841682084E-2</v>
      </c>
      <c r="N117" s="275">
        <f t="shared" si="11"/>
        <v>-0.11460123707111322</v>
      </c>
      <c r="O117" s="275">
        <f t="shared" si="14"/>
        <v>0.74354457080489</v>
      </c>
      <c r="P117" s="277">
        <f t="shared" si="15"/>
        <v>0.64848679457545888</v>
      </c>
      <c r="Q117" s="279">
        <v>116</v>
      </c>
      <c r="R117" s="280">
        <f t="shared" si="12"/>
        <v>3.1015980509187899E-2</v>
      </c>
      <c r="S117" s="281">
        <f>'3最终实证数据（1上剔除异常）'!D117</f>
        <v>0.01</v>
      </c>
      <c r="T117" s="280">
        <f t="shared" si="13"/>
        <v>2.1015980509187897E-2</v>
      </c>
    </row>
    <row r="118" spans="1:20">
      <c r="A118" s="273">
        <v>117</v>
      </c>
      <c r="B118" s="274">
        <v>-1.3158300000000001</v>
      </c>
      <c r="C118" s="274">
        <v>0.15905</v>
      </c>
      <c r="D118" s="275">
        <v>0.43680999999999998</v>
      </c>
      <c r="E118" s="286">
        <v>-0.69269000000000003</v>
      </c>
      <c r="F118" s="275">
        <v>0.82804</v>
      </c>
      <c r="G118" s="274">
        <v>-6.9809999999999997E-2</v>
      </c>
      <c r="H118" s="275">
        <v>0.50139</v>
      </c>
      <c r="I118" s="275">
        <v>6.5060000000000007E-2</v>
      </c>
      <c r="J118" s="275">
        <v>6.6699999999999997E-3</v>
      </c>
      <c r="K118" s="275">
        <v>-0.60246</v>
      </c>
      <c r="M118" s="275">
        <f t="shared" si="10"/>
        <v>-0.31976961053606734</v>
      </c>
      <c r="N118" s="275">
        <f t="shared" si="11"/>
        <v>2.7476449027948626E-2</v>
      </c>
      <c r="O118" s="275">
        <f t="shared" si="14"/>
        <v>-1.7978887633919631E-2</v>
      </c>
      <c r="P118" s="277">
        <f t="shared" si="15"/>
        <v>-0.31027204914203838</v>
      </c>
      <c r="Q118" s="279">
        <v>117</v>
      </c>
      <c r="R118" s="280">
        <f t="shared" si="12"/>
        <v>2.0379815922234108E-2</v>
      </c>
      <c r="S118" s="281">
        <f>'3最终实证数据（1上剔除异常）'!D118</f>
        <v>0.02</v>
      </c>
      <c r="T118" s="280">
        <f t="shared" si="13"/>
        <v>3.7981592223410715E-4</v>
      </c>
    </row>
    <row r="119" spans="1:20">
      <c r="A119" s="273">
        <v>118</v>
      </c>
      <c r="B119" s="274">
        <v>0.2485</v>
      </c>
      <c r="C119" s="274">
        <v>-0.24992</v>
      </c>
      <c r="D119" s="275">
        <v>2.30728</v>
      </c>
      <c r="E119" s="286">
        <v>0.64698</v>
      </c>
      <c r="F119" s="275">
        <v>-0.28869</v>
      </c>
      <c r="G119" s="274">
        <v>-1.16934</v>
      </c>
      <c r="H119" s="275">
        <v>-0.29713000000000001</v>
      </c>
      <c r="I119" s="275">
        <v>0.17502000000000001</v>
      </c>
      <c r="J119" s="275">
        <v>0.23649000000000001</v>
      </c>
      <c r="K119" s="275">
        <v>-6.6239999999999993E-2</v>
      </c>
      <c r="M119" s="275">
        <f t="shared" si="10"/>
        <v>6.0389828639119583E-2</v>
      </c>
      <c r="N119" s="275">
        <f t="shared" si="11"/>
        <v>-4.3174562345582652E-2</v>
      </c>
      <c r="O119" s="275">
        <f t="shared" si="14"/>
        <v>-0.3011521625246753</v>
      </c>
      <c r="P119" s="277">
        <f t="shared" si="15"/>
        <v>-0.28393689623113838</v>
      </c>
      <c r="Q119" s="279">
        <v>118</v>
      </c>
      <c r="R119" s="280">
        <f t="shared" si="12"/>
        <v>2.067196970273729E-2</v>
      </c>
      <c r="S119" s="281">
        <f>'3最终实证数据（1上剔除异常）'!D119</f>
        <v>0.02</v>
      </c>
      <c r="T119" s="280">
        <f t="shared" si="13"/>
        <v>6.7196970273728993E-4</v>
      </c>
    </row>
    <row r="120" spans="1:20">
      <c r="A120" s="273">
        <v>119</v>
      </c>
      <c r="B120" s="274">
        <v>-0.23941999999999999</v>
      </c>
      <c r="C120" s="274">
        <v>0.24782999999999999</v>
      </c>
      <c r="D120" s="275">
        <v>-0.39216000000000001</v>
      </c>
      <c r="E120" s="286">
        <v>0.84214</v>
      </c>
      <c r="F120" s="275">
        <v>0.51688000000000001</v>
      </c>
      <c r="G120" s="274">
        <v>-5.0209999999999998E-2</v>
      </c>
      <c r="H120" s="275">
        <v>-0.84826000000000001</v>
      </c>
      <c r="I120" s="275">
        <v>4.7239999999999997E-2</v>
      </c>
      <c r="J120" s="275">
        <v>1.03624</v>
      </c>
      <c r="K120" s="275">
        <v>6.17408</v>
      </c>
      <c r="M120" s="275">
        <f t="shared" si="10"/>
        <v>-5.818323047395578E-2</v>
      </c>
      <c r="N120" s="275">
        <f t="shared" si="11"/>
        <v>4.2813507466812374E-2</v>
      </c>
      <c r="O120" s="275">
        <f t="shared" si="14"/>
        <v>-1.2931097953002502E-2</v>
      </c>
      <c r="P120" s="277">
        <f t="shared" si="15"/>
        <v>-2.8300820960145908E-2</v>
      </c>
      <c r="Q120" s="279">
        <v>119</v>
      </c>
      <c r="R120" s="280">
        <f t="shared" si="12"/>
        <v>2.3507914725578036E-2</v>
      </c>
      <c r="S120" s="281">
        <f>'3最终实证数据（1上剔除异常）'!D120</f>
        <v>0.01</v>
      </c>
      <c r="T120" s="280">
        <f t="shared" si="13"/>
        <v>1.3507914725578036E-2</v>
      </c>
    </row>
    <row r="121" spans="1:20">
      <c r="A121" s="273">
        <v>120</v>
      </c>
      <c r="B121" s="274">
        <v>2.7380000000000002E-2</v>
      </c>
      <c r="C121" s="274">
        <v>-0.37053000000000003</v>
      </c>
      <c r="D121" s="275">
        <v>1.8669999999999999E-2</v>
      </c>
      <c r="E121" s="286">
        <v>-0.50002999999999997</v>
      </c>
      <c r="F121" s="275">
        <v>-9.418E-2</v>
      </c>
      <c r="G121" s="274">
        <v>-0.40176000000000001</v>
      </c>
      <c r="H121" s="275">
        <v>3.2599999999999999E-3</v>
      </c>
      <c r="I121" s="275">
        <v>-6.2449999999999999E-2</v>
      </c>
      <c r="J121" s="275">
        <v>7.2760000000000005E-2</v>
      </c>
      <c r="K121" s="275">
        <v>-0.28732999999999997</v>
      </c>
      <c r="M121" s="275">
        <f t="shared" si="10"/>
        <v>6.6538169341613454E-3</v>
      </c>
      <c r="N121" s="275">
        <f t="shared" si="11"/>
        <v>-6.4010365660646371E-2</v>
      </c>
      <c r="O121" s="275">
        <f t="shared" si="14"/>
        <v>-0.10346938684720744</v>
      </c>
      <c r="P121" s="277">
        <f t="shared" si="15"/>
        <v>-0.16082593557369246</v>
      </c>
      <c r="Q121" s="279">
        <v>120</v>
      </c>
      <c r="R121" s="280">
        <f t="shared" si="12"/>
        <v>2.2037723404610226E-2</v>
      </c>
      <c r="S121" s="281">
        <f>'3最终实证数据（1上剔除异常）'!D121</f>
        <v>0.03</v>
      </c>
      <c r="T121" s="280">
        <f t="shared" si="13"/>
        <v>-7.962276595389773E-3</v>
      </c>
    </row>
    <row r="122" spans="1:20">
      <c r="A122" s="273">
        <v>121</v>
      </c>
      <c r="B122" s="274">
        <v>-8.7499999999999994E-2</v>
      </c>
      <c r="C122" s="274">
        <v>-0.51190000000000002</v>
      </c>
      <c r="D122" s="275">
        <v>-3.6249999999999998E-2</v>
      </c>
      <c r="E122" s="286">
        <v>-0.77407999999999999</v>
      </c>
      <c r="F122" s="275">
        <v>-0.37064000000000002</v>
      </c>
      <c r="G122" s="274">
        <v>-0.53505000000000003</v>
      </c>
      <c r="H122" s="275">
        <v>-0.27256000000000002</v>
      </c>
      <c r="I122" s="275">
        <v>-0.34078999999999998</v>
      </c>
      <c r="J122" s="275">
        <v>-0.60040000000000004</v>
      </c>
      <c r="K122" s="275">
        <v>0.12207</v>
      </c>
      <c r="M122" s="275">
        <f t="shared" si="10"/>
        <v>-2.1264024168704078E-2</v>
      </c>
      <c r="N122" s="275">
        <f t="shared" si="11"/>
        <v>-8.8432532269141162E-2</v>
      </c>
      <c r="O122" s="275">
        <f t="shared" si="14"/>
        <v>-0.13779693208034235</v>
      </c>
      <c r="P122" s="277">
        <f t="shared" si="15"/>
        <v>-0.24749348851818759</v>
      </c>
      <c r="Q122" s="279">
        <v>121</v>
      </c>
      <c r="R122" s="280">
        <f t="shared" si="12"/>
        <v>2.1076261235570982E-2</v>
      </c>
      <c r="S122" s="281">
        <f>'3最终实证数据（1上剔除异常）'!D122</f>
        <v>0.02</v>
      </c>
      <c r="T122" s="280">
        <f t="shared" si="13"/>
        <v>1.0762612355709814E-3</v>
      </c>
    </row>
    <row r="123" spans="1:20">
      <c r="A123" s="273">
        <v>122</v>
      </c>
      <c r="B123" s="274">
        <v>-0.41316000000000003</v>
      </c>
      <c r="C123" s="274">
        <v>-0.44597999999999999</v>
      </c>
      <c r="D123" s="275">
        <v>0.78407000000000004</v>
      </c>
      <c r="E123" s="286">
        <v>-0.46944999999999998</v>
      </c>
      <c r="F123" s="275">
        <v>0.38080999999999998</v>
      </c>
      <c r="G123" s="274">
        <v>-8.4510000000000002E-2</v>
      </c>
      <c r="H123" s="275">
        <v>-0.83474999999999999</v>
      </c>
      <c r="I123" s="275">
        <v>-0.10313</v>
      </c>
      <c r="J123" s="275">
        <v>0.58211000000000002</v>
      </c>
      <c r="K123" s="275">
        <v>5.9865599999999999</v>
      </c>
      <c r="M123" s="275">
        <f t="shared" si="10"/>
        <v>-0.10040507686333461</v>
      </c>
      <c r="N123" s="275">
        <f t="shared" si="11"/>
        <v>-7.7044619537783882E-2</v>
      </c>
      <c r="O123" s="275">
        <f t="shared" si="14"/>
        <v>-2.1764729894607478E-2</v>
      </c>
      <c r="P123" s="277">
        <f t="shared" si="15"/>
        <v>-0.19921442629572597</v>
      </c>
      <c r="Q123" s="279">
        <v>122</v>
      </c>
      <c r="R123" s="280">
        <f t="shared" si="12"/>
        <v>2.1611853741722812E-2</v>
      </c>
      <c r="S123" s="281">
        <f>'3最终实证数据（1上剔除异常）'!D123</f>
        <v>1.4999999999999999E-2</v>
      </c>
      <c r="T123" s="280">
        <f t="shared" si="13"/>
        <v>6.6118537417228125E-3</v>
      </c>
    </row>
    <row r="124" spans="1:20">
      <c r="A124" s="273">
        <v>123</v>
      </c>
      <c r="B124" s="274">
        <v>-0.45599000000000001</v>
      </c>
      <c r="C124" s="274">
        <v>-0.36346000000000001</v>
      </c>
      <c r="D124" s="275">
        <v>2.1690000000000001E-2</v>
      </c>
      <c r="E124" s="286">
        <v>-0.40167999999999998</v>
      </c>
      <c r="F124" s="275">
        <v>-0.42991000000000001</v>
      </c>
      <c r="G124" s="274">
        <v>-1.2926200000000001</v>
      </c>
      <c r="H124" s="275">
        <v>-0.28526000000000001</v>
      </c>
      <c r="I124" s="275">
        <v>-0.30958000000000002</v>
      </c>
      <c r="J124" s="275">
        <v>0.2409</v>
      </c>
      <c r="K124" s="275">
        <v>-0.26436999999999999</v>
      </c>
      <c r="M124" s="275">
        <f t="shared" si="10"/>
        <v>-0.11081351292214141</v>
      </c>
      <c r="N124" s="275">
        <f t="shared" si="11"/>
        <v>-6.2788998199925852E-2</v>
      </c>
      <c r="O124" s="275">
        <f t="shared" si="14"/>
        <v>-0.33290172945648466</v>
      </c>
      <c r="P124" s="277">
        <f t="shared" si="15"/>
        <v>-0.50650424057855192</v>
      </c>
      <c r="Q124" s="279">
        <v>123</v>
      </c>
      <c r="R124" s="280">
        <f t="shared" si="12"/>
        <v>1.8202878625588555E-2</v>
      </c>
      <c r="S124" s="281">
        <f>'3最终实证数据（1上剔除异常）'!D124</f>
        <v>0.01</v>
      </c>
      <c r="T124" s="280">
        <f t="shared" si="13"/>
        <v>8.2028786255885552E-3</v>
      </c>
    </row>
    <row r="125" spans="1:20">
      <c r="A125" s="273">
        <v>124</v>
      </c>
      <c r="B125" s="274">
        <v>-0.69032000000000004</v>
      </c>
      <c r="C125" s="274">
        <v>-5.7099999999999998E-2</v>
      </c>
      <c r="D125" s="275">
        <v>-1.0054700000000001</v>
      </c>
      <c r="E125" s="286">
        <v>-0.27050999999999997</v>
      </c>
      <c r="F125" s="275">
        <v>3.56636</v>
      </c>
      <c r="G125" s="274">
        <v>0.77049999999999996</v>
      </c>
      <c r="H125" s="275">
        <v>0.61068999999999996</v>
      </c>
      <c r="I125" s="275">
        <v>-0.59699000000000002</v>
      </c>
      <c r="J125" s="275">
        <v>-0.61548999999999998</v>
      </c>
      <c r="K125" s="275">
        <v>0.67447999999999997</v>
      </c>
      <c r="M125" s="275">
        <f t="shared" si="10"/>
        <v>-0.1677597847330263</v>
      </c>
      <c r="N125" s="275">
        <f t="shared" si="11"/>
        <v>-9.8642265922405936E-3</v>
      </c>
      <c r="O125" s="275">
        <f t="shared" si="14"/>
        <v>0.19843479332380856</v>
      </c>
      <c r="P125" s="277">
        <f t="shared" si="15"/>
        <v>2.0810781998541666E-2</v>
      </c>
      <c r="Q125" s="279">
        <v>124</v>
      </c>
      <c r="R125" s="280">
        <f t="shared" si="12"/>
        <v>2.4052743172919736E-2</v>
      </c>
      <c r="S125" s="281">
        <f>'3最终实证数据（1上剔除异常）'!D125</f>
        <v>3.5000000000000003E-2</v>
      </c>
      <c r="T125" s="280">
        <f t="shared" si="13"/>
        <v>-1.0947256827080268E-2</v>
      </c>
    </row>
    <row r="126" spans="1:20">
      <c r="A126" s="273">
        <v>125</v>
      </c>
      <c r="B126" s="274">
        <v>0.56627000000000005</v>
      </c>
      <c r="C126" s="274">
        <v>0.35916999999999999</v>
      </c>
      <c r="D126" s="275">
        <v>7.1518100000000002</v>
      </c>
      <c r="E126" s="286">
        <v>0.87265999999999999</v>
      </c>
      <c r="F126" s="275">
        <v>-0.99048000000000003</v>
      </c>
      <c r="G126" s="274">
        <v>-0.87995000000000001</v>
      </c>
      <c r="H126" s="275">
        <v>0.95243</v>
      </c>
      <c r="I126" s="275">
        <v>0.94903000000000004</v>
      </c>
      <c r="J126" s="275">
        <v>-0.70043</v>
      </c>
      <c r="K126" s="275">
        <v>1.1748400000000001</v>
      </c>
      <c r="M126" s="275">
        <f t="shared" si="10"/>
        <v>0.13761347389728068</v>
      </c>
      <c r="N126" s="275">
        <f t="shared" si="11"/>
        <v>6.2047885554028966E-2</v>
      </c>
      <c r="O126" s="275">
        <f t="shared" si="14"/>
        <v>-0.22662257804709324</v>
      </c>
      <c r="P126" s="277">
        <f t="shared" si="15"/>
        <v>-2.6961218595783598E-2</v>
      </c>
      <c r="Q126" s="279">
        <v>125</v>
      </c>
      <c r="R126" s="280">
        <f t="shared" si="12"/>
        <v>2.3522775846621973E-2</v>
      </c>
      <c r="S126" s="281">
        <f>'3最终实证数据（1上剔除异常）'!D126</f>
        <v>2.5000000000000001E-2</v>
      </c>
      <c r="T126" s="280">
        <f t="shared" si="13"/>
        <v>-1.4772241533780282E-3</v>
      </c>
    </row>
    <row r="127" spans="1:20">
      <c r="A127" s="273">
        <v>126</v>
      </c>
      <c r="B127" s="274">
        <v>-0.69096999999999997</v>
      </c>
      <c r="C127" s="274">
        <v>0.23058999999999999</v>
      </c>
      <c r="D127" s="275">
        <v>2.4198900000000001</v>
      </c>
      <c r="E127" s="286">
        <v>-1.21885</v>
      </c>
      <c r="F127" s="275">
        <v>3.0901900000000002</v>
      </c>
      <c r="G127" s="274">
        <v>1.2724200000000001</v>
      </c>
      <c r="H127" s="275">
        <v>-0.45054</v>
      </c>
      <c r="I127" s="275">
        <v>-0.57455000000000001</v>
      </c>
      <c r="J127" s="275">
        <v>0.27861999999999998</v>
      </c>
      <c r="K127" s="275">
        <v>-1.5716600000000001</v>
      </c>
      <c r="M127" s="275">
        <f t="shared" si="10"/>
        <v>-0.16791774605542237</v>
      </c>
      <c r="N127" s="275">
        <f t="shared" si="11"/>
        <v>3.9835236600783863E-2</v>
      </c>
      <c r="O127" s="275">
        <f t="shared" si="14"/>
        <v>0.32769941560166194</v>
      </c>
      <c r="P127" s="277">
        <f t="shared" si="15"/>
        <v>0.19961690614702343</v>
      </c>
      <c r="Q127" s="279">
        <v>126</v>
      </c>
      <c r="R127" s="280">
        <f t="shared" si="12"/>
        <v>2.6036361241280337E-2</v>
      </c>
      <c r="S127" s="281">
        <f>'3最终实证数据（1上剔除异常）'!D127</f>
        <v>5.0000000000000001E-3</v>
      </c>
      <c r="T127" s="280">
        <f t="shared" si="13"/>
        <v>2.1036361241280336E-2</v>
      </c>
    </row>
    <row r="128" spans="1:20">
      <c r="A128" s="273">
        <v>127</v>
      </c>
      <c r="B128" s="274">
        <v>0.58801000000000003</v>
      </c>
      <c r="C128" s="274">
        <v>0.19042000000000001</v>
      </c>
      <c r="D128" s="275">
        <v>-0.55930000000000002</v>
      </c>
      <c r="E128" s="286">
        <v>-0.47439999999999999</v>
      </c>
      <c r="F128" s="275">
        <v>-0.26948</v>
      </c>
      <c r="G128" s="274">
        <v>0.38916000000000001</v>
      </c>
      <c r="H128" s="275">
        <v>0.27443000000000001</v>
      </c>
      <c r="I128" s="275">
        <v>2.6069999999999999E-2</v>
      </c>
      <c r="J128" s="275">
        <v>-0.35568</v>
      </c>
      <c r="K128" s="275">
        <v>-3.671E-2</v>
      </c>
      <c r="M128" s="275">
        <f t="shared" si="10"/>
        <v>0.14289667258788213</v>
      </c>
      <c r="N128" s="275">
        <f t="shared" si="11"/>
        <v>3.289572728011303E-2</v>
      </c>
      <c r="O128" s="275">
        <f t="shared" si="14"/>
        <v>0.10022437919518928</v>
      </c>
      <c r="P128" s="277">
        <f t="shared" si="15"/>
        <v>0.27601677906318445</v>
      </c>
      <c r="Q128" s="279">
        <v>127</v>
      </c>
      <c r="R128" s="280">
        <f t="shared" si="12"/>
        <v>2.6883917045415456E-2</v>
      </c>
      <c r="S128" s="281">
        <f>'3最终实证数据（1上剔除异常）'!D128</f>
        <v>0.03</v>
      </c>
      <c r="T128" s="280">
        <f t="shared" si="13"/>
        <v>-3.1160829545845425E-3</v>
      </c>
    </row>
    <row r="129" spans="1:20">
      <c r="A129" s="273">
        <v>128</v>
      </c>
      <c r="B129" s="274">
        <v>-0.12333</v>
      </c>
      <c r="C129" s="274">
        <v>-0.24401</v>
      </c>
      <c r="D129" s="275">
        <v>-0.25951999999999997</v>
      </c>
      <c r="E129" s="286">
        <v>0.67135999999999996</v>
      </c>
      <c r="F129" s="275">
        <v>0.19908999999999999</v>
      </c>
      <c r="G129" s="274">
        <v>-1.132E-2</v>
      </c>
      <c r="H129" s="275">
        <v>-0.25713000000000003</v>
      </c>
      <c r="I129" s="275">
        <v>4.9979999999999997E-2</v>
      </c>
      <c r="J129" s="275">
        <v>-5.0970000000000001E-2</v>
      </c>
      <c r="K129" s="275">
        <v>-0.22172</v>
      </c>
      <c r="M129" s="275">
        <f t="shared" si="10"/>
        <v>-2.9971338294014559E-2</v>
      </c>
      <c r="N129" s="275">
        <f t="shared" si="11"/>
        <v>-4.2153588980256174E-2</v>
      </c>
      <c r="O129" s="275">
        <f t="shared" si="14"/>
        <v>-2.9153560810194845E-3</v>
      </c>
      <c r="P129" s="277">
        <f t="shared" si="15"/>
        <v>-7.5040283355290227E-2</v>
      </c>
      <c r="Q129" s="279">
        <v>128</v>
      </c>
      <c r="R129" s="280">
        <f t="shared" si="12"/>
        <v>2.2989402048487179E-2</v>
      </c>
      <c r="S129" s="281">
        <f>'3最终实证数据（1上剔除异常）'!D129</f>
        <v>1.4999999999999999E-2</v>
      </c>
      <c r="T129" s="280">
        <f t="shared" si="13"/>
        <v>7.9894020484871792E-3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workbookViewId="0">
      <selection activeCell="J21" sqref="J21"/>
    </sheetView>
  </sheetViews>
  <sheetFormatPr defaultRowHeight="13.5"/>
  <cols>
    <col min="2" max="2" width="20.125" customWidth="1"/>
  </cols>
  <sheetData>
    <row r="1" spans="1:7" ht="14.25" thickBot="1">
      <c r="A1" s="412" t="s">
        <v>315</v>
      </c>
      <c r="B1" s="413"/>
      <c r="C1" s="413"/>
      <c r="D1" s="413"/>
      <c r="E1" s="413"/>
      <c r="F1" s="413"/>
      <c r="G1" s="150"/>
    </row>
    <row r="2" spans="1:7" ht="24" thickBot="1">
      <c r="A2" s="219" t="s">
        <v>197</v>
      </c>
      <c r="B2" s="220" t="s">
        <v>274</v>
      </c>
      <c r="C2" s="221" t="s">
        <v>275</v>
      </c>
      <c r="D2" s="221" t="s">
        <v>276</v>
      </c>
      <c r="E2" s="221" t="s">
        <v>277</v>
      </c>
      <c r="F2" s="222" t="s">
        <v>278</v>
      </c>
      <c r="G2" s="150"/>
    </row>
    <row r="3" spans="1:7" ht="14.25" thickBot="1">
      <c r="A3" s="223" t="s">
        <v>208</v>
      </c>
      <c r="B3" s="224">
        <v>0.45823729669774854</v>
      </c>
      <c r="C3" s="225">
        <v>0.20998142008486043</v>
      </c>
      <c r="D3" s="225">
        <v>0.14245846453655789</v>
      </c>
      <c r="E3" s="226">
        <v>0.92603538564324916</v>
      </c>
      <c r="F3" s="227">
        <v>1.789465223608627</v>
      </c>
      <c r="G3" s="150"/>
    </row>
    <row r="4" spans="1:7">
      <c r="A4" s="150"/>
      <c r="B4" s="150"/>
      <c r="C4" s="150"/>
      <c r="D4" s="150"/>
      <c r="E4" s="150"/>
      <c r="F4" s="150"/>
      <c r="G4" s="150"/>
    </row>
    <row r="5" spans="1:7" ht="14.25" thickBot="1">
      <c r="A5" s="414" t="s">
        <v>316</v>
      </c>
      <c r="B5" s="415"/>
      <c r="C5" s="415"/>
      <c r="D5" s="415"/>
      <c r="E5" s="415"/>
      <c r="F5" s="415"/>
      <c r="G5" s="415"/>
    </row>
    <row r="6" spans="1:7" ht="14.25" thickBot="1">
      <c r="A6" s="416" t="s">
        <v>197</v>
      </c>
      <c r="B6" s="417"/>
      <c r="C6" s="228" t="s">
        <v>279</v>
      </c>
      <c r="D6" s="229" t="s">
        <v>235</v>
      </c>
      <c r="E6" s="229" t="s">
        <v>280</v>
      </c>
      <c r="F6" s="229" t="s">
        <v>281</v>
      </c>
      <c r="G6" s="230" t="s">
        <v>201</v>
      </c>
    </row>
    <row r="7" spans="1:7" ht="14.25" thickBot="1">
      <c r="A7" s="409" t="s">
        <v>208</v>
      </c>
      <c r="B7" s="231" t="s">
        <v>282</v>
      </c>
      <c r="C7" s="232">
        <v>26.667640350777248</v>
      </c>
      <c r="D7" s="233">
        <v>10</v>
      </c>
      <c r="E7" s="234">
        <v>2.6667640350777249</v>
      </c>
      <c r="F7" s="234">
        <v>3.109778272881587</v>
      </c>
      <c r="G7" s="235">
        <v>1.5043336655803951E-3</v>
      </c>
    </row>
    <row r="8" spans="1:7">
      <c r="A8" s="410"/>
      <c r="B8" s="236" t="s">
        <v>283</v>
      </c>
      <c r="C8" s="237">
        <v>100.33235964922261</v>
      </c>
      <c r="D8" s="238">
        <v>117</v>
      </c>
      <c r="E8" s="239">
        <v>0.85754153546344114</v>
      </c>
      <c r="F8" s="240"/>
      <c r="G8" s="241"/>
    </row>
    <row r="9" spans="1:7" ht="14.25" thickBot="1">
      <c r="A9" s="411"/>
      <c r="B9" s="242" t="s">
        <v>284</v>
      </c>
      <c r="C9" s="243">
        <v>126.99999999999986</v>
      </c>
      <c r="D9" s="244">
        <v>127</v>
      </c>
      <c r="E9" s="245"/>
      <c r="F9" s="245"/>
      <c r="G9" s="246"/>
    </row>
    <row r="10" spans="1:7">
      <c r="A10" s="247"/>
      <c r="B10" s="247"/>
      <c r="C10" s="247"/>
      <c r="D10" s="247"/>
      <c r="E10" s="247"/>
      <c r="F10" s="247"/>
      <c r="G10" s="247"/>
    </row>
    <row r="11" spans="1:7" ht="14.25" thickBot="1">
      <c r="A11" s="414" t="s">
        <v>196</v>
      </c>
      <c r="B11" s="415"/>
      <c r="C11" s="415"/>
      <c r="D11" s="415"/>
      <c r="E11" s="415"/>
      <c r="F11" s="415"/>
      <c r="G11" s="415"/>
    </row>
    <row r="12" spans="1:7" ht="14.25" thickBot="1">
      <c r="A12" s="416" t="s">
        <v>197</v>
      </c>
      <c r="B12" s="418"/>
      <c r="C12" s="420" t="s">
        <v>198</v>
      </c>
      <c r="D12" s="421"/>
      <c r="E12" s="248" t="s">
        <v>199</v>
      </c>
      <c r="F12" s="422" t="s">
        <v>200</v>
      </c>
      <c r="G12" s="424" t="s">
        <v>201</v>
      </c>
    </row>
    <row r="13" spans="1:7" ht="14.25" thickBot="1">
      <c r="A13" s="411"/>
      <c r="B13" s="419"/>
      <c r="C13" s="249" t="s">
        <v>203</v>
      </c>
      <c r="D13" s="250" t="s">
        <v>204</v>
      </c>
      <c r="E13" s="250" t="s">
        <v>205</v>
      </c>
      <c r="F13" s="423"/>
      <c r="G13" s="425"/>
    </row>
    <row r="14" spans="1:7" ht="14.25" thickBot="1">
      <c r="A14" s="409" t="s">
        <v>208</v>
      </c>
      <c r="B14" s="231" t="s">
        <v>209</v>
      </c>
      <c r="C14" s="232">
        <v>7.3498370018181773E-16</v>
      </c>
      <c r="D14" s="234">
        <v>8.1850737600880144E-2</v>
      </c>
      <c r="E14" s="251"/>
      <c r="F14" s="234">
        <v>8.9795611099528373E-15</v>
      </c>
      <c r="G14" s="235">
        <v>1</v>
      </c>
    </row>
    <row r="15" spans="1:7" ht="22.5">
      <c r="A15" s="410"/>
      <c r="B15" s="270" t="s">
        <v>271</v>
      </c>
      <c r="C15" s="271">
        <v>0.24301741907090404</v>
      </c>
      <c r="D15" s="272">
        <v>8.2172352740019966E-2</v>
      </c>
      <c r="E15" s="272">
        <v>0.24301741907090377</v>
      </c>
      <c r="F15" s="272">
        <v>2.9574109900415273</v>
      </c>
      <c r="G15" s="269">
        <v>3.7541806382011115E-3</v>
      </c>
    </row>
    <row r="16" spans="1:7" ht="22.5">
      <c r="A16" s="410"/>
      <c r="B16" s="270" t="s">
        <v>317</v>
      </c>
      <c r="C16" s="271">
        <v>0.17275353051209419</v>
      </c>
      <c r="D16" s="272">
        <v>8.2172352740019744E-2</v>
      </c>
      <c r="E16" s="272">
        <v>0.17275353051209447</v>
      </c>
      <c r="F16" s="272">
        <v>2.1023315598454251</v>
      </c>
      <c r="G16" s="269">
        <v>3.7668729245711761E-2</v>
      </c>
    </row>
    <row r="17" spans="1:7" ht="22.5">
      <c r="A17" s="410"/>
      <c r="B17" s="236" t="s">
        <v>318</v>
      </c>
      <c r="C17" s="237">
        <v>-0.13701422868021421</v>
      </c>
      <c r="D17" s="239">
        <v>8.2172352740019758E-2</v>
      </c>
      <c r="E17" s="239">
        <v>-0.1370142286802144</v>
      </c>
      <c r="F17" s="239">
        <v>-1.6674005807489218</v>
      </c>
      <c r="G17" s="252">
        <v>9.8109334207772916E-2</v>
      </c>
    </row>
    <row r="18" spans="1:7" s="291" customFormat="1" ht="22.5">
      <c r="A18" s="410"/>
      <c r="B18" s="287" t="s">
        <v>273</v>
      </c>
      <c r="C18" s="288">
        <v>0.14147442536961172</v>
      </c>
      <c r="D18" s="289">
        <v>8.2172352740019633E-2</v>
      </c>
      <c r="E18" s="289">
        <v>0.14147442536961213</v>
      </c>
      <c r="F18" s="289">
        <v>1.7216791372301885</v>
      </c>
      <c r="G18" s="290">
        <v>8.7770500794413175E-2</v>
      </c>
    </row>
    <row r="19" spans="1:7" ht="22.5">
      <c r="A19" s="410"/>
      <c r="B19" s="236" t="s">
        <v>270</v>
      </c>
      <c r="C19" s="237">
        <v>-2.9471377434634814E-2</v>
      </c>
      <c r="D19" s="239">
        <v>8.2172352740019536E-2</v>
      </c>
      <c r="E19" s="239">
        <v>-2.9471377434634943E-2</v>
      </c>
      <c r="F19" s="239">
        <v>-0.35865320210409019</v>
      </c>
      <c r="G19" s="252">
        <v>0.7205008951468731</v>
      </c>
    </row>
    <row r="20" spans="1:7" ht="22.5">
      <c r="A20" s="410"/>
      <c r="B20" s="270" t="s">
        <v>272</v>
      </c>
      <c r="C20" s="271">
        <v>0.25754028984270988</v>
      </c>
      <c r="D20" s="272">
        <v>8.2172352740019633E-2</v>
      </c>
      <c r="E20" s="272">
        <v>0.25754028984271066</v>
      </c>
      <c r="F20" s="272">
        <v>3.1341476939029209</v>
      </c>
      <c r="G20" s="269">
        <v>2.1789849857067793E-3</v>
      </c>
    </row>
    <row r="21" spans="1:7" ht="22.5">
      <c r="A21" s="410"/>
      <c r="B21" s="236" t="s">
        <v>319</v>
      </c>
      <c r="C21" s="237">
        <v>4.8774430629312852E-2</v>
      </c>
      <c r="D21" s="239">
        <v>8.2172352740020133E-2</v>
      </c>
      <c r="E21" s="239">
        <v>4.8774430629312707E-2</v>
      </c>
      <c r="F21" s="239">
        <v>0.59356254266720543</v>
      </c>
      <c r="G21" s="252">
        <v>0.55395052082907692</v>
      </c>
    </row>
    <row r="22" spans="1:7" ht="22.5">
      <c r="A22" s="410"/>
      <c r="B22" s="236" t="s">
        <v>320</v>
      </c>
      <c r="C22" s="237">
        <v>8.252147059464425E-2</v>
      </c>
      <c r="D22" s="239">
        <v>8.2172352740019688E-2</v>
      </c>
      <c r="E22" s="239">
        <v>8.2521470594644444E-2</v>
      </c>
      <c r="F22" s="239">
        <v>1.0042486048285499</v>
      </c>
      <c r="G22" s="252">
        <v>0.31733123683104553</v>
      </c>
    </row>
    <row r="23" spans="1:7" ht="22.5">
      <c r="A23" s="410"/>
      <c r="B23" s="236" t="s">
        <v>321</v>
      </c>
      <c r="C23" s="237">
        <v>-7.5769936233435684E-2</v>
      </c>
      <c r="D23" s="239">
        <v>8.2172352740019924E-2</v>
      </c>
      <c r="E23" s="239">
        <v>-7.5769936233435642E-2</v>
      </c>
      <c r="F23" s="239">
        <v>-0.92208551546722228</v>
      </c>
      <c r="G23" s="252">
        <v>0.35838150132608382</v>
      </c>
    </row>
    <row r="24" spans="1:7" ht="23.25" thickBot="1">
      <c r="A24" s="411"/>
      <c r="B24" s="242" t="s">
        <v>322</v>
      </c>
      <c r="C24" s="243">
        <v>1.2918030220996576E-2</v>
      </c>
      <c r="D24" s="253">
        <v>8.2172352740020202E-2</v>
      </c>
      <c r="E24" s="253">
        <v>1.2918030220996524E-2</v>
      </c>
      <c r="F24" s="253">
        <v>0.15720652738113872</v>
      </c>
      <c r="G24" s="254">
        <v>0.87535305568613553</v>
      </c>
    </row>
    <row r="25" spans="1:7">
      <c r="A25" s="247"/>
      <c r="B25" s="247"/>
      <c r="C25" s="247"/>
      <c r="D25" s="247"/>
      <c r="E25" s="247"/>
      <c r="F25" s="247"/>
      <c r="G25" s="247"/>
    </row>
  </sheetData>
  <mergeCells count="10">
    <mergeCell ref="A14:A24"/>
    <mergeCell ref="A1:F1"/>
    <mergeCell ref="A5:G5"/>
    <mergeCell ref="A6:B6"/>
    <mergeCell ref="A7:A9"/>
    <mergeCell ref="A11:G11"/>
    <mergeCell ref="A12:B13"/>
    <mergeCell ref="C12:D12"/>
    <mergeCell ref="F12:F13"/>
    <mergeCell ref="G12:G13"/>
  </mergeCells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E33" sqref="E33"/>
    </sheetView>
  </sheetViews>
  <sheetFormatPr defaultRowHeight="13.5"/>
  <cols>
    <col min="1" max="1" width="35" customWidth="1"/>
    <col min="3" max="6" width="9" style="267"/>
    <col min="9" max="9" width="9" style="267"/>
  </cols>
  <sheetData>
    <row r="1" spans="1:11" ht="14.25" thickBot="1">
      <c r="A1" s="367" t="s">
        <v>268</v>
      </c>
      <c r="B1" s="368"/>
      <c r="C1" s="368"/>
      <c r="D1" s="368"/>
      <c r="E1" s="368"/>
      <c r="F1" s="368"/>
      <c r="G1" s="368"/>
      <c r="H1" s="368"/>
      <c r="I1" s="368"/>
      <c r="J1" s="368"/>
      <c r="K1" s="368"/>
    </row>
    <row r="2" spans="1:11" ht="14.25" thickBot="1">
      <c r="A2" s="426" t="s">
        <v>155</v>
      </c>
      <c r="B2" s="428" t="s">
        <v>240</v>
      </c>
      <c r="C2" s="429"/>
      <c r="D2" s="429"/>
      <c r="E2" s="429"/>
      <c r="F2" s="429"/>
      <c r="G2" s="429"/>
      <c r="H2" s="429"/>
      <c r="I2" s="429"/>
      <c r="J2" s="429"/>
      <c r="K2" s="430"/>
    </row>
    <row r="3" spans="1:11" ht="14.25" thickBot="1">
      <c r="A3" s="427"/>
      <c r="B3" s="293" t="s">
        <v>208</v>
      </c>
      <c r="C3" s="303" t="s">
        <v>246</v>
      </c>
      <c r="D3" s="303" t="s">
        <v>247</v>
      </c>
      <c r="E3" s="303" t="s">
        <v>248</v>
      </c>
      <c r="F3" s="303" t="s">
        <v>249</v>
      </c>
      <c r="G3" s="294" t="s">
        <v>250</v>
      </c>
      <c r="H3" s="294" t="s">
        <v>251</v>
      </c>
      <c r="I3" s="303" t="s">
        <v>252</v>
      </c>
      <c r="J3" s="294" t="s">
        <v>253</v>
      </c>
      <c r="K3" s="295" t="s">
        <v>254</v>
      </c>
    </row>
    <row r="4" spans="1:11">
      <c r="A4" s="62" t="s">
        <v>161</v>
      </c>
      <c r="B4" s="296">
        <v>-0.11728623457824536</v>
      </c>
      <c r="C4" s="304">
        <v>-0.13768882514343453</v>
      </c>
      <c r="D4" s="304">
        <v>5.7251265143834197E-2</v>
      </c>
      <c r="E4" s="304">
        <v>-0.26986822231401758</v>
      </c>
      <c r="F4" s="304">
        <v>-7.7604757036767141E-2</v>
      </c>
      <c r="G4" s="297">
        <v>0.79622809434786768</v>
      </c>
      <c r="H4" s="297">
        <v>0.22621540943415289</v>
      </c>
      <c r="I4" s="304">
        <v>-3.8571145332909939E-3</v>
      </c>
      <c r="J4" s="297">
        <v>0.12940558064559893</v>
      </c>
      <c r="K4" s="298">
        <v>-4.9452776103322436E-3</v>
      </c>
    </row>
    <row r="5" spans="1:11">
      <c r="A5" s="67" t="s">
        <v>162</v>
      </c>
      <c r="B5" s="299">
        <v>0.89270623620480005</v>
      </c>
      <c r="C5" s="305">
        <v>2.1625380852057903E-2</v>
      </c>
      <c r="D5" s="305">
        <v>7.3544524213853144E-2</v>
      </c>
      <c r="E5" s="305">
        <v>8.2813821937870985E-2</v>
      </c>
      <c r="F5" s="305">
        <v>-1.4074724642375415E-2</v>
      </c>
      <c r="G5" s="80">
        <v>-0.10039532424017346</v>
      </c>
      <c r="H5" s="80">
        <v>8.9468453319327304E-2</v>
      </c>
      <c r="I5" s="305">
        <v>9.8063666337884992E-2</v>
      </c>
      <c r="J5" s="80">
        <v>-4.7160112697864916E-2</v>
      </c>
      <c r="K5" s="76">
        <v>-0.12179332569340955</v>
      </c>
    </row>
    <row r="6" spans="1:11">
      <c r="A6" s="67" t="s">
        <v>163</v>
      </c>
      <c r="B6" s="299">
        <v>2.3692073942276855E-2</v>
      </c>
      <c r="C6" s="305">
        <v>5.4988608831571112E-2</v>
      </c>
      <c r="D6" s="305">
        <v>-0.10162108062658801</v>
      </c>
      <c r="E6" s="308">
        <v>-0.84198424526918891</v>
      </c>
      <c r="F6" s="305">
        <v>5.1394694414575684E-2</v>
      </c>
      <c r="G6" s="80">
        <v>7.7546513840816428E-2</v>
      </c>
      <c r="H6" s="80">
        <v>-2.8808978845610483E-2</v>
      </c>
      <c r="I6" s="305">
        <v>-1.0191595509768643E-2</v>
      </c>
      <c r="J6" s="80">
        <v>-1.0896691956441483E-2</v>
      </c>
      <c r="K6" s="76">
        <v>2.4400453094936391E-2</v>
      </c>
    </row>
    <row r="7" spans="1:11">
      <c r="A7" s="67" t="s">
        <v>164</v>
      </c>
      <c r="B7" s="299">
        <v>0.90625453749489282</v>
      </c>
      <c r="C7" s="305">
        <v>-7.44939839543243E-2</v>
      </c>
      <c r="D7" s="305">
        <v>8.1605549429014851E-2</v>
      </c>
      <c r="E7" s="305">
        <v>0.1365052662366045</v>
      </c>
      <c r="F7" s="305">
        <v>-3.6972459373910659E-2</v>
      </c>
      <c r="G7" s="80">
        <v>-6.698666873633527E-2</v>
      </c>
      <c r="H7" s="80">
        <v>3.767259155147424E-2</v>
      </c>
      <c r="I7" s="305">
        <v>-3.4739745974646782E-2</v>
      </c>
      <c r="J7" s="80">
        <v>-4.491325286145182E-2</v>
      </c>
      <c r="K7" s="76">
        <v>-9.9541232292572793E-2</v>
      </c>
    </row>
    <row r="8" spans="1:11">
      <c r="A8" s="67" t="s">
        <v>165</v>
      </c>
      <c r="B8" s="299">
        <v>0.11786976869014547</v>
      </c>
      <c r="C8" s="305">
        <v>-1.8057576353647416E-2</v>
      </c>
      <c r="D8" s="305">
        <v>-0.10330838613029505</v>
      </c>
      <c r="E8" s="305">
        <v>0.8105289691034826</v>
      </c>
      <c r="F8" s="305">
        <v>6.1136577376358185E-2</v>
      </c>
      <c r="G8" s="80">
        <v>-6.6645643391392909E-2</v>
      </c>
      <c r="H8" s="80">
        <v>0.29641602738276129</v>
      </c>
      <c r="I8" s="305">
        <v>8.7574734784307204E-2</v>
      </c>
      <c r="J8" s="80">
        <v>0.1592221467105514</v>
      </c>
      <c r="K8" s="76">
        <v>-1.5367471920208851E-2</v>
      </c>
    </row>
    <row r="9" spans="1:11">
      <c r="A9" s="67" t="s">
        <v>167</v>
      </c>
      <c r="B9" s="299">
        <v>-0.14072041882370748</v>
      </c>
      <c r="C9" s="305">
        <v>-6.5018575363180189E-2</v>
      </c>
      <c r="D9" s="305">
        <v>-0.20677730692776927</v>
      </c>
      <c r="E9" s="305">
        <v>0.10017099473934558</v>
      </c>
      <c r="F9" s="305">
        <v>-0.21720120573079449</v>
      </c>
      <c r="G9" s="80">
        <v>-0.47118137717461855</v>
      </c>
      <c r="H9" s="80">
        <v>7.6038949952919196E-2</v>
      </c>
      <c r="I9" s="305">
        <v>-0.53232123375103479</v>
      </c>
      <c r="J9" s="80">
        <v>-0.16194106114992091</v>
      </c>
      <c r="K9" s="76">
        <v>7.9884361044739019E-2</v>
      </c>
    </row>
    <row r="10" spans="1:11">
      <c r="A10" s="67" t="s">
        <v>168</v>
      </c>
      <c r="B10" s="299">
        <v>-1.1981786420625577E-3</v>
      </c>
      <c r="C10" s="305">
        <v>-7.505998557295207E-2</v>
      </c>
      <c r="D10" s="305">
        <v>1.434202925836708E-2</v>
      </c>
      <c r="E10" s="305">
        <v>4.5997659998601968E-2</v>
      </c>
      <c r="F10" s="305">
        <v>4.8724229018570132E-2</v>
      </c>
      <c r="G10" s="80">
        <v>6.8050435839004414E-2</v>
      </c>
      <c r="H10" s="80">
        <v>8.0490258534316239E-2</v>
      </c>
      <c r="I10" s="305">
        <v>1.9862601128241206E-2</v>
      </c>
      <c r="J10" s="80">
        <v>-0.12421851914166075</v>
      </c>
      <c r="K10" s="76">
        <v>0.78228949479081022</v>
      </c>
    </row>
    <row r="11" spans="1:11">
      <c r="A11" s="67" t="s">
        <v>171</v>
      </c>
      <c r="B11" s="299">
        <v>4.6865246721668606E-2</v>
      </c>
      <c r="C11" s="305">
        <v>8.7581602292868873E-3</v>
      </c>
      <c r="D11" s="305">
        <v>-0.10675440441518093</v>
      </c>
      <c r="E11" s="305">
        <v>-4.7592384719484168E-2</v>
      </c>
      <c r="F11" s="305">
        <v>-0.18870756891063017</v>
      </c>
      <c r="G11" s="80">
        <v>0.23355884846351871</v>
      </c>
      <c r="H11" s="80">
        <v>-0.12918677207240059</v>
      </c>
      <c r="I11" s="305">
        <v>-0.34969662591725781</v>
      </c>
      <c r="J11" s="80">
        <v>0.32052015309146198</v>
      </c>
      <c r="K11" s="76">
        <v>1.8473322067299933E-2</v>
      </c>
    </row>
    <row r="12" spans="1:11">
      <c r="A12" s="67" t="s">
        <v>172</v>
      </c>
      <c r="B12" s="299">
        <v>-2.1370560412912756E-2</v>
      </c>
      <c r="C12" s="305">
        <v>-2.2822061819947448E-2</v>
      </c>
      <c r="D12" s="305">
        <v>-3.7484545001245415E-2</v>
      </c>
      <c r="E12" s="305">
        <v>0.20032516690203586</v>
      </c>
      <c r="F12" s="305">
        <v>8.5976978220832306E-2</v>
      </c>
      <c r="G12" s="80">
        <v>-3.5515774638428749E-3</v>
      </c>
      <c r="H12" s="80">
        <v>-9.8783893462421599E-2</v>
      </c>
      <c r="I12" s="305">
        <v>-1.6725137066236951E-3</v>
      </c>
      <c r="J12" s="80">
        <v>0.78216872962503003</v>
      </c>
      <c r="K12" s="76">
        <v>-5.8717878651093521E-2</v>
      </c>
    </row>
    <row r="13" spans="1:11">
      <c r="A13" s="67" t="s">
        <v>175</v>
      </c>
      <c r="B13" s="299">
        <v>-6.7403196786954681E-2</v>
      </c>
      <c r="C13" s="305">
        <v>7.860070807633979E-3</v>
      </c>
      <c r="D13" s="305">
        <v>-0.11144904949192506</v>
      </c>
      <c r="E13" s="305">
        <v>7.8311381096832403E-2</v>
      </c>
      <c r="F13" s="305">
        <v>-3.2518984597829335E-2</v>
      </c>
      <c r="G13" s="80">
        <v>0.77312426641694854</v>
      </c>
      <c r="H13" s="80">
        <v>4.9396099919735724E-2</v>
      </c>
      <c r="I13" s="305">
        <v>-0.19487144789083891</v>
      </c>
      <c r="J13" s="80">
        <v>-0.11262232095667456</v>
      </c>
      <c r="K13" s="76">
        <v>4.016242744619556E-2</v>
      </c>
    </row>
    <row r="14" spans="1:11">
      <c r="A14" s="67" t="s">
        <v>177</v>
      </c>
      <c r="B14" s="299">
        <v>-0.14597473288132221</v>
      </c>
      <c r="C14" s="305">
        <v>2.0097934156840004E-2</v>
      </c>
      <c r="D14" s="305">
        <v>-0.1177718360354251</v>
      </c>
      <c r="E14" s="305">
        <v>-0.27423870403822742</v>
      </c>
      <c r="F14" s="308">
        <v>0.57082137451746395</v>
      </c>
      <c r="G14" s="80">
        <v>-0.15944661334680069</v>
      </c>
      <c r="H14" s="80">
        <v>0.31384529349692702</v>
      </c>
      <c r="I14" s="305">
        <v>-0.3504358816481315</v>
      </c>
      <c r="J14" s="80">
        <v>-0.15030190378096769</v>
      </c>
      <c r="K14" s="76">
        <v>-2.5223872672032507E-2</v>
      </c>
    </row>
    <row r="15" spans="1:11">
      <c r="A15" s="67" t="s">
        <v>179</v>
      </c>
      <c r="B15" s="299">
        <v>0.80479246316214481</v>
      </c>
      <c r="C15" s="305">
        <v>3.6451973655639222E-2</v>
      </c>
      <c r="D15" s="305">
        <v>3.8838032286976902E-2</v>
      </c>
      <c r="E15" s="305">
        <v>-0.11751004954999383</v>
      </c>
      <c r="F15" s="305">
        <v>1.3722872000761352E-3</v>
      </c>
      <c r="G15" s="80">
        <v>3.7372787354603081E-2</v>
      </c>
      <c r="H15" s="80">
        <v>-9.1129727351831544E-2</v>
      </c>
      <c r="I15" s="305">
        <v>-6.5860014590904625E-2</v>
      </c>
      <c r="J15" s="80">
        <v>4.5562467911235111E-2</v>
      </c>
      <c r="K15" s="76">
        <v>0.13292792845651999</v>
      </c>
    </row>
    <row r="16" spans="1:11">
      <c r="A16" s="67" t="s">
        <v>180</v>
      </c>
      <c r="B16" s="299">
        <v>2.6055785347080671E-2</v>
      </c>
      <c r="C16" s="305">
        <v>1.1550349740363983E-3</v>
      </c>
      <c r="D16" s="308">
        <v>0.87711008223276565</v>
      </c>
      <c r="E16" s="305">
        <v>0.16905477951481668</v>
      </c>
      <c r="F16" s="305">
        <v>3.4005089577214674E-2</v>
      </c>
      <c r="G16" s="80">
        <v>1.7688335250252131E-2</v>
      </c>
      <c r="H16" s="80">
        <v>-2.6333367865142981E-2</v>
      </c>
      <c r="I16" s="305">
        <v>6.2923634242593632E-2</v>
      </c>
      <c r="J16" s="80">
        <v>-2.6696721356591381E-2</v>
      </c>
      <c r="K16" s="76">
        <v>0.10531894983857341</v>
      </c>
    </row>
    <row r="17" spans="1:11">
      <c r="A17" s="67" t="s">
        <v>181</v>
      </c>
      <c r="B17" s="299">
        <v>0.37125067534045825</v>
      </c>
      <c r="C17" s="305">
        <v>2.2934919741157147E-3</v>
      </c>
      <c r="D17" s="308">
        <v>0.8107514979845627</v>
      </c>
      <c r="E17" s="305">
        <v>5.4629376777671095E-2</v>
      </c>
      <c r="F17" s="305">
        <v>2.0865587230436911E-2</v>
      </c>
      <c r="G17" s="80">
        <v>8.288458482158239E-3</v>
      </c>
      <c r="H17" s="80">
        <v>-2.6739958459017693E-2</v>
      </c>
      <c r="I17" s="305">
        <v>-1.0995955360659627E-2</v>
      </c>
      <c r="J17" s="80">
        <v>3.3665619947296124E-2</v>
      </c>
      <c r="K17" s="76">
        <v>9.2128738034552446E-2</v>
      </c>
    </row>
    <row r="18" spans="1:11">
      <c r="A18" s="67" t="s">
        <v>182</v>
      </c>
      <c r="B18" s="299">
        <v>-1.2667641206370176E-2</v>
      </c>
      <c r="C18" s="305">
        <v>6.0193610114901576E-2</v>
      </c>
      <c r="D18" s="305">
        <v>0.56662704814146903</v>
      </c>
      <c r="E18" s="305">
        <v>-3.7715146111008048E-2</v>
      </c>
      <c r="F18" s="305">
        <v>0.45423047399820204</v>
      </c>
      <c r="G18" s="80">
        <v>-2.6097955886203065E-2</v>
      </c>
      <c r="H18" s="80">
        <v>-0.39647277663671282</v>
      </c>
      <c r="I18" s="305">
        <v>-0.13723503623105271</v>
      </c>
      <c r="J18" s="80">
        <v>5.9331775338423147E-2</v>
      </c>
      <c r="K18" s="76">
        <v>0.19634083207009068</v>
      </c>
    </row>
    <row r="19" spans="1:11">
      <c r="A19" s="67" t="s">
        <v>183</v>
      </c>
      <c r="B19" s="299">
        <v>2.9517548185910573E-2</v>
      </c>
      <c r="C19" s="305">
        <v>-3.441514058011283E-2</v>
      </c>
      <c r="D19" s="305">
        <v>-0.11309883182435052</v>
      </c>
      <c r="E19" s="305">
        <v>0.24706637497300396</v>
      </c>
      <c r="F19" s="305">
        <v>0.70409930730312809</v>
      </c>
      <c r="G19" s="80">
        <v>7.9667036856558474E-2</v>
      </c>
      <c r="H19" s="80">
        <v>-0.21789928481459572</v>
      </c>
      <c r="I19" s="305">
        <v>8.85849716737723E-2</v>
      </c>
      <c r="J19" s="80">
        <v>-0.17216211035424592</v>
      </c>
      <c r="K19" s="76">
        <v>-5.5326463909396079E-2</v>
      </c>
    </row>
    <row r="20" spans="1:11">
      <c r="A20" s="67" t="s">
        <v>184</v>
      </c>
      <c r="B20" s="299">
        <v>-4.7552623923700153E-2</v>
      </c>
      <c r="C20" s="305">
        <v>1.4309062003895875E-3</v>
      </c>
      <c r="D20" s="308">
        <v>0.62723897119604943</v>
      </c>
      <c r="E20" s="305">
        <v>-0.1646509385588438</v>
      </c>
      <c r="F20" s="305">
        <v>-7.7819484342475445E-2</v>
      </c>
      <c r="G20" s="80">
        <v>-4.9328320728688264E-2</v>
      </c>
      <c r="H20" s="80">
        <v>-1.9513002999230734E-2</v>
      </c>
      <c r="I20" s="305">
        <v>-7.4577570220654865E-2</v>
      </c>
      <c r="J20" s="80">
        <v>-1.1005294218987025E-2</v>
      </c>
      <c r="K20" s="76">
        <v>-0.12743332441678598</v>
      </c>
    </row>
    <row r="21" spans="1:11">
      <c r="A21" s="67" t="s">
        <v>185</v>
      </c>
      <c r="B21" s="299">
        <v>-3.024762443731956E-2</v>
      </c>
      <c r="C21" s="305">
        <v>1.7127160394927059E-2</v>
      </c>
      <c r="D21" s="305">
        <v>0.17547362706973776</v>
      </c>
      <c r="E21" s="305">
        <v>-0.11134171554341848</v>
      </c>
      <c r="F21" s="308">
        <v>0.71754528450506683</v>
      </c>
      <c r="G21" s="80">
        <v>-0.10471269382431134</v>
      </c>
      <c r="H21" s="80">
        <v>9.8138676711674588E-2</v>
      </c>
      <c r="I21" s="305">
        <v>-2.3932440060685151E-3</v>
      </c>
      <c r="J21" s="80">
        <v>0.40023727867079834</v>
      </c>
      <c r="K21" s="76">
        <v>0.10015398225294211</v>
      </c>
    </row>
    <row r="22" spans="1:11">
      <c r="A22" s="67" t="s">
        <v>186</v>
      </c>
      <c r="B22" s="299">
        <v>-9.4065605966342971E-3</v>
      </c>
      <c r="C22" s="305">
        <v>-0.11461701669728848</v>
      </c>
      <c r="D22" s="305">
        <v>-5.9286062250213184E-2</v>
      </c>
      <c r="E22" s="305">
        <v>-2.5536714135383047E-2</v>
      </c>
      <c r="F22" s="305">
        <v>6.659151000507047E-4</v>
      </c>
      <c r="G22" s="80">
        <v>-7.3022998253010077E-2</v>
      </c>
      <c r="H22" s="80">
        <v>-0.12251852877693391</v>
      </c>
      <c r="I22" s="308">
        <v>0.59725062626946246</v>
      </c>
      <c r="J22" s="80">
        <v>3.7290745627823897E-2</v>
      </c>
      <c r="K22" s="76">
        <v>8.2495489561164054E-3</v>
      </c>
    </row>
    <row r="23" spans="1:11">
      <c r="A23" s="67" t="s">
        <v>187</v>
      </c>
      <c r="B23" s="299">
        <v>1.3137773440606858E-2</v>
      </c>
      <c r="C23" s="308">
        <v>0.86793008412533057</v>
      </c>
      <c r="D23" s="305">
        <v>-2.5081514117396837E-3</v>
      </c>
      <c r="E23" s="305">
        <v>5.8024433040188894E-2</v>
      </c>
      <c r="F23" s="305">
        <v>4.2353429133615443E-2</v>
      </c>
      <c r="G23" s="80">
        <v>-0.11118540043243987</v>
      </c>
      <c r="H23" s="80">
        <v>-0.12770739400175959</v>
      </c>
      <c r="I23" s="305">
        <v>-0.18442416629682704</v>
      </c>
      <c r="J23" s="80">
        <v>-4.8563647425137975E-2</v>
      </c>
      <c r="K23" s="76">
        <v>-3.9604375076159375E-2</v>
      </c>
    </row>
    <row r="24" spans="1:11">
      <c r="A24" s="67" t="s">
        <v>188</v>
      </c>
      <c r="B24" s="299">
        <v>0.15965214625703883</v>
      </c>
      <c r="C24" s="305">
        <v>-0.12185490897445835</v>
      </c>
      <c r="D24" s="305">
        <v>-0.14584061584623703</v>
      </c>
      <c r="E24" s="305">
        <v>0.26640302192579646</v>
      </c>
      <c r="F24" s="305">
        <v>7.6827390843728527E-2</v>
      </c>
      <c r="G24" s="80">
        <v>0.13170350813232559</v>
      </c>
      <c r="H24" s="80">
        <v>0.26815054280211359</v>
      </c>
      <c r="I24" s="305">
        <v>-0.12379017679252668</v>
      </c>
      <c r="J24" s="80">
        <v>-0.3238496246149235</v>
      </c>
      <c r="K24" s="76">
        <v>-0.54801213523934345</v>
      </c>
    </row>
    <row r="25" spans="1:11">
      <c r="A25" s="67" t="s">
        <v>189</v>
      </c>
      <c r="B25" s="299">
        <v>4.8994822616382347E-3</v>
      </c>
      <c r="C25" s="305">
        <v>-0.1595616859189477</v>
      </c>
      <c r="D25" s="305">
        <v>-4.0958175317350895E-2</v>
      </c>
      <c r="E25" s="305">
        <v>6.5418307611006463E-2</v>
      </c>
      <c r="F25" s="305">
        <v>-1.8423320558795874E-2</v>
      </c>
      <c r="G25" s="80">
        <v>0.32791339591280388</v>
      </c>
      <c r="H25" s="80">
        <v>0.67626876230696131</v>
      </c>
      <c r="I25" s="305">
        <v>-7.1751872731518063E-3</v>
      </c>
      <c r="J25" s="80">
        <v>-0.16640060477616367</v>
      </c>
      <c r="K25" s="76">
        <v>-0.35738932290847447</v>
      </c>
    </row>
    <row r="26" spans="1:11">
      <c r="A26" s="67" t="s">
        <v>190</v>
      </c>
      <c r="B26" s="299">
        <v>2.6083618533247081E-2</v>
      </c>
      <c r="C26" s="305">
        <v>2.1510683616537293E-2</v>
      </c>
      <c r="D26" s="305">
        <v>-8.1669723559360835E-2</v>
      </c>
      <c r="E26" s="305">
        <v>0.20607052849431232</v>
      </c>
      <c r="F26" s="305">
        <v>-1.8197801552126074E-2</v>
      </c>
      <c r="G26" s="80">
        <v>4.5159209145356462E-2</v>
      </c>
      <c r="H26" s="80">
        <v>0.74253740090843157</v>
      </c>
      <c r="I26" s="305">
        <v>-7.9402443696749106E-2</v>
      </c>
      <c r="J26" s="80">
        <v>-1.0380476558366903E-2</v>
      </c>
      <c r="K26" s="76">
        <v>0.16821410799007586</v>
      </c>
    </row>
    <row r="27" spans="1:11">
      <c r="A27" s="67" t="s">
        <v>191</v>
      </c>
      <c r="B27" s="299">
        <v>-7.4700579329537317E-2</v>
      </c>
      <c r="C27" s="305">
        <v>-0.201404849706186</v>
      </c>
      <c r="D27" s="305">
        <v>0.36375201634556403</v>
      </c>
      <c r="E27" s="305">
        <v>-0.34985922196224095</v>
      </c>
      <c r="F27" s="305">
        <v>-0.25725333328086664</v>
      </c>
      <c r="G27" s="80">
        <v>2.1013942298919498E-2</v>
      </c>
      <c r="H27" s="80">
        <v>0.30821347100049645</v>
      </c>
      <c r="I27" s="305">
        <v>0.25376517554970057</v>
      </c>
      <c r="J27" s="80">
        <v>0.46024669206681906</v>
      </c>
      <c r="K27" s="76">
        <v>2.3027708794930102E-2</v>
      </c>
    </row>
    <row r="28" spans="1:11">
      <c r="A28" s="67" t="s">
        <v>192</v>
      </c>
      <c r="B28" s="299">
        <v>-5.8540410750541366E-2</v>
      </c>
      <c r="C28" s="305">
        <v>0.1134821284590589</v>
      </c>
      <c r="D28" s="305">
        <v>-0.1595335703023768</v>
      </c>
      <c r="E28" s="305">
        <v>0.21153698182600561</v>
      </c>
      <c r="F28" s="305">
        <v>-0.30426008821114936</v>
      </c>
      <c r="G28" s="80">
        <v>-0.16883138775834711</v>
      </c>
      <c r="H28" s="80">
        <v>0.14246999558364826</v>
      </c>
      <c r="I28" s="308">
        <v>0.6851319927342987</v>
      </c>
      <c r="J28" s="80">
        <v>-9.2133702311867322E-2</v>
      </c>
      <c r="K28" s="76">
        <v>0.16624904269066415</v>
      </c>
    </row>
    <row r="29" spans="1:11">
      <c r="A29" s="67" t="s">
        <v>193</v>
      </c>
      <c r="B29" s="299">
        <v>-1.3574144460441123E-2</v>
      </c>
      <c r="C29" s="308">
        <v>-0.8805403178122071</v>
      </c>
      <c r="D29" s="305">
        <v>-2.7913832193401142E-2</v>
      </c>
      <c r="E29" s="305">
        <v>0.14839924812585442</v>
      </c>
      <c r="F29" s="305">
        <v>-2.9105367378802816E-2</v>
      </c>
      <c r="G29" s="80">
        <v>-1.6176240267044183E-2</v>
      </c>
      <c r="H29" s="80">
        <v>-1.3867009741362927E-2</v>
      </c>
      <c r="I29" s="305">
        <v>0.11758000439856116</v>
      </c>
      <c r="J29" s="80">
        <v>-2.056848083792373E-2</v>
      </c>
      <c r="K29" s="76">
        <v>-3.1876077711911116E-2</v>
      </c>
    </row>
    <row r="30" spans="1:11" ht="14.25" thickBot="1">
      <c r="A30" s="82" t="s">
        <v>313</v>
      </c>
      <c r="B30" s="300">
        <v>-4.3722602026353509E-2</v>
      </c>
      <c r="C30" s="309">
        <v>0.91651516878327821</v>
      </c>
      <c r="D30" s="306">
        <v>-1.5239632476764598E-2</v>
      </c>
      <c r="E30" s="306">
        <v>2.7329129942890242E-2</v>
      </c>
      <c r="F30" s="306">
        <v>-7.6700888302421E-2</v>
      </c>
      <c r="G30" s="301">
        <v>-3.1237421988047362E-3</v>
      </c>
      <c r="H30" s="301">
        <v>2.2996260835442671E-2</v>
      </c>
      <c r="I30" s="306">
        <v>0.25661718640392062</v>
      </c>
      <c r="J30" s="301">
        <v>-1.7959393091533996E-2</v>
      </c>
      <c r="K30" s="302">
        <v>-1.8094590243298105E-2</v>
      </c>
    </row>
    <row r="31" spans="1:11">
      <c r="A31" s="57"/>
      <c r="B31" s="57"/>
      <c r="C31" s="307"/>
      <c r="D31" s="307"/>
      <c r="E31" s="307"/>
      <c r="F31" s="307"/>
      <c r="G31" s="57"/>
      <c r="H31" s="57"/>
      <c r="I31" s="307"/>
      <c r="J31" s="57"/>
      <c r="K31" s="57"/>
    </row>
    <row r="32" spans="1:11">
      <c r="A32" s="57"/>
      <c r="B32" s="57"/>
      <c r="C32" s="307"/>
      <c r="D32" s="307"/>
      <c r="E32" s="307"/>
      <c r="F32" s="307"/>
      <c r="G32" s="57"/>
      <c r="H32" s="57"/>
      <c r="I32" s="307"/>
      <c r="J32" s="57"/>
      <c r="K32" s="57"/>
    </row>
  </sheetData>
  <mergeCells count="3">
    <mergeCell ref="A1:K1"/>
    <mergeCell ref="A2:A3"/>
    <mergeCell ref="B2:K2"/>
  </mergeCells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Y6" sqref="Y6"/>
    </sheetView>
  </sheetViews>
  <sheetFormatPr defaultRowHeight="13.5"/>
  <cols>
    <col min="1" max="1" width="33.875" customWidth="1"/>
    <col min="2" max="3" width="9" style="267"/>
    <col min="4" max="6" width="0" hidden="1" customWidth="1"/>
    <col min="7" max="7" width="9" style="267"/>
    <col min="8" max="11" width="0" hidden="1" customWidth="1"/>
    <col min="13" max="13" width="33.75" customWidth="1"/>
    <col min="16" max="18" width="0" hidden="1" customWidth="1"/>
    <col min="20" max="23" width="0" hidden="1" customWidth="1"/>
    <col min="24" max="24" width="9" style="152"/>
  </cols>
  <sheetData>
    <row r="1" spans="1:35" ht="14.25" thickBot="1">
      <c r="A1" s="356" t="s">
        <v>268</v>
      </c>
      <c r="B1" s="357"/>
      <c r="C1" s="357"/>
      <c r="D1" s="357"/>
      <c r="E1" s="357"/>
      <c r="F1" s="357"/>
      <c r="G1" s="357"/>
      <c r="H1" s="357"/>
      <c r="I1" s="357"/>
      <c r="J1" s="357"/>
      <c r="K1" s="357"/>
      <c r="M1" s="356" t="s">
        <v>269</v>
      </c>
      <c r="N1" s="357"/>
      <c r="O1" s="357"/>
      <c r="P1" s="357"/>
      <c r="Q1" s="357"/>
      <c r="R1" s="357"/>
      <c r="S1" s="357"/>
      <c r="T1" s="357"/>
      <c r="U1" s="357"/>
      <c r="V1" s="357"/>
      <c r="W1" s="357"/>
      <c r="X1" s="292"/>
    </row>
    <row r="2" spans="1:35" ht="14.25" thickBot="1">
      <c r="A2" s="431" t="s">
        <v>155</v>
      </c>
      <c r="B2" s="433" t="s">
        <v>240</v>
      </c>
      <c r="C2" s="434"/>
      <c r="D2" s="434"/>
      <c r="E2" s="434"/>
      <c r="F2" s="434"/>
      <c r="G2" s="434"/>
      <c r="H2" s="434"/>
      <c r="I2" s="434"/>
      <c r="J2" s="434"/>
      <c r="K2" s="359"/>
      <c r="M2" s="431" t="s">
        <v>155</v>
      </c>
      <c r="N2" s="433" t="s">
        <v>240</v>
      </c>
      <c r="O2" s="434"/>
      <c r="P2" s="434"/>
      <c r="Q2" s="434"/>
      <c r="R2" s="434"/>
      <c r="S2" s="434"/>
      <c r="T2" s="434"/>
      <c r="U2" s="434"/>
      <c r="V2" s="434"/>
      <c r="W2" s="359"/>
      <c r="X2" s="292"/>
    </row>
    <row r="3" spans="1:35" ht="15" thickBot="1">
      <c r="A3" s="432"/>
      <c r="B3" s="314" t="s">
        <v>208</v>
      </c>
      <c r="C3" s="317" t="s">
        <v>246</v>
      </c>
      <c r="D3" s="88" t="s">
        <v>247</v>
      </c>
      <c r="E3" s="88" t="s">
        <v>248</v>
      </c>
      <c r="F3" s="88" t="s">
        <v>249</v>
      </c>
      <c r="G3" s="317" t="s">
        <v>250</v>
      </c>
      <c r="H3" s="88" t="s">
        <v>251</v>
      </c>
      <c r="I3" s="88" t="s">
        <v>252</v>
      </c>
      <c r="J3" s="88" t="s">
        <v>253</v>
      </c>
      <c r="K3" s="89" t="s">
        <v>254</v>
      </c>
      <c r="M3" s="432"/>
      <c r="N3" s="87" t="s">
        <v>208</v>
      </c>
      <c r="O3" s="88" t="s">
        <v>246</v>
      </c>
      <c r="P3" s="88" t="s">
        <v>247</v>
      </c>
      <c r="Q3" s="88" t="s">
        <v>248</v>
      </c>
      <c r="R3" s="88" t="s">
        <v>249</v>
      </c>
      <c r="S3" s="88" t="s">
        <v>250</v>
      </c>
      <c r="T3" s="88" t="s">
        <v>251</v>
      </c>
      <c r="U3" s="88" t="s">
        <v>252</v>
      </c>
      <c r="V3" s="88" t="s">
        <v>253</v>
      </c>
      <c r="W3" s="327" t="s">
        <v>254</v>
      </c>
      <c r="X3" s="326"/>
      <c r="Z3" s="265" t="s">
        <v>325</v>
      </c>
      <c r="AA3" s="265" t="s">
        <v>326</v>
      </c>
      <c r="AB3" s="265" t="s">
        <v>328</v>
      </c>
      <c r="AC3" s="265" t="s">
        <v>330</v>
      </c>
      <c r="AD3" s="265" t="s">
        <v>332</v>
      </c>
      <c r="AE3" s="265" t="s">
        <v>334</v>
      </c>
      <c r="AF3" s="265" t="s">
        <v>336</v>
      </c>
      <c r="AG3" s="265" t="s">
        <v>338</v>
      </c>
      <c r="AH3" s="265" t="s">
        <v>340</v>
      </c>
      <c r="AI3" s="265" t="s">
        <v>342</v>
      </c>
    </row>
    <row r="4" spans="1:35">
      <c r="A4" s="310" t="s">
        <v>161</v>
      </c>
      <c r="B4" s="315">
        <v>-0.1228199485813229</v>
      </c>
      <c r="C4" s="318">
        <v>-6.6539104987373962E-2</v>
      </c>
      <c r="D4" s="92">
        <v>0.13099780324462754</v>
      </c>
      <c r="E4" s="92">
        <v>0.14821317245825488</v>
      </c>
      <c r="F4" s="92">
        <v>-0.27231141219926525</v>
      </c>
      <c r="G4" s="323">
        <v>0.72726099384403453</v>
      </c>
      <c r="H4" s="92">
        <v>-0.10223249865064926</v>
      </c>
      <c r="I4" s="92">
        <v>-6.9518664355805337E-2</v>
      </c>
      <c r="J4" s="92">
        <v>0.25045898293348556</v>
      </c>
      <c r="K4" s="311">
        <v>3.5776561606427844E-2</v>
      </c>
      <c r="M4" s="310" t="s">
        <v>161</v>
      </c>
      <c r="N4" s="91">
        <v>1.2990912519110696E-2</v>
      </c>
      <c r="O4" s="92">
        <v>-6.7002696739557305E-2</v>
      </c>
      <c r="P4" s="92">
        <v>4.5057896730202933E-2</v>
      </c>
      <c r="Q4" s="92">
        <v>9.1607338932005081E-2</v>
      </c>
      <c r="R4" s="92">
        <v>-9.4669749523531771E-2</v>
      </c>
      <c r="S4" s="92">
        <v>0.44873675563064175</v>
      </c>
      <c r="T4" s="92">
        <v>-6.1779074103153968E-2</v>
      </c>
      <c r="U4" s="92">
        <v>-3.5870015029565591E-2</v>
      </c>
      <c r="V4" s="92">
        <v>0.15792369122151864</v>
      </c>
      <c r="W4" s="328">
        <v>6.9864706970317547E-2</v>
      </c>
      <c r="X4" s="331">
        <v>15972</v>
      </c>
      <c r="Y4" s="264">
        <v>0.47110000000000002</v>
      </c>
      <c r="Z4" s="264">
        <f t="shared" ref="Z4:Z24" si="0">N4*$Y4</f>
        <v>6.1200188877530487E-3</v>
      </c>
      <c r="AA4" s="264">
        <f t="shared" ref="AA4:AA24" si="1">O4*$Y4</f>
        <v>-3.1564970434005447E-2</v>
      </c>
      <c r="AB4" s="264">
        <f t="shared" ref="AB4:AB24" si="2">P4*$Y4</f>
        <v>2.1226775149598604E-2</v>
      </c>
      <c r="AC4" s="264">
        <f t="shared" ref="AC4:AC24" si="3">Q4*$Y4</f>
        <v>4.3156217370867597E-2</v>
      </c>
      <c r="AD4" s="264">
        <f t="shared" ref="AD4:AD24" si="4">R4*$Y4</f>
        <v>-4.4598919000535822E-2</v>
      </c>
      <c r="AE4" s="264">
        <f t="shared" ref="AE4:AE24" si="5">S4*$Y4</f>
        <v>0.21139988557759534</v>
      </c>
      <c r="AF4" s="264">
        <f t="shared" ref="AF4:AF24" si="6">T4*$Y4</f>
        <v>-2.9104121809995834E-2</v>
      </c>
      <c r="AG4" s="264">
        <f t="shared" ref="AG4:AG24" si="7">U4*$Y4</f>
        <v>-1.6898364080428351E-2</v>
      </c>
      <c r="AH4" s="264">
        <f t="shared" ref="AH4:AH24" si="8">V4*$Y4</f>
        <v>7.439785093445743E-2</v>
      </c>
      <c r="AI4" s="264">
        <f t="shared" ref="AI4:AI24" si="9">W4*$Y4</f>
        <v>3.2913263453716597E-2</v>
      </c>
    </row>
    <row r="5" spans="1:35">
      <c r="A5" s="312" t="s">
        <v>165</v>
      </c>
      <c r="B5" s="283">
        <v>-4.4789881587732158E-2</v>
      </c>
      <c r="C5" s="284">
        <v>-1.2185503537587261E-2</v>
      </c>
      <c r="D5" s="97">
        <v>0.57603326953339096</v>
      </c>
      <c r="E5" s="97">
        <v>-0.26295571119571848</v>
      </c>
      <c r="F5" s="97">
        <v>0.26113690231548425</v>
      </c>
      <c r="G5" s="284">
        <v>-0.22166210295792066</v>
      </c>
      <c r="H5" s="97">
        <v>0.41007998634310039</v>
      </c>
      <c r="I5" s="97">
        <v>-1.3110328441022811E-2</v>
      </c>
      <c r="J5" s="97">
        <v>-0.14340042584845902</v>
      </c>
      <c r="K5" s="98">
        <v>-1.1726819977512569E-2</v>
      </c>
      <c r="M5" s="312" t="s">
        <v>165</v>
      </c>
      <c r="N5" s="96">
        <v>-4.8189302526872894E-3</v>
      </c>
      <c r="O5" s="97">
        <v>4.8231498763786719E-2</v>
      </c>
      <c r="P5" s="97">
        <v>0.32093598823412306</v>
      </c>
      <c r="Q5" s="97">
        <v>-0.13220205448542544</v>
      </c>
      <c r="R5" s="97">
        <v>0.12446336370266621</v>
      </c>
      <c r="S5" s="97">
        <v>-0.14749727198225265</v>
      </c>
      <c r="T5" s="97">
        <v>0.32344321104648061</v>
      </c>
      <c r="U5" s="97">
        <v>5.5534791481052347E-3</v>
      </c>
      <c r="V5" s="97">
        <v>-6.12613515492735E-2</v>
      </c>
      <c r="W5" s="329">
        <v>-8.1420789924022928E-3</v>
      </c>
      <c r="X5" s="333">
        <v>12.835414634146341</v>
      </c>
      <c r="Y5" s="264">
        <v>-0.39868999999999999</v>
      </c>
      <c r="Z5" s="264">
        <f t="shared" si="0"/>
        <v>1.9212593024438953E-3</v>
      </c>
      <c r="AA5" s="264">
        <f t="shared" si="1"/>
        <v>-1.9229416242134128E-2</v>
      </c>
      <c r="AB5" s="264">
        <f t="shared" si="2"/>
        <v>-0.12795396914906251</v>
      </c>
      <c r="AC5" s="264">
        <f t="shared" si="3"/>
        <v>5.2707637102794268E-2</v>
      </c>
      <c r="AD5" s="264">
        <f t="shared" si="4"/>
        <v>-4.9622298474615988E-2</v>
      </c>
      <c r="AE5" s="264">
        <f t="shared" si="5"/>
        <v>5.8805687366604312E-2</v>
      </c>
      <c r="AF5" s="264">
        <f t="shared" si="6"/>
        <v>-0.12895357381212136</v>
      </c>
      <c r="AG5" s="264">
        <f t="shared" si="7"/>
        <v>-2.2141166015580758E-3</v>
      </c>
      <c r="AH5" s="264">
        <f t="shared" si="8"/>
        <v>2.4424288249179853E-2</v>
      </c>
      <c r="AI5" s="264">
        <f t="shared" si="9"/>
        <v>3.24616547348087E-3</v>
      </c>
    </row>
    <row r="6" spans="1:35">
      <c r="A6" s="312" t="s">
        <v>167</v>
      </c>
      <c r="B6" s="283">
        <v>-5.9020469339747403E-2</v>
      </c>
      <c r="C6" s="284">
        <v>-0.14408499843352857</v>
      </c>
      <c r="D6" s="97">
        <v>0.10432621142936897</v>
      </c>
      <c r="E6" s="97">
        <v>0.18684692511311149</v>
      </c>
      <c r="F6" s="97">
        <v>-0.15938017537219207</v>
      </c>
      <c r="G6" s="322">
        <v>-0.76427597552228221</v>
      </c>
      <c r="H6" s="97">
        <v>-0.14546111047399801</v>
      </c>
      <c r="I6" s="97">
        <v>-0.13590404701610403</v>
      </c>
      <c r="J6" s="97">
        <v>0.17248831951115826</v>
      </c>
      <c r="K6" s="98">
        <v>-2.4509021795777247E-3</v>
      </c>
      <c r="M6" s="312" t="s">
        <v>167</v>
      </c>
      <c r="N6" s="96">
        <v>-5.1298443470644814E-2</v>
      </c>
      <c r="O6" s="97">
        <v>1.7418869426921443E-2</v>
      </c>
      <c r="P6" s="97">
        <v>8.0739178261223885E-2</v>
      </c>
      <c r="Q6" s="97">
        <v>0.13660754175209847</v>
      </c>
      <c r="R6" s="97">
        <v>-0.19873742021908958</v>
      </c>
      <c r="S6" s="97">
        <v>-0.54428053436683566</v>
      </c>
      <c r="T6" s="97">
        <v>-6.0188777226778824E-2</v>
      </c>
      <c r="U6" s="97">
        <v>-8.6849293960980109E-2</v>
      </c>
      <c r="V6" s="97">
        <v>0.14658065847680821</v>
      </c>
      <c r="W6" s="329">
        <v>1.7093422154694671E-2</v>
      </c>
      <c r="X6" s="334">
        <v>17.942465753424656</v>
      </c>
      <c r="Y6" s="264">
        <v>0.73</v>
      </c>
      <c r="Z6" s="264">
        <f t="shared" si="0"/>
        <v>-3.7447863733570716E-2</v>
      </c>
      <c r="AA6" s="264">
        <f t="shared" si="1"/>
        <v>1.2715774681652654E-2</v>
      </c>
      <c r="AB6" s="264">
        <f t="shared" si="2"/>
        <v>5.8939600130693437E-2</v>
      </c>
      <c r="AC6" s="264">
        <f t="shared" si="3"/>
        <v>9.9723505479031874E-2</v>
      </c>
      <c r="AD6" s="264">
        <f t="shared" si="4"/>
        <v>-0.14507831675993538</v>
      </c>
      <c r="AE6" s="264">
        <f t="shared" si="5"/>
        <v>-0.39732479008779004</v>
      </c>
      <c r="AF6" s="264">
        <f t="shared" si="6"/>
        <v>-4.3937807375548539E-2</v>
      </c>
      <c r="AG6" s="264">
        <f t="shared" si="7"/>
        <v>-6.3399984591515482E-2</v>
      </c>
      <c r="AH6" s="264">
        <f t="shared" si="8"/>
        <v>0.10700388068806999</v>
      </c>
      <c r="AI6" s="264">
        <f t="shared" si="9"/>
        <v>1.247819817292711E-2</v>
      </c>
    </row>
    <row r="7" spans="1:35">
      <c r="A7" s="312" t="s">
        <v>168</v>
      </c>
      <c r="B7" s="283">
        <v>-5.9480731652842421E-2</v>
      </c>
      <c r="C7" s="284">
        <v>5.4196200707589369E-2</v>
      </c>
      <c r="D7" s="97">
        <v>2.2898119185478735E-2</v>
      </c>
      <c r="E7" s="97">
        <v>-3.1000694978188241E-2</v>
      </c>
      <c r="F7" s="97">
        <v>5.9358690378112339E-2</v>
      </c>
      <c r="G7" s="284">
        <v>2.4566529782759309E-2</v>
      </c>
      <c r="H7" s="97">
        <v>-9.4284857024845889E-2</v>
      </c>
      <c r="I7" s="97">
        <v>-3.3858845253083206E-2</v>
      </c>
      <c r="J7" s="97">
        <v>8.8180040328182552E-2</v>
      </c>
      <c r="K7" s="98">
        <v>0.87423537810540075</v>
      </c>
      <c r="M7" s="312" t="s">
        <v>168</v>
      </c>
      <c r="N7" s="96">
        <v>-2.0090750663495489E-2</v>
      </c>
      <c r="O7" s="97">
        <v>4.7567380242600314E-3</v>
      </c>
      <c r="P7" s="97">
        <v>6.2301427549663592E-2</v>
      </c>
      <c r="Q7" s="97">
        <v>-2.3948919067275788E-2</v>
      </c>
      <c r="R7" s="97">
        <v>8.2355363800955469E-2</v>
      </c>
      <c r="S7" s="97">
        <v>2.6362118116346672E-2</v>
      </c>
      <c r="T7" s="97">
        <v>-0.13474467145606583</v>
      </c>
      <c r="U7" s="97">
        <v>-2.0096999832286744E-2</v>
      </c>
      <c r="V7" s="97">
        <v>0.13513784708208684</v>
      </c>
      <c r="W7" s="329">
        <v>0.80242428798863974</v>
      </c>
      <c r="X7" s="335">
        <v>1</v>
      </c>
      <c r="Y7" s="264">
        <v>-7.7429999999999999E-2</v>
      </c>
      <c r="Z7" s="264">
        <f t="shared" si="0"/>
        <v>1.5556268238744557E-3</v>
      </c>
      <c r="AA7" s="264">
        <f t="shared" si="1"/>
        <v>-3.6831422521845425E-4</v>
      </c>
      <c r="AB7" s="264">
        <f t="shared" si="2"/>
        <v>-4.823999535170452E-3</v>
      </c>
      <c r="AC7" s="264">
        <f t="shared" si="3"/>
        <v>1.8543648033791642E-3</v>
      </c>
      <c r="AD7" s="264">
        <f t="shared" si="4"/>
        <v>-6.3767758191079823E-3</v>
      </c>
      <c r="AE7" s="264">
        <f t="shared" si="5"/>
        <v>-2.041218805748723E-3</v>
      </c>
      <c r="AF7" s="264">
        <f t="shared" si="6"/>
        <v>1.0433279910843177E-2</v>
      </c>
      <c r="AG7" s="264">
        <f t="shared" si="7"/>
        <v>1.5561106970139625E-3</v>
      </c>
      <c r="AH7" s="264">
        <f t="shared" si="8"/>
        <v>-1.0463723499565983E-2</v>
      </c>
      <c r="AI7" s="264">
        <f t="shared" si="9"/>
        <v>-6.2131712618960375E-2</v>
      </c>
    </row>
    <row r="8" spans="1:35">
      <c r="A8" s="312" t="s">
        <v>171</v>
      </c>
      <c r="B8" s="283">
        <v>3.019928539866773E-2</v>
      </c>
      <c r="C8" s="284">
        <v>-1.9371105438935408E-2</v>
      </c>
      <c r="D8" s="97">
        <v>-1.3593993837620086E-3</v>
      </c>
      <c r="E8" s="97">
        <v>-1.981647116273285E-2</v>
      </c>
      <c r="F8" s="97">
        <v>-2.8400338287331135E-2</v>
      </c>
      <c r="G8" s="284">
        <v>1.417915137380108E-2</v>
      </c>
      <c r="H8" s="97">
        <v>0.13128590398771739</v>
      </c>
      <c r="I8" s="97">
        <v>-9.4654966289434359E-3</v>
      </c>
      <c r="J8" s="97">
        <v>0.86399504780224934</v>
      </c>
      <c r="K8" s="98">
        <v>8.3511465664837109E-2</v>
      </c>
      <c r="M8" s="312" t="s">
        <v>171</v>
      </c>
      <c r="N8" s="96">
        <v>3.2307361499727301E-2</v>
      </c>
      <c r="O8" s="97">
        <v>1.399436270369016E-2</v>
      </c>
      <c r="P8" s="97">
        <v>1.6740415137041095E-2</v>
      </c>
      <c r="Q8" s="97">
        <v>-7.1075455286968278E-2</v>
      </c>
      <c r="R8" s="97">
        <v>3.5384674391350367E-2</v>
      </c>
      <c r="S8" s="97">
        <v>-2.431910106469724E-2</v>
      </c>
      <c r="T8" s="97">
        <v>0.12912117215309415</v>
      </c>
      <c r="U8" s="97">
        <v>-3.4045863839505121E-2</v>
      </c>
      <c r="V8" s="97">
        <v>0.76048960236932128</v>
      </c>
      <c r="W8" s="329">
        <v>0.12014050271627479</v>
      </c>
      <c r="X8" s="336">
        <v>0.39</v>
      </c>
      <c r="Y8" s="264">
        <v>-3.7560000000000003E-2</v>
      </c>
      <c r="Z8" s="264">
        <f t="shared" si="0"/>
        <v>-1.2134644979297576E-3</v>
      </c>
      <c r="AA8" s="264">
        <f t="shared" si="1"/>
        <v>-5.2562826315060243E-4</v>
      </c>
      <c r="AB8" s="264">
        <f t="shared" si="2"/>
        <v>-6.2876999254726361E-4</v>
      </c>
      <c r="AC8" s="264">
        <f t="shared" si="3"/>
        <v>2.6695941005785285E-3</v>
      </c>
      <c r="AD8" s="264">
        <f t="shared" si="4"/>
        <v>-1.3290483701391199E-3</v>
      </c>
      <c r="AE8" s="264">
        <f t="shared" si="5"/>
        <v>9.1342543599002841E-4</v>
      </c>
      <c r="AF8" s="264">
        <f t="shared" si="6"/>
        <v>-4.8497912260702172E-3</v>
      </c>
      <c r="AG8" s="264">
        <f t="shared" si="7"/>
        <v>1.2787626458118124E-3</v>
      </c>
      <c r="AH8" s="264">
        <f t="shared" si="8"/>
        <v>-2.856398946499171E-2</v>
      </c>
      <c r="AI8" s="264">
        <f t="shared" si="9"/>
        <v>-4.5124772820232814E-3</v>
      </c>
    </row>
    <row r="9" spans="1:35">
      <c r="A9" s="312" t="s">
        <v>172</v>
      </c>
      <c r="B9" s="283">
        <v>-3.6868432183604284E-2</v>
      </c>
      <c r="C9" s="284">
        <v>-6.1397000349208307E-3</v>
      </c>
      <c r="D9" s="97">
        <v>-2.8401027268893497E-2</v>
      </c>
      <c r="E9" s="97">
        <v>-6.2612647403807981E-2</v>
      </c>
      <c r="F9" s="97">
        <v>-3.6861336228439776E-2</v>
      </c>
      <c r="G9" s="284">
        <v>3.3739612981174352E-2</v>
      </c>
      <c r="H9" s="97">
        <v>0.79621068069531709</v>
      </c>
      <c r="I9" s="97">
        <v>-1.1058495587620464E-2</v>
      </c>
      <c r="J9" s="97">
        <v>0.21208247611372161</v>
      </c>
      <c r="K9" s="98">
        <v>-0.10760016514374647</v>
      </c>
      <c r="M9" s="312" t="s">
        <v>172</v>
      </c>
      <c r="N9" s="96">
        <v>-4.4369211807625004E-3</v>
      </c>
      <c r="O9" s="97">
        <v>-4.7933789042819086E-2</v>
      </c>
      <c r="P9" s="97">
        <v>1.2702225826248794E-2</v>
      </c>
      <c r="Q9" s="97">
        <v>-4.9771499981561364E-2</v>
      </c>
      <c r="R9" s="97">
        <v>-3.9480539596475295E-2</v>
      </c>
      <c r="S9" s="97">
        <v>-8.5986571140915288E-3</v>
      </c>
      <c r="T9" s="97">
        <v>0.61009357570233991</v>
      </c>
      <c r="U9" s="97">
        <v>-1.7524780297766586E-2</v>
      </c>
      <c r="V9" s="97">
        <v>0.2095218506683629</v>
      </c>
      <c r="W9" s="329">
        <v>-0.14291320293423082</v>
      </c>
      <c r="X9" s="336">
        <v>0.41</v>
      </c>
      <c r="Y9" s="264">
        <v>-0.10029</v>
      </c>
      <c r="Z9" s="264">
        <f t="shared" si="0"/>
        <v>4.4497882521867118E-4</v>
      </c>
      <c r="AA9" s="264">
        <f t="shared" si="1"/>
        <v>4.8072797031043267E-3</v>
      </c>
      <c r="AB9" s="264">
        <f t="shared" si="2"/>
        <v>-1.2739062281144917E-3</v>
      </c>
      <c r="AC9" s="264">
        <f t="shared" si="3"/>
        <v>4.9915837331507892E-3</v>
      </c>
      <c r="AD9" s="264">
        <f t="shared" si="4"/>
        <v>3.9595033161305077E-3</v>
      </c>
      <c r="AE9" s="264">
        <f t="shared" si="5"/>
        <v>8.6235932197223949E-4</v>
      </c>
      <c r="AF9" s="264">
        <f t="shared" si="6"/>
        <v>-6.118628470718767E-2</v>
      </c>
      <c r="AG9" s="264">
        <f t="shared" si="7"/>
        <v>1.757560216063011E-3</v>
      </c>
      <c r="AH9" s="264">
        <f t="shared" si="8"/>
        <v>-2.1012946403530117E-2</v>
      </c>
      <c r="AI9" s="264">
        <f t="shared" si="9"/>
        <v>1.4332765122274009E-2</v>
      </c>
    </row>
    <row r="10" spans="1:35">
      <c r="A10" s="312" t="s">
        <v>179</v>
      </c>
      <c r="B10" s="283">
        <v>2.0955806775754034E-2</v>
      </c>
      <c r="C10" s="284">
        <v>6.7157891422612401E-2</v>
      </c>
      <c r="D10" s="97">
        <v>-1.3181002000930201E-2</v>
      </c>
      <c r="E10" s="97">
        <v>-3.7021465583155092E-3</v>
      </c>
      <c r="F10" s="97">
        <v>-1.1605338924259415E-2</v>
      </c>
      <c r="G10" s="284">
        <v>3.3371863647379964E-2</v>
      </c>
      <c r="H10" s="97">
        <v>-3.2015399513064584E-2</v>
      </c>
      <c r="I10" s="97">
        <v>0.93554739070463289</v>
      </c>
      <c r="J10" s="97">
        <v>5.2721161394790892E-3</v>
      </c>
      <c r="K10" s="98">
        <v>-2.3575511636870217E-2</v>
      </c>
      <c r="M10" s="312" t="s">
        <v>179</v>
      </c>
      <c r="N10" s="96">
        <v>-5.316716134878963E-3</v>
      </c>
      <c r="O10" s="97">
        <v>-8.3144488221404161E-2</v>
      </c>
      <c r="P10" s="97">
        <v>3.8796747058312923E-2</v>
      </c>
      <c r="Q10" s="97">
        <v>1.9423368635972351E-2</v>
      </c>
      <c r="R10" s="97">
        <v>-3.9580887270045897E-2</v>
      </c>
      <c r="S10" s="97">
        <v>1.8324951103325916E-2</v>
      </c>
      <c r="T10" s="97">
        <v>-2.5214548437967204E-2</v>
      </c>
      <c r="U10" s="97">
        <v>0.78773541189119534</v>
      </c>
      <c r="V10" s="97">
        <v>-2.9998777461306862E-2</v>
      </c>
      <c r="W10" s="329">
        <v>-9.8407892459743745E-4</v>
      </c>
      <c r="X10" s="49">
        <v>0.29896494996115708</v>
      </c>
      <c r="Y10" s="264">
        <v>-9.3410000000000007E-2</v>
      </c>
      <c r="Z10" s="264">
        <f t="shared" si="0"/>
        <v>4.9663445415904395E-4</v>
      </c>
      <c r="AA10" s="264">
        <f t="shared" si="1"/>
        <v>7.7665266447613634E-3</v>
      </c>
      <c r="AB10" s="264">
        <f t="shared" si="2"/>
        <v>-3.6240041427170106E-3</v>
      </c>
      <c r="AC10" s="264">
        <f t="shared" si="3"/>
        <v>-1.8143368642861775E-3</v>
      </c>
      <c r="AD10" s="264">
        <f t="shared" si="4"/>
        <v>3.6972506798949875E-3</v>
      </c>
      <c r="AE10" s="264">
        <f t="shared" si="5"/>
        <v>-1.7117336825616741E-3</v>
      </c>
      <c r="AF10" s="264">
        <f t="shared" si="6"/>
        <v>2.3552909695905167E-3</v>
      </c>
      <c r="AG10" s="264">
        <f t="shared" si="7"/>
        <v>-7.3582364824756566E-2</v>
      </c>
      <c r="AH10" s="264">
        <f t="shared" si="8"/>
        <v>2.802185802660674E-3</v>
      </c>
      <c r="AI10" s="264">
        <f t="shared" si="9"/>
        <v>9.1922812346646634E-5</v>
      </c>
    </row>
    <row r="11" spans="1:35">
      <c r="A11" s="312" t="s">
        <v>180</v>
      </c>
      <c r="B11" s="283">
        <v>-6.5555326186399537E-3</v>
      </c>
      <c r="C11" s="322">
        <v>0.91027199651776769</v>
      </c>
      <c r="D11" s="97">
        <v>2.3794592645795358E-2</v>
      </c>
      <c r="E11" s="97">
        <v>-0.10676454436145841</v>
      </c>
      <c r="F11" s="97">
        <v>6.2847213583700273E-3</v>
      </c>
      <c r="G11" s="284">
        <v>4.3172642181649519E-2</v>
      </c>
      <c r="H11" s="97">
        <v>4.5585885838109623E-2</v>
      </c>
      <c r="I11" s="97">
        <v>-5.337494977906819E-2</v>
      </c>
      <c r="J11" s="97">
        <v>-3.1258677716244736E-2</v>
      </c>
      <c r="K11" s="98">
        <v>0.10336270442262396</v>
      </c>
      <c r="M11" s="312" t="s">
        <v>180</v>
      </c>
      <c r="N11" s="96">
        <v>1.2980350198811912E-3</v>
      </c>
      <c r="O11" s="97">
        <v>0.43547892097938445</v>
      </c>
      <c r="P11" s="97">
        <v>8.860896934921117E-2</v>
      </c>
      <c r="Q11" s="97">
        <v>-0.1040030054987113</v>
      </c>
      <c r="R11" s="97">
        <v>5.2199281511818407E-2</v>
      </c>
      <c r="S11" s="97">
        <v>-3.5928063565280728E-2</v>
      </c>
      <c r="T11" s="97">
        <v>-4.0105737978961178E-2</v>
      </c>
      <c r="U11" s="97">
        <v>-0.1556532112945678</v>
      </c>
      <c r="V11" s="97">
        <v>2.8162794441493638E-2</v>
      </c>
      <c r="W11" s="329">
        <v>4.7213041481817569E-2</v>
      </c>
      <c r="X11" s="49">
        <v>0.51685460473185185</v>
      </c>
      <c r="Y11" s="264">
        <v>-0.18382000000000001</v>
      </c>
      <c r="Z11" s="264">
        <f t="shared" si="0"/>
        <v>-2.3860479735456059E-4</v>
      </c>
      <c r="AA11" s="264">
        <f t="shared" si="1"/>
        <v>-8.004973525443046E-2</v>
      </c>
      <c r="AB11" s="264">
        <f t="shared" si="2"/>
        <v>-1.6288100745772E-2</v>
      </c>
      <c r="AC11" s="264">
        <f t="shared" si="3"/>
        <v>1.9117832470773113E-2</v>
      </c>
      <c r="AD11" s="264">
        <f t="shared" si="4"/>
        <v>-9.595271927502461E-3</v>
      </c>
      <c r="AE11" s="264">
        <f t="shared" si="5"/>
        <v>6.6042966445699035E-3</v>
      </c>
      <c r="AF11" s="264">
        <f t="shared" si="6"/>
        <v>7.3722367552926443E-3</v>
      </c>
      <c r="AG11" s="264">
        <f t="shared" si="7"/>
        <v>2.8612173300167455E-2</v>
      </c>
      <c r="AH11" s="264">
        <f t="shared" si="8"/>
        <v>-5.1768848742353608E-3</v>
      </c>
      <c r="AI11" s="264">
        <f t="shared" si="9"/>
        <v>-8.6787012851877055E-3</v>
      </c>
    </row>
    <row r="12" spans="1:35">
      <c r="A12" s="312" t="s">
        <v>181</v>
      </c>
      <c r="B12" s="283">
        <v>-1.3727995360268927E-2</v>
      </c>
      <c r="C12" s="322">
        <v>0.84220599081023351</v>
      </c>
      <c r="D12" s="97">
        <v>3.9414789772120859E-2</v>
      </c>
      <c r="E12" s="97">
        <v>-5.6426419765977016E-2</v>
      </c>
      <c r="F12" s="97">
        <v>-5.2229320914925673E-2</v>
      </c>
      <c r="G12" s="284">
        <v>4.1284953746248049E-2</v>
      </c>
      <c r="H12" s="97">
        <v>4.3692226819458585E-2</v>
      </c>
      <c r="I12" s="97">
        <v>0.4047698768559943</v>
      </c>
      <c r="J12" s="97">
        <v>-3.3814651473255117E-2</v>
      </c>
      <c r="K12" s="98">
        <v>-1.4134858195733212E-3</v>
      </c>
      <c r="M12" s="312" t="s">
        <v>181</v>
      </c>
      <c r="N12" s="96">
        <v>-6.506169972979225E-3</v>
      </c>
      <c r="O12" s="97">
        <v>0.34851799295074593</v>
      </c>
      <c r="P12" s="97">
        <v>0.11082616069229663</v>
      </c>
      <c r="Q12" s="97">
        <v>-5.257330069205339E-2</v>
      </c>
      <c r="R12" s="97">
        <v>-1.7682441988600674E-2</v>
      </c>
      <c r="S12" s="97">
        <v>-4.2229482104007225E-2</v>
      </c>
      <c r="T12" s="97">
        <v>-2.4421431548185584E-2</v>
      </c>
      <c r="U12" s="97">
        <v>0.24555881754284642</v>
      </c>
      <c r="V12" s="97">
        <v>-7.3587206751926241E-3</v>
      </c>
      <c r="W12" s="329">
        <v>-3.3795328429891448E-2</v>
      </c>
      <c r="X12" s="49">
        <v>0.16202255365587481</v>
      </c>
      <c r="Y12" s="264">
        <v>-0.37541000000000002</v>
      </c>
      <c r="Z12" s="264">
        <f t="shared" si="0"/>
        <v>2.4424812695561311E-3</v>
      </c>
      <c r="AA12" s="264">
        <f t="shared" si="1"/>
        <v>-0.13083713973363953</v>
      </c>
      <c r="AB12" s="264">
        <f t="shared" si="2"/>
        <v>-4.1605248985495079E-2</v>
      </c>
      <c r="AC12" s="264">
        <f t="shared" si="3"/>
        <v>1.9736542812803765E-2</v>
      </c>
      <c r="AD12" s="264">
        <f t="shared" si="4"/>
        <v>6.6381655469405793E-3</v>
      </c>
      <c r="AE12" s="264">
        <f t="shared" si="5"/>
        <v>1.5853369876665354E-2</v>
      </c>
      <c r="AF12" s="264">
        <f t="shared" si="6"/>
        <v>9.1680496175043508E-3</v>
      </c>
      <c r="AG12" s="264">
        <f t="shared" si="7"/>
        <v>-9.2185235693759984E-2</v>
      </c>
      <c r="AH12" s="264">
        <f t="shared" si="8"/>
        <v>2.762537328674063E-3</v>
      </c>
      <c r="AI12" s="264">
        <f t="shared" si="9"/>
        <v>1.268710424586555E-2</v>
      </c>
    </row>
    <row r="13" spans="1:35">
      <c r="A13" s="312" t="s">
        <v>182</v>
      </c>
      <c r="B13" s="283">
        <v>6.3752756696304522E-2</v>
      </c>
      <c r="C13" s="322">
        <v>0.59209941683409906</v>
      </c>
      <c r="D13" s="97">
        <v>-0.38347087582789757</v>
      </c>
      <c r="E13" s="97">
        <v>0.30977597324826728</v>
      </c>
      <c r="F13" s="97">
        <v>0.26153359455486141</v>
      </c>
      <c r="G13" s="284">
        <v>4.033914951328961E-2</v>
      </c>
      <c r="H13" s="97">
        <v>0.14969774853633408</v>
      </c>
      <c r="I13" s="97">
        <v>0.1354135280398959</v>
      </c>
      <c r="J13" s="97">
        <v>1.3394573299959455E-2</v>
      </c>
      <c r="K13" s="98">
        <v>0.16463695597833436</v>
      </c>
      <c r="M13" s="312" t="s">
        <v>182</v>
      </c>
      <c r="N13" s="96">
        <v>4.4312099542205743E-3</v>
      </c>
      <c r="O13" s="97">
        <v>0.20712277151201614</v>
      </c>
      <c r="P13" s="97">
        <v>-0.12929927116253193</v>
      </c>
      <c r="Q13" s="97">
        <v>0.11038016725971463</v>
      </c>
      <c r="R13" s="97">
        <v>0.17494425218827947</v>
      </c>
      <c r="S13" s="97">
        <v>2.5885898216868392E-2</v>
      </c>
      <c r="T13" s="97">
        <v>2.7318102158161873E-2</v>
      </c>
      <c r="U13" s="97">
        <v>2.4806007955117837E-2</v>
      </c>
      <c r="V13" s="97">
        <v>3.8862684804718356E-2</v>
      </c>
      <c r="W13" s="329">
        <v>0.10093820003644054</v>
      </c>
      <c r="X13" s="49">
        <v>3.3282513305471766</v>
      </c>
      <c r="Y13" s="264">
        <v>2.47837</v>
      </c>
      <c r="Z13" s="264">
        <f t="shared" si="0"/>
        <v>1.0982177814241644E-2</v>
      </c>
      <c r="AA13" s="264">
        <f t="shared" si="1"/>
        <v>0.51332686323223542</v>
      </c>
      <c r="AB13" s="264">
        <f t="shared" si="2"/>
        <v>-0.32045143467108422</v>
      </c>
      <c r="AC13" s="264">
        <f t="shared" si="3"/>
        <v>0.27356289513145893</v>
      </c>
      <c r="AD13" s="264">
        <f t="shared" si="4"/>
        <v>0.43357658629586621</v>
      </c>
      <c r="AE13" s="264">
        <f t="shared" si="5"/>
        <v>6.4154833563740118E-2</v>
      </c>
      <c r="AF13" s="264">
        <f t="shared" si="6"/>
        <v>6.7704364845723633E-2</v>
      </c>
      <c r="AG13" s="264">
        <f t="shared" si="7"/>
        <v>6.1478465935725396E-2</v>
      </c>
      <c r="AH13" s="264">
        <f t="shared" si="8"/>
        <v>9.6316112139469834E-2</v>
      </c>
      <c r="AI13" s="264">
        <f t="shared" si="9"/>
        <v>0.25016220682431312</v>
      </c>
    </row>
    <row r="14" spans="1:35">
      <c r="A14" s="312" t="s">
        <v>183</v>
      </c>
      <c r="B14" s="283">
        <v>-4.1944608385883334E-2</v>
      </c>
      <c r="C14" s="284">
        <v>7.5589426976694065E-3</v>
      </c>
      <c r="D14" s="97">
        <v>-5.0672886516376608E-2</v>
      </c>
      <c r="E14" s="97">
        <v>0.17933270388600217</v>
      </c>
      <c r="F14" s="97">
        <v>0.77997669925369029</v>
      </c>
      <c r="G14" s="284">
        <v>8.5210933133950881E-2</v>
      </c>
      <c r="H14" s="97">
        <v>0.13599896917777365</v>
      </c>
      <c r="I14" s="97">
        <v>-4.9150465682652786E-2</v>
      </c>
      <c r="J14" s="97">
        <v>-0.10839397267234908</v>
      </c>
      <c r="K14" s="98">
        <v>6.7084522202886021E-2</v>
      </c>
      <c r="M14" s="312" t="s">
        <v>183</v>
      </c>
      <c r="N14" s="96">
        <v>-3.0513483149489689E-2</v>
      </c>
      <c r="O14" s="97">
        <v>4.5998888987417894E-4</v>
      </c>
      <c r="P14" s="97">
        <v>-4.7747715284948276E-2</v>
      </c>
      <c r="Q14" s="97">
        <v>2.641597331370173E-2</v>
      </c>
      <c r="R14" s="97">
        <v>0.50717119349496365</v>
      </c>
      <c r="S14" s="97">
        <v>0.14558384958202814</v>
      </c>
      <c r="T14" s="97">
        <v>5.0051102976815517E-2</v>
      </c>
      <c r="U14" s="97">
        <v>-6.7026302158537956E-2</v>
      </c>
      <c r="V14" s="97">
        <v>-4.9985160096268799E-2</v>
      </c>
      <c r="W14" s="329">
        <v>6.2913686847615641E-2</v>
      </c>
      <c r="X14" s="49">
        <v>12.868748198674224</v>
      </c>
      <c r="Y14" s="264">
        <v>-0.16545000000000001</v>
      </c>
      <c r="Z14" s="264">
        <f t="shared" si="0"/>
        <v>5.0484557870830692E-3</v>
      </c>
      <c r="AA14" s="264">
        <f t="shared" si="1"/>
        <v>-7.6105161829682918E-5</v>
      </c>
      <c r="AB14" s="264">
        <f t="shared" si="2"/>
        <v>7.8998594938946929E-3</v>
      </c>
      <c r="AC14" s="264">
        <f t="shared" si="3"/>
        <v>-4.3705227847519517E-3</v>
      </c>
      <c r="AD14" s="264">
        <f t="shared" si="4"/>
        <v>-8.391147396374174E-2</v>
      </c>
      <c r="AE14" s="264">
        <f t="shared" si="5"/>
        <v>-2.4086847913346556E-2</v>
      </c>
      <c r="AF14" s="264">
        <f t="shared" si="6"/>
        <v>-8.2809549875141279E-3</v>
      </c>
      <c r="AG14" s="264">
        <f t="shared" si="7"/>
        <v>1.1089501692130107E-2</v>
      </c>
      <c r="AH14" s="264">
        <f t="shared" si="8"/>
        <v>8.2700447379276728E-3</v>
      </c>
      <c r="AI14" s="264">
        <f t="shared" si="9"/>
        <v>-1.0409069488938008E-2</v>
      </c>
    </row>
    <row r="15" spans="1:35">
      <c r="A15" s="312" t="s">
        <v>184</v>
      </c>
      <c r="B15" s="283">
        <v>1.8680273730687383E-2</v>
      </c>
      <c r="C15" s="322">
        <v>0.60267897535747861</v>
      </c>
      <c r="D15" s="97">
        <v>-0.13133608364953975</v>
      </c>
      <c r="E15" s="97">
        <v>0.14387568841276568</v>
      </c>
      <c r="F15" s="97">
        <v>-0.27152404312329576</v>
      </c>
      <c r="G15" s="284">
        <v>-7.5130697817138534E-4</v>
      </c>
      <c r="H15" s="97">
        <v>-0.1139997798676845</v>
      </c>
      <c r="I15" s="97">
        <v>-0.21361285012987691</v>
      </c>
      <c r="J15" s="97">
        <v>4.6807814103803594E-2</v>
      </c>
      <c r="K15" s="98">
        <v>-0.12835966966030532</v>
      </c>
      <c r="M15" s="312" t="s">
        <v>184</v>
      </c>
      <c r="N15" s="96">
        <v>1.1857927589026948E-2</v>
      </c>
      <c r="O15" s="97">
        <v>0.30208551594037741</v>
      </c>
      <c r="P15" s="97">
        <v>-2.522640605289303E-2</v>
      </c>
      <c r="Q15" s="97">
        <v>6.6279810343310624E-2</v>
      </c>
      <c r="R15" s="97">
        <v>-0.15665161793419508</v>
      </c>
      <c r="S15" s="97">
        <v>-7.3592297587810093E-2</v>
      </c>
      <c r="T15" s="97">
        <v>-0.11079650072180326</v>
      </c>
      <c r="U15" s="97">
        <v>-0.25195969198797435</v>
      </c>
      <c r="V15" s="97">
        <v>3.2312156413190733E-2</v>
      </c>
      <c r="W15" s="329">
        <v>-0.15132297344428627</v>
      </c>
      <c r="X15" s="49">
        <v>5.2546210575866938</v>
      </c>
      <c r="Y15" s="264">
        <v>-6.8110000000000004E-2</v>
      </c>
      <c r="Z15" s="264">
        <f t="shared" si="0"/>
        <v>-8.0764344808862548E-4</v>
      </c>
      <c r="AA15" s="264">
        <f t="shared" si="1"/>
        <v>-2.0575044490699107E-2</v>
      </c>
      <c r="AB15" s="264">
        <f t="shared" si="2"/>
        <v>1.7181705162625444E-3</v>
      </c>
      <c r="AC15" s="264">
        <f t="shared" si="3"/>
        <v>-4.5143178824828866E-3</v>
      </c>
      <c r="AD15" s="264">
        <f t="shared" si="4"/>
        <v>1.0669541697498027E-2</v>
      </c>
      <c r="AE15" s="264">
        <f t="shared" si="5"/>
        <v>5.0123713887057454E-3</v>
      </c>
      <c r="AF15" s="264">
        <f t="shared" si="6"/>
        <v>7.5463496641620205E-3</v>
      </c>
      <c r="AG15" s="264">
        <f t="shared" si="7"/>
        <v>1.7160974621300933E-2</v>
      </c>
      <c r="AH15" s="264">
        <f t="shared" si="8"/>
        <v>-2.2007809733024211E-3</v>
      </c>
      <c r="AI15" s="264">
        <f t="shared" si="9"/>
        <v>1.0306607721290339E-2</v>
      </c>
    </row>
    <row r="16" spans="1:35">
      <c r="A16" s="312" t="s">
        <v>185</v>
      </c>
      <c r="B16" s="283">
        <v>2.4498109463859562E-2</v>
      </c>
      <c r="C16" s="284">
        <v>0.18029557476518995</v>
      </c>
      <c r="D16" s="97">
        <v>-7.6746070614341008E-2</v>
      </c>
      <c r="E16" s="97">
        <v>0.57072947930729967</v>
      </c>
      <c r="F16" s="97">
        <v>0.12903073106064358</v>
      </c>
      <c r="G16" s="284">
        <v>0.14278032591914513</v>
      </c>
      <c r="H16" s="97">
        <v>0.52974887644237878</v>
      </c>
      <c r="I16" s="97">
        <v>-7.1481918391233579E-2</v>
      </c>
      <c r="J16" s="97">
        <v>-0.22854108663272099</v>
      </c>
      <c r="K16" s="98">
        <v>0.13585599846707508</v>
      </c>
      <c r="M16" s="312" t="s">
        <v>185</v>
      </c>
      <c r="N16" s="96">
        <v>2.1753752528587245E-2</v>
      </c>
      <c r="O16" s="97">
        <v>1.5609124242582809E-3</v>
      </c>
      <c r="P16" s="97">
        <v>2.9201134062521335E-2</v>
      </c>
      <c r="Q16" s="97">
        <v>0.32865096912579284</v>
      </c>
      <c r="R16" s="97">
        <v>1.7743664208257223E-2</v>
      </c>
      <c r="S16" s="97">
        <v>9.1010633528179355E-2</v>
      </c>
      <c r="T16" s="97">
        <v>0.35342717987353661</v>
      </c>
      <c r="U16" s="97">
        <v>-6.4390615399362833E-2</v>
      </c>
      <c r="V16" s="97">
        <v>-0.19878224633308178</v>
      </c>
      <c r="W16" s="329">
        <v>6.9320794500462399E-2</v>
      </c>
      <c r="X16" s="49">
        <v>928.92371705963944</v>
      </c>
      <c r="Y16" s="264">
        <v>1.0984799999999999</v>
      </c>
      <c r="Z16" s="264">
        <f t="shared" si="0"/>
        <v>2.3896062077602514E-2</v>
      </c>
      <c r="AA16" s="264">
        <f t="shared" si="1"/>
        <v>1.7146310797992361E-3</v>
      </c>
      <c r="AB16" s="264">
        <f t="shared" si="2"/>
        <v>3.2076861744998436E-2</v>
      </c>
      <c r="AC16" s="264">
        <f t="shared" si="3"/>
        <v>0.36101651656530087</v>
      </c>
      <c r="AD16" s="264">
        <f t="shared" si="4"/>
        <v>1.9491060259486392E-2</v>
      </c>
      <c r="AE16" s="264">
        <f t="shared" si="5"/>
        <v>9.9973360718034449E-2</v>
      </c>
      <c r="AF16" s="264">
        <f t="shared" si="6"/>
        <v>0.38823268854748244</v>
      </c>
      <c r="AG16" s="264">
        <f t="shared" si="7"/>
        <v>-7.073180320389208E-2</v>
      </c>
      <c r="AH16" s="264">
        <f t="shared" si="8"/>
        <v>-0.21835832195196364</v>
      </c>
      <c r="AI16" s="264">
        <f t="shared" si="9"/>
        <v>7.6147506342867932E-2</v>
      </c>
    </row>
    <row r="17" spans="1:35">
      <c r="A17" s="312" t="s">
        <v>187</v>
      </c>
      <c r="B17" s="320">
        <v>0.85967554266198165</v>
      </c>
      <c r="C17" s="284">
        <v>3.7395590160808949E-2</v>
      </c>
      <c r="D17" s="97">
        <v>-7.2967994164629735E-2</v>
      </c>
      <c r="E17" s="97">
        <v>5.1220406576798112E-2</v>
      </c>
      <c r="F17" s="97">
        <v>0.11148570697811494</v>
      </c>
      <c r="G17" s="284">
        <v>-0.21513449981156757</v>
      </c>
      <c r="H17" s="97">
        <v>7.5611616412851247E-4</v>
      </c>
      <c r="I17" s="97">
        <v>5.4604669589556912E-2</v>
      </c>
      <c r="J17" s="97">
        <v>4.5394719949533119E-2</v>
      </c>
      <c r="K17" s="98">
        <v>-8.713153769507849E-2</v>
      </c>
      <c r="M17" s="312" t="s">
        <v>187</v>
      </c>
      <c r="N17" s="96">
        <v>0.33910022580433313</v>
      </c>
      <c r="O17" s="97">
        <v>2.9290939286583537E-2</v>
      </c>
      <c r="P17" s="97">
        <v>2.0614550780578125E-2</v>
      </c>
      <c r="Q17" s="97">
        <v>2.7418246327681677E-2</v>
      </c>
      <c r="R17" s="97">
        <v>2.7789931660767549E-2</v>
      </c>
      <c r="S17" s="97">
        <v>-8.8024739163164639E-2</v>
      </c>
      <c r="T17" s="97">
        <v>9.3419045806347658E-3</v>
      </c>
      <c r="U17" s="97">
        <v>1.766383148795566E-2</v>
      </c>
      <c r="V17" s="97">
        <v>6.175499125523598E-2</v>
      </c>
      <c r="W17" s="329">
        <v>-7.873262324905049E-2</v>
      </c>
      <c r="X17" s="49">
        <v>0.55397050157870198</v>
      </c>
      <c r="Y17" s="264">
        <v>-7.3590000000000003E-2</v>
      </c>
      <c r="Z17" s="264">
        <f t="shared" si="0"/>
        <v>-2.4954385616940876E-2</v>
      </c>
      <c r="AA17" s="264">
        <f t="shared" si="1"/>
        <v>-2.1555202220996826E-3</v>
      </c>
      <c r="AB17" s="264">
        <f t="shared" si="2"/>
        <v>-1.5170247919427443E-3</v>
      </c>
      <c r="AC17" s="264">
        <f t="shared" si="3"/>
        <v>-2.0177087472540945E-3</v>
      </c>
      <c r="AD17" s="264">
        <f t="shared" si="4"/>
        <v>-2.0450610709158838E-3</v>
      </c>
      <c r="AE17" s="264">
        <f t="shared" si="5"/>
        <v>6.4777405550172857E-3</v>
      </c>
      <c r="AF17" s="264">
        <f t="shared" si="6"/>
        <v>-6.8747075808891242E-4</v>
      </c>
      <c r="AG17" s="264">
        <f t="shared" si="7"/>
        <v>-1.2998813591986571E-3</v>
      </c>
      <c r="AH17" s="264">
        <f t="shared" si="8"/>
        <v>-4.5445498064728158E-3</v>
      </c>
      <c r="AI17" s="264">
        <f t="shared" si="9"/>
        <v>5.7939337448976256E-3</v>
      </c>
    </row>
    <row r="18" spans="1:35">
      <c r="A18" s="312" t="s">
        <v>188</v>
      </c>
      <c r="B18" s="283">
        <v>-0.12253191193485993</v>
      </c>
      <c r="C18" s="284">
        <v>-5.2570908691214537E-2</v>
      </c>
      <c r="D18" s="97">
        <v>0.47758997282430654</v>
      </c>
      <c r="E18" s="97">
        <v>-3.3692983304006351E-2</v>
      </c>
      <c r="F18" s="97">
        <v>0.42511377463576711</v>
      </c>
      <c r="G18" s="284">
        <v>4.6294809028818579E-2</v>
      </c>
      <c r="H18" s="97">
        <v>-0.27723965973283382</v>
      </c>
      <c r="I18" s="97">
        <v>-0.11046232140438987</v>
      </c>
      <c r="J18" s="97">
        <v>0.16043425097920269</v>
      </c>
      <c r="K18" s="98">
        <v>-0.39486184348231806</v>
      </c>
      <c r="M18" s="312" t="s">
        <v>188</v>
      </c>
      <c r="N18" s="96">
        <v>-2.7018880634469163E-2</v>
      </c>
      <c r="O18" s="97">
        <v>8.6325208671286457E-2</v>
      </c>
      <c r="P18" s="97">
        <v>0.1880382442580294</v>
      </c>
      <c r="Q18" s="97">
        <v>-5.7585988986120877E-2</v>
      </c>
      <c r="R18" s="97">
        <v>0.29262260474224777</v>
      </c>
      <c r="S18" s="97">
        <v>5.2674227067565534E-2</v>
      </c>
      <c r="T18" s="97">
        <v>-0.16760054721439172</v>
      </c>
      <c r="U18" s="97">
        <v>-9.7949126930087144E-2</v>
      </c>
      <c r="V18" s="97">
        <v>0.13441641486275691</v>
      </c>
      <c r="W18" s="329">
        <v>-0.28435960533870158</v>
      </c>
      <c r="X18" s="49">
        <v>1.0038078224896578</v>
      </c>
      <c r="Y18" s="264">
        <v>-0.65141000000000004</v>
      </c>
      <c r="Z18" s="264">
        <f t="shared" si="0"/>
        <v>1.7600369034099558E-2</v>
      </c>
      <c r="AA18" s="264">
        <f t="shared" si="1"/>
        <v>-5.6233104180562717E-2</v>
      </c>
      <c r="AB18" s="264">
        <f t="shared" si="2"/>
        <v>-0.12248999269212293</v>
      </c>
      <c r="AC18" s="264">
        <f t="shared" si="3"/>
        <v>3.7512089085449001E-2</v>
      </c>
      <c r="AD18" s="264">
        <f t="shared" si="4"/>
        <v>-0.19061729095514762</v>
      </c>
      <c r="AE18" s="264">
        <f t="shared" si="5"/>
        <v>-3.4312518254082866E-2</v>
      </c>
      <c r="AF18" s="264">
        <f t="shared" si="6"/>
        <v>0.10917667246092691</v>
      </c>
      <c r="AG18" s="264">
        <f t="shared" si="7"/>
        <v>6.3805040773528068E-2</v>
      </c>
      <c r="AH18" s="264">
        <f t="shared" si="8"/>
        <v>-8.7560196805748489E-2</v>
      </c>
      <c r="AI18" s="264">
        <f t="shared" si="9"/>
        <v>0.1852346905136836</v>
      </c>
    </row>
    <row r="19" spans="1:35">
      <c r="A19" s="312" t="s">
        <v>189</v>
      </c>
      <c r="B19" s="283">
        <v>-0.14254156130739959</v>
      </c>
      <c r="C19" s="284">
        <v>-6.2782218953731816E-2</v>
      </c>
      <c r="D19" s="97">
        <v>0.72399616350928309</v>
      </c>
      <c r="E19" s="97">
        <v>5.7544219229981992E-2</v>
      </c>
      <c r="F19" s="97">
        <v>2.7993743661837274E-2</v>
      </c>
      <c r="G19" s="284">
        <v>0.37689757716855848</v>
      </c>
      <c r="H19" s="97">
        <v>-0.25378116326803735</v>
      </c>
      <c r="I19" s="97">
        <v>-0.1004306851422538</v>
      </c>
      <c r="J19" s="97">
        <v>0.10824364170126942</v>
      </c>
      <c r="K19" s="98">
        <v>-0.19438532981178197</v>
      </c>
      <c r="M19" s="312" t="s">
        <v>189</v>
      </c>
      <c r="N19" s="96">
        <v>9.1853282433624235E-3</v>
      </c>
      <c r="O19" s="97">
        <v>4.5299458163039756E-2</v>
      </c>
      <c r="P19" s="97">
        <v>0.34762976422624364</v>
      </c>
      <c r="Q19" s="97">
        <v>5.4447549467072497E-2</v>
      </c>
      <c r="R19" s="97">
        <v>4.4663334480615442E-2</v>
      </c>
      <c r="S19" s="97">
        <v>0.22435877053178591</v>
      </c>
      <c r="T19" s="97">
        <v>-0.14079368874726983</v>
      </c>
      <c r="U19" s="97">
        <v>-5.0516046859838834E-2</v>
      </c>
      <c r="V19" s="97">
        <v>5.8061520802564291E-2</v>
      </c>
      <c r="W19" s="329">
        <v>-9.4999770965151414E-2</v>
      </c>
      <c r="X19" s="49">
        <v>6.4480507956539744E-3</v>
      </c>
      <c r="Y19" s="264">
        <v>-0.62326000000000004</v>
      </c>
      <c r="Z19" s="264">
        <f t="shared" si="0"/>
        <v>-5.7248476809580642E-3</v>
      </c>
      <c r="AA19" s="264">
        <f t="shared" si="1"/>
        <v>-2.8233340294696159E-2</v>
      </c>
      <c r="AB19" s="264">
        <f t="shared" si="2"/>
        <v>-0.21666372685164861</v>
      </c>
      <c r="AC19" s="264">
        <f t="shared" si="3"/>
        <v>-3.3934979680847605E-2</v>
      </c>
      <c r="AD19" s="264">
        <f t="shared" si="4"/>
        <v>-2.7836869848388381E-2</v>
      </c>
      <c r="AE19" s="264">
        <f t="shared" si="5"/>
        <v>-0.13983384732164089</v>
      </c>
      <c r="AF19" s="264">
        <f t="shared" si="6"/>
        <v>8.7751074448623401E-2</v>
      </c>
      <c r="AG19" s="264">
        <f t="shared" si="7"/>
        <v>3.1484631365863151E-2</v>
      </c>
      <c r="AH19" s="264">
        <f t="shared" si="8"/>
        <v>-3.6187423455406223E-2</v>
      </c>
      <c r="AI19" s="264">
        <f t="shared" si="9"/>
        <v>5.9209557251740277E-2</v>
      </c>
    </row>
    <row r="20" spans="1:35">
      <c r="A20" s="312" t="s">
        <v>190</v>
      </c>
      <c r="B20" s="283">
        <v>2.0766144617017878E-2</v>
      </c>
      <c r="C20" s="284">
        <v>-5.8361094179820133E-2</v>
      </c>
      <c r="D20" s="97">
        <v>0.79169285349576102</v>
      </c>
      <c r="E20" s="97">
        <v>9.7868251193827333E-2</v>
      </c>
      <c r="F20" s="97">
        <v>-0.15893605184072904</v>
      </c>
      <c r="G20" s="284">
        <v>-8.2404778358625058E-2</v>
      </c>
      <c r="H20" s="97">
        <v>4.8812098790452951E-2</v>
      </c>
      <c r="I20" s="97">
        <v>7.9559430813367416E-2</v>
      </c>
      <c r="J20" s="97">
        <v>-4.9099266661288173E-2</v>
      </c>
      <c r="K20" s="98">
        <v>0.17435391492379651</v>
      </c>
      <c r="M20" s="312" t="s">
        <v>190</v>
      </c>
      <c r="N20" s="96">
        <v>5.7193872884124371E-2</v>
      </c>
      <c r="O20" s="97">
        <v>1.2444995221362937E-2</v>
      </c>
      <c r="P20" s="97">
        <v>0.4749374417460373</v>
      </c>
      <c r="Q20" s="97">
        <v>0.13610632958766886</v>
      </c>
      <c r="R20" s="97">
        <v>-0.1670914603487911</v>
      </c>
      <c r="S20" s="97">
        <v>-0.10190286944044311</v>
      </c>
      <c r="T20" s="97">
        <v>7.8422556922084802E-2</v>
      </c>
      <c r="U20" s="97">
        <v>0.12684984223693685</v>
      </c>
      <c r="V20" s="97">
        <v>-4.400228858073546E-2</v>
      </c>
      <c r="W20" s="329">
        <v>0.20610066320676962</v>
      </c>
      <c r="X20" s="49">
        <v>0</v>
      </c>
      <c r="Y20" s="264">
        <v>-0.23727000000000001</v>
      </c>
      <c r="Z20" s="264">
        <f t="shared" si="0"/>
        <v>-1.357039021921619E-2</v>
      </c>
      <c r="AA20" s="264">
        <f t="shared" si="1"/>
        <v>-2.9528240161727842E-3</v>
      </c>
      <c r="AB20" s="264">
        <f t="shared" si="2"/>
        <v>-0.11268840680308227</v>
      </c>
      <c r="AC20" s="264">
        <f t="shared" si="3"/>
        <v>-3.229394882126619E-2</v>
      </c>
      <c r="AD20" s="264">
        <f t="shared" si="4"/>
        <v>3.9645790796957667E-2</v>
      </c>
      <c r="AE20" s="264">
        <f t="shared" si="5"/>
        <v>2.4178493832133937E-2</v>
      </c>
      <c r="AF20" s="264">
        <f t="shared" si="6"/>
        <v>-1.8607320080903062E-2</v>
      </c>
      <c r="AG20" s="264">
        <f t="shared" si="7"/>
        <v>-3.0097662067558009E-2</v>
      </c>
      <c r="AH20" s="264">
        <f t="shared" si="8"/>
        <v>1.0440423011551103E-2</v>
      </c>
      <c r="AI20" s="264">
        <f t="shared" si="9"/>
        <v>-4.890150435907023E-2</v>
      </c>
    </row>
    <row r="21" spans="1:35">
      <c r="A21" s="312" t="s">
        <v>191</v>
      </c>
      <c r="B21" s="283">
        <v>-0.18669587015270087</v>
      </c>
      <c r="C21" s="284">
        <v>0.2067081258193092</v>
      </c>
      <c r="D21" s="97">
        <v>5.3908435960287404E-3</v>
      </c>
      <c r="E21" s="97">
        <v>-3.8102445970859856E-2</v>
      </c>
      <c r="F21" s="97">
        <v>-0.65840370420846062</v>
      </c>
      <c r="G21" s="284">
        <v>0.38655514933440327</v>
      </c>
      <c r="H21" s="97">
        <v>0.215504557092627</v>
      </c>
      <c r="I21" s="97">
        <v>-8.0984995519603475E-2</v>
      </c>
      <c r="J21" s="97">
        <v>-0.11560901243801806</v>
      </c>
      <c r="K21" s="98">
        <v>1.4110214083393878E-2</v>
      </c>
      <c r="M21" s="312" t="s">
        <v>191</v>
      </c>
      <c r="N21" s="96">
        <v>-3.9598499274958864E-2</v>
      </c>
      <c r="O21" s="97">
        <v>3.7640839727659851E-2</v>
      </c>
      <c r="P21" s="97">
        <v>2.579688106601381E-2</v>
      </c>
      <c r="Q21" s="97">
        <v>3.5018446051857985E-2</v>
      </c>
      <c r="R21" s="97">
        <v>-0.39558598298614506</v>
      </c>
      <c r="S21" s="97">
        <v>0.16212900515450185</v>
      </c>
      <c r="T21" s="97">
        <v>0.16172546465637297</v>
      </c>
      <c r="U21" s="97">
        <v>-5.9281966458657985E-2</v>
      </c>
      <c r="V21" s="97">
        <v>-0.13726885593453433</v>
      </c>
      <c r="W21" s="329">
        <v>-3.2963656078735318E-2</v>
      </c>
      <c r="X21" s="49">
        <v>0.37962588833693817</v>
      </c>
      <c r="Y21" s="264">
        <v>-7.7200000000000003E-3</v>
      </c>
      <c r="Z21" s="264">
        <f t="shared" si="0"/>
        <v>3.0570041440268242E-4</v>
      </c>
      <c r="AA21" s="264">
        <f t="shared" si="1"/>
        <v>-2.9058728269753408E-4</v>
      </c>
      <c r="AB21" s="264">
        <f t="shared" si="2"/>
        <v>-1.9915192182962661E-4</v>
      </c>
      <c r="AC21" s="264">
        <f t="shared" si="3"/>
        <v>-2.7034240352034368E-4</v>
      </c>
      <c r="AD21" s="264">
        <f t="shared" si="4"/>
        <v>3.0539237886530401E-3</v>
      </c>
      <c r="AE21" s="264">
        <f t="shared" si="5"/>
        <v>-1.2516359197927544E-3</v>
      </c>
      <c r="AF21" s="264">
        <f t="shared" si="6"/>
        <v>-1.2485205871471993E-3</v>
      </c>
      <c r="AG21" s="264">
        <f t="shared" si="7"/>
        <v>4.5765678106083967E-4</v>
      </c>
      <c r="AH21" s="264">
        <f t="shared" si="8"/>
        <v>1.0597155678146051E-3</v>
      </c>
      <c r="AI21" s="264">
        <f t="shared" si="9"/>
        <v>2.5447942492783668E-4</v>
      </c>
    </row>
    <row r="22" spans="1:35">
      <c r="A22" s="312" t="s">
        <v>192</v>
      </c>
      <c r="B22" s="283">
        <v>0.1042420482650359</v>
      </c>
      <c r="C22" s="284">
        <v>-0.13498666569018378</v>
      </c>
      <c r="D22" s="97">
        <v>0.15533523627927046</v>
      </c>
      <c r="E22" s="97">
        <v>-0.65849279731671606</v>
      </c>
      <c r="F22" s="97">
        <v>-7.6887028218498868E-2</v>
      </c>
      <c r="G22" s="284">
        <v>-5.5176968041129419E-2</v>
      </c>
      <c r="H22" s="97">
        <v>4.55519056606003E-2</v>
      </c>
      <c r="I22" s="97">
        <v>-0.20588809090154109</v>
      </c>
      <c r="J22" s="97">
        <v>-0.36585267123726689</v>
      </c>
      <c r="K22" s="98">
        <v>0.22571177376228133</v>
      </c>
      <c r="M22" s="312" t="s">
        <v>192</v>
      </c>
      <c r="N22" s="96">
        <v>3.77007063706431E-2</v>
      </c>
      <c r="O22" s="97">
        <v>-2.195912772217699E-2</v>
      </c>
      <c r="P22" s="97">
        <v>5.3543891004740905E-2</v>
      </c>
      <c r="Q22" s="97">
        <v>-0.33863923900564397</v>
      </c>
      <c r="R22" s="97">
        <v>-1.3252747660222577E-2</v>
      </c>
      <c r="S22" s="97">
        <v>-9.184708674084413E-3</v>
      </c>
      <c r="T22" s="97">
        <v>2.380198980505796E-2</v>
      </c>
      <c r="U22" s="97">
        <v>-0.14969453818641135</v>
      </c>
      <c r="V22" s="97">
        <v>-0.25077177639798931</v>
      </c>
      <c r="W22" s="329">
        <v>0.1791396208655214</v>
      </c>
      <c r="X22" s="49">
        <v>8.583748659955745E-2</v>
      </c>
      <c r="Y22" s="264">
        <v>-1.31287</v>
      </c>
      <c r="Z22" s="264">
        <f t="shared" si="0"/>
        <v>-4.9496126372826209E-2</v>
      </c>
      <c r="AA22" s="264">
        <f t="shared" si="1"/>
        <v>2.8829480012614504E-2</v>
      </c>
      <c r="AB22" s="264">
        <f t="shared" si="2"/>
        <v>-7.0296168183394195E-2</v>
      </c>
      <c r="AC22" s="264">
        <f t="shared" si="3"/>
        <v>0.44458929771333977</v>
      </c>
      <c r="AD22" s="264">
        <f t="shared" si="4"/>
        <v>1.7399134820676412E-2</v>
      </c>
      <c r="AE22" s="264">
        <f t="shared" si="5"/>
        <v>1.2058328476945204E-2</v>
      </c>
      <c r="AF22" s="264">
        <f t="shared" si="6"/>
        <v>-3.1248918355366445E-2</v>
      </c>
      <c r="AG22" s="264">
        <f t="shared" si="7"/>
        <v>0.19652946834879387</v>
      </c>
      <c r="AH22" s="264">
        <f t="shared" si="8"/>
        <v>0.32923074207962821</v>
      </c>
      <c r="AI22" s="264">
        <f t="shared" si="9"/>
        <v>-0.23518703404571709</v>
      </c>
    </row>
    <row r="23" spans="1:35">
      <c r="A23" s="312" t="s">
        <v>193</v>
      </c>
      <c r="B23" s="320">
        <v>-0.88648248822737308</v>
      </c>
      <c r="C23" s="284">
        <v>-7.8423678854949372E-3</v>
      </c>
      <c r="D23" s="97">
        <v>5.3167746137631054E-2</v>
      </c>
      <c r="E23" s="97">
        <v>-0.13491385866634084</v>
      </c>
      <c r="F23" s="97">
        <v>6.2394214626947962E-2</v>
      </c>
      <c r="G23" s="284">
        <v>-3.0026743372122754E-2</v>
      </c>
      <c r="H23" s="97">
        <v>3.0182465781294125E-2</v>
      </c>
      <c r="I23" s="97">
        <v>-4.488748427570919E-2</v>
      </c>
      <c r="J23" s="97">
        <v>-5.2937230387341022E-2</v>
      </c>
      <c r="K23" s="98">
        <v>-1.599819359723776E-2</v>
      </c>
      <c r="M23" s="312" t="s">
        <v>193</v>
      </c>
      <c r="N23" s="96">
        <v>-0.37125825609821356</v>
      </c>
      <c r="O23" s="97">
        <v>1.2424624884521793E-2</v>
      </c>
      <c r="P23" s="97">
        <v>-3.79245512758314E-2</v>
      </c>
      <c r="Q23" s="97">
        <v>-9.4277127945996186E-2</v>
      </c>
      <c r="R23" s="97">
        <v>6.6831417673647364E-2</v>
      </c>
      <c r="S23" s="97">
        <v>-6.2727694426015598E-2</v>
      </c>
      <c r="T23" s="97">
        <v>1.4281299627666104E-2</v>
      </c>
      <c r="U23" s="97">
        <v>-2.5143041018379563E-2</v>
      </c>
      <c r="V23" s="97">
        <v>-4.6579159577206729E-2</v>
      </c>
      <c r="W23" s="329">
        <v>-1.9590381532583315E-2</v>
      </c>
      <c r="X23" s="332">
        <v>2.2426144524706086E-2</v>
      </c>
      <c r="Y23" s="264">
        <v>-0.27028999999999997</v>
      </c>
      <c r="Z23" s="264">
        <f t="shared" si="0"/>
        <v>0.10034739404078613</v>
      </c>
      <c r="AA23" s="264">
        <f t="shared" si="1"/>
        <v>-3.3582518600373951E-3</v>
      </c>
      <c r="AB23" s="264">
        <f t="shared" si="2"/>
        <v>1.0250626964344468E-2</v>
      </c>
      <c r="AC23" s="264">
        <f t="shared" si="3"/>
        <v>2.5482164912523309E-2</v>
      </c>
      <c r="AD23" s="264">
        <f t="shared" si="4"/>
        <v>-1.8063863883010144E-2</v>
      </c>
      <c r="AE23" s="264">
        <f t="shared" si="5"/>
        <v>1.6954668526407753E-2</v>
      </c>
      <c r="AF23" s="264">
        <f t="shared" si="6"/>
        <v>-3.8600924763618708E-3</v>
      </c>
      <c r="AG23" s="264">
        <f t="shared" si="7"/>
        <v>6.7959125568578119E-3</v>
      </c>
      <c r="AH23" s="264">
        <f t="shared" si="8"/>
        <v>1.2589881042123205E-2</v>
      </c>
      <c r="AI23" s="264">
        <f t="shared" si="9"/>
        <v>5.2950842244419436E-3</v>
      </c>
    </row>
    <row r="24" spans="1:35" ht="14.25" thickBot="1">
      <c r="A24" s="313" t="s">
        <v>313</v>
      </c>
      <c r="B24" s="321">
        <v>0.92335977921857226</v>
      </c>
      <c r="C24" s="319">
        <v>-2.6160918996864999E-2</v>
      </c>
      <c r="D24" s="101">
        <v>1.4042416805795243E-2</v>
      </c>
      <c r="E24" s="101">
        <v>-0.20953012068071422</v>
      </c>
      <c r="F24" s="101">
        <v>1.5870434304653147E-3</v>
      </c>
      <c r="G24" s="319">
        <v>9.2852896385760206E-2</v>
      </c>
      <c r="H24" s="101">
        <v>-1.326837084205691E-3</v>
      </c>
      <c r="I24" s="101">
        <v>-7.9859332280824119E-2</v>
      </c>
      <c r="J24" s="101">
        <v>-9.2851181158465676E-2</v>
      </c>
      <c r="K24" s="102">
        <v>2.3665936012937244E-2</v>
      </c>
      <c r="M24" s="313" t="s">
        <v>313</v>
      </c>
      <c r="N24" s="100">
        <v>0.38668869955538021</v>
      </c>
      <c r="O24" s="101">
        <v>-2.2778566852645755E-3</v>
      </c>
      <c r="P24" s="101">
        <v>4.386022322777778E-2</v>
      </c>
      <c r="Q24" s="101">
        <v>-0.10373564969883668</v>
      </c>
      <c r="R24" s="101">
        <v>9.477418866581688E-3</v>
      </c>
      <c r="S24" s="101">
        <v>0.12610412222308914</v>
      </c>
      <c r="T24" s="101">
        <v>6.9857799037566432E-4</v>
      </c>
      <c r="U24" s="101">
        <v>-8.1153128119452494E-2</v>
      </c>
      <c r="V24" s="101">
        <v>-4.66803799992246E-2</v>
      </c>
      <c r="W24" s="330">
        <v>1.6814407444006502E-2</v>
      </c>
      <c r="X24" s="49">
        <v>0</v>
      </c>
      <c r="Y24" s="264">
        <v>-0.25345000000000001</v>
      </c>
      <c r="Z24" s="264">
        <f t="shared" si="0"/>
        <v>-9.8006250902311118E-2</v>
      </c>
      <c r="AA24" s="264">
        <f t="shared" si="1"/>
        <v>5.7732277688030673E-4</v>
      </c>
      <c r="AB24" s="264">
        <f t="shared" si="2"/>
        <v>-1.1116373577080278E-2</v>
      </c>
      <c r="AC24" s="264">
        <f t="shared" si="3"/>
        <v>2.6291800416170158E-2</v>
      </c>
      <c r="AD24" s="264">
        <f t="shared" si="4"/>
        <v>-2.4020518117351289E-3</v>
      </c>
      <c r="AE24" s="264">
        <f t="shared" si="5"/>
        <v>-3.1961089777441942E-2</v>
      </c>
      <c r="AF24" s="264">
        <f t="shared" si="6"/>
        <v>-1.7705459166071213E-4</v>
      </c>
      <c r="AG24" s="264">
        <f t="shared" si="7"/>
        <v>2.0568260321875236E-2</v>
      </c>
      <c r="AH24" s="264">
        <f t="shared" si="8"/>
        <v>1.1831142310803476E-2</v>
      </c>
      <c r="AI24" s="264">
        <f t="shared" si="9"/>
        <v>-4.2616115666834478E-3</v>
      </c>
    </row>
    <row r="25" spans="1:35">
      <c r="A25" s="103"/>
      <c r="B25" s="316"/>
      <c r="C25" s="316"/>
      <c r="D25" s="103"/>
      <c r="E25" s="103"/>
      <c r="F25" s="103"/>
      <c r="G25" s="316"/>
      <c r="H25" s="103"/>
      <c r="I25" s="103"/>
      <c r="J25" s="103"/>
      <c r="K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Z25">
        <f t="shared" ref="Z25:AI25" si="10">SUM(Z4:Z24)</f>
        <v>-6.0298418537975282E-2</v>
      </c>
      <c r="AA25">
        <f t="shared" si="10"/>
        <v>0.19328789646967406</v>
      </c>
      <c r="AB25">
        <f t="shared" si="10"/>
        <v>-0.91950838427127157</v>
      </c>
      <c r="AC25">
        <f t="shared" si="10"/>
        <v>1.3331958845132117</v>
      </c>
      <c r="AD25">
        <f t="shared" si="10"/>
        <v>-4.3346284682671779E-2</v>
      </c>
      <c r="AE25">
        <f t="shared" si="10"/>
        <v>-0.10927486047802376</v>
      </c>
      <c r="AF25">
        <f t="shared" si="10"/>
        <v>0.3575980964521831</v>
      </c>
      <c r="AG25">
        <f t="shared" si="10"/>
        <v>9.2165106833524413E-2</v>
      </c>
      <c r="AH25">
        <f t="shared" si="10"/>
        <v>0.26705998665714337</v>
      </c>
      <c r="AI25">
        <f t="shared" si="10"/>
        <v>0.29407137468219335</v>
      </c>
    </row>
    <row r="26" spans="1:35">
      <c r="A26" s="103"/>
      <c r="B26" s="316"/>
      <c r="C26" s="316"/>
      <c r="D26" s="103"/>
      <c r="E26" s="103"/>
      <c r="F26" s="103"/>
      <c r="G26" s="316"/>
      <c r="H26" s="103"/>
      <c r="I26" s="103"/>
      <c r="J26" s="103"/>
      <c r="K26" s="103"/>
    </row>
  </sheetData>
  <mergeCells count="6">
    <mergeCell ref="A1:K1"/>
    <mergeCell ref="A2:A3"/>
    <mergeCell ref="B2:K2"/>
    <mergeCell ref="M1:W1"/>
    <mergeCell ref="M2:M3"/>
    <mergeCell ref="N2:W2"/>
  </mergeCells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workbookViewId="0">
      <selection activeCell="P2" sqref="P2"/>
    </sheetView>
  </sheetViews>
  <sheetFormatPr defaultRowHeight="13.5"/>
  <cols>
    <col min="18" max="18" width="9.125" customWidth="1"/>
  </cols>
  <sheetData>
    <row r="1" spans="1:19" ht="15">
      <c r="A1" s="273" t="s">
        <v>351</v>
      </c>
      <c r="B1" s="274" t="s">
        <v>325</v>
      </c>
      <c r="C1" s="274" t="s">
        <v>327</v>
      </c>
      <c r="D1" s="275" t="s">
        <v>329</v>
      </c>
      <c r="E1" s="286" t="s">
        <v>331</v>
      </c>
      <c r="F1" s="275" t="s">
        <v>333</v>
      </c>
      <c r="G1" s="274" t="s">
        <v>335</v>
      </c>
      <c r="H1" s="275" t="s">
        <v>337</v>
      </c>
      <c r="I1" s="275" t="s">
        <v>339</v>
      </c>
      <c r="J1" s="275" t="s">
        <v>341</v>
      </c>
      <c r="K1" s="275" t="s">
        <v>343</v>
      </c>
      <c r="M1">
        <v>0.27</v>
      </c>
      <c r="N1">
        <v>0.192</v>
      </c>
      <c r="O1">
        <v>0.28599999999999998</v>
      </c>
      <c r="R1" s="275">
        <f>描述性统计表!F3</f>
        <v>1.1093680811029669E-2</v>
      </c>
      <c r="S1" s="275">
        <f>描述性统计表!E3</f>
        <v>2.3821874999999992E-2</v>
      </c>
    </row>
    <row r="2" spans="1:19" ht="15">
      <c r="A2" s="273">
        <v>1</v>
      </c>
      <c r="B2" s="274">
        <v>-5.144E-2</v>
      </c>
      <c r="C2" s="274">
        <v>0.17943000000000001</v>
      </c>
      <c r="D2" s="275">
        <v>-0.88632999999999995</v>
      </c>
      <c r="E2" s="286">
        <v>1.46933</v>
      </c>
      <c r="F2" s="275">
        <v>-5.5140000000000002E-2</v>
      </c>
      <c r="G2" s="274">
        <v>-0.13133</v>
      </c>
      <c r="H2" s="275">
        <v>0.34081</v>
      </c>
      <c r="I2" s="275">
        <v>7.9469999999999999E-2</v>
      </c>
      <c r="J2" s="275">
        <v>0.22900000000000001</v>
      </c>
      <c r="K2" s="275">
        <v>0.30880000000000002</v>
      </c>
      <c r="M2" s="275">
        <f>$M$1*B2</f>
        <v>-1.3888800000000001E-2</v>
      </c>
      <c r="N2" s="275">
        <f>$N$1*C2</f>
        <v>3.4450560000000005E-2</v>
      </c>
      <c r="O2" s="275">
        <f t="shared" ref="O2:O65" si="0">$O$1*G2</f>
        <v>-3.7560379999999997E-2</v>
      </c>
      <c r="P2" s="324">
        <f t="shared" ref="P2:P65" si="1">SUM(M2:O2)</f>
        <v>-1.6998619999999992E-2</v>
      </c>
      <c r="R2" s="280">
        <f>$R$1*P2+$S$1</f>
        <v>2.3633297735492009E-2</v>
      </c>
      <c r="S2" s="325">
        <v>2.3651848629343827E-2</v>
      </c>
    </row>
    <row r="3" spans="1:19" ht="15">
      <c r="A3" s="273">
        <v>2</v>
      </c>
      <c r="B3" s="274">
        <v>-3.7530000000000001E-2</v>
      </c>
      <c r="C3" s="274">
        <v>-0.22120999999999999</v>
      </c>
      <c r="D3" s="275">
        <v>-0.49602000000000002</v>
      </c>
      <c r="E3" s="286">
        <v>-0.27263999999999999</v>
      </c>
      <c r="F3" s="275">
        <v>-0.41088000000000002</v>
      </c>
      <c r="G3" s="274">
        <v>0.24318999999999999</v>
      </c>
      <c r="H3" s="275">
        <v>-0.20072999999999999</v>
      </c>
      <c r="I3" s="275">
        <v>-3.492E-2</v>
      </c>
      <c r="J3" s="275">
        <v>-0.40597</v>
      </c>
      <c r="K3" s="275">
        <v>-2.7980000000000001E-2</v>
      </c>
      <c r="M3" s="275">
        <f t="shared" ref="M3:M66" si="2">$M$1*B3</f>
        <v>-1.0133100000000001E-2</v>
      </c>
      <c r="N3" s="275">
        <f t="shared" ref="N3:N66" si="3">$N$1*C3</f>
        <v>-4.2472320000000001E-2</v>
      </c>
      <c r="O3" s="275">
        <f t="shared" si="0"/>
        <v>6.955233999999999E-2</v>
      </c>
      <c r="P3" s="324">
        <f t="shared" si="1"/>
        <v>1.694691999999999E-2</v>
      </c>
      <c r="R3" s="280">
        <f t="shared" ref="R3:R66" si="4">$R$1*P3+$S$1</f>
        <v>2.4009878721210048E-2</v>
      </c>
      <c r="S3" s="325">
        <v>2.399156361846598E-2</v>
      </c>
    </row>
    <row r="4" spans="1:19" ht="15">
      <c r="A4" s="273">
        <v>3</v>
      </c>
      <c r="B4" s="274">
        <v>-0.43312</v>
      </c>
      <c r="C4" s="274">
        <v>-8.1229999999999997E-2</v>
      </c>
      <c r="D4" s="275">
        <v>-0.47774</v>
      </c>
      <c r="E4" s="286">
        <v>-1.6968300000000001</v>
      </c>
      <c r="F4" s="275">
        <v>-0.27866999999999997</v>
      </c>
      <c r="G4" s="274">
        <v>0.27514</v>
      </c>
      <c r="H4" s="275">
        <v>0.25156000000000001</v>
      </c>
      <c r="I4" s="275">
        <v>-0.60382000000000002</v>
      </c>
      <c r="J4" s="275">
        <v>-1.1591100000000001</v>
      </c>
      <c r="K4" s="275">
        <v>0.38185999999999998</v>
      </c>
      <c r="M4" s="275">
        <f t="shared" si="2"/>
        <v>-0.11694240000000002</v>
      </c>
      <c r="N4" s="275">
        <f t="shared" si="3"/>
        <v>-1.559616E-2</v>
      </c>
      <c r="O4" s="275">
        <f t="shared" si="0"/>
        <v>7.8690039999999989E-2</v>
      </c>
      <c r="P4" s="324">
        <f t="shared" si="1"/>
        <v>-5.3848520000000039E-2</v>
      </c>
      <c r="R4" s="280">
        <f t="shared" si="4"/>
        <v>2.3224496706973644E-2</v>
      </c>
      <c r="S4" s="325">
        <v>2.3284620923807769E-2</v>
      </c>
    </row>
    <row r="5" spans="1:19" ht="15">
      <c r="A5" s="273">
        <v>4</v>
      </c>
      <c r="B5" s="274">
        <v>9.7290000000000001E-2</v>
      </c>
      <c r="C5" s="274">
        <v>2.5000000000000001E-2</v>
      </c>
      <c r="D5" s="275">
        <v>-0.76307999999999998</v>
      </c>
      <c r="E5" s="286">
        <v>1.36547</v>
      </c>
      <c r="F5" s="275">
        <v>8.8029999999999997E-2</v>
      </c>
      <c r="G5" s="274">
        <v>-0.15060999999999999</v>
      </c>
      <c r="H5" s="275">
        <v>0.45849000000000001</v>
      </c>
      <c r="I5" s="275">
        <v>0.16683999999999999</v>
      </c>
      <c r="J5" s="275">
        <v>-0.10743999999999999</v>
      </c>
      <c r="K5" s="275">
        <v>5.738E-2</v>
      </c>
      <c r="M5" s="275">
        <f t="shared" si="2"/>
        <v>2.6268300000000001E-2</v>
      </c>
      <c r="N5" s="275">
        <f t="shared" si="3"/>
        <v>4.8000000000000004E-3</v>
      </c>
      <c r="O5" s="275">
        <f t="shared" si="0"/>
        <v>-4.3074459999999995E-2</v>
      </c>
      <c r="P5" s="324">
        <f t="shared" si="1"/>
        <v>-1.2006159999999995E-2</v>
      </c>
      <c r="R5" s="280">
        <f t="shared" si="4"/>
        <v>2.3688682493193839E-2</v>
      </c>
      <c r="S5" s="325">
        <v>2.3701773257437133E-2</v>
      </c>
    </row>
    <row r="6" spans="1:19" ht="15">
      <c r="A6" s="273">
        <v>5</v>
      </c>
      <c r="B6" s="274">
        <v>-9.7379999999999994E-2</v>
      </c>
      <c r="C6" s="274">
        <v>-0.13108</v>
      </c>
      <c r="D6" s="275">
        <v>-0.74224999999999997</v>
      </c>
      <c r="E6" s="286">
        <v>1.04355</v>
      </c>
      <c r="F6" s="275">
        <v>-0.27514</v>
      </c>
      <c r="G6" s="274">
        <v>-0.47202</v>
      </c>
      <c r="H6" s="275">
        <v>-0.27078000000000002</v>
      </c>
      <c r="I6" s="275">
        <v>0.13605</v>
      </c>
      <c r="J6" s="275">
        <v>0.34706999999999999</v>
      </c>
      <c r="K6" s="275">
        <v>2.2929999999999999E-2</v>
      </c>
      <c r="M6" s="275">
        <f t="shared" si="2"/>
        <v>-2.6292599999999999E-2</v>
      </c>
      <c r="N6" s="275">
        <f t="shared" si="3"/>
        <v>-2.516736E-2</v>
      </c>
      <c r="O6" s="275">
        <f t="shared" si="0"/>
        <v>-0.13499771999999999</v>
      </c>
      <c r="P6" s="324">
        <f t="shared" si="1"/>
        <v>-0.18645767999999999</v>
      </c>
      <c r="R6" s="280">
        <f t="shared" si="4"/>
        <v>2.1753373013314883E-2</v>
      </c>
      <c r="S6" s="325">
        <v>2.1959537348936815E-2</v>
      </c>
    </row>
    <row r="7" spans="1:19" ht="15">
      <c r="A7" s="273">
        <v>6</v>
      </c>
      <c r="B7" s="274">
        <v>5.0340000000000003E-2</v>
      </c>
      <c r="C7" s="274">
        <v>-0.13553999999999999</v>
      </c>
      <c r="D7" s="275">
        <v>-0.90181</v>
      </c>
      <c r="E7" s="286">
        <v>1.2556700000000001</v>
      </c>
      <c r="F7" s="275">
        <v>-0.25442999999999999</v>
      </c>
      <c r="G7" s="274">
        <v>-2.946E-2</v>
      </c>
      <c r="H7" s="275">
        <v>-4.3310000000000001E-2</v>
      </c>
      <c r="I7" s="275">
        <v>0.14534</v>
      </c>
      <c r="J7" s="275">
        <v>0.12770000000000001</v>
      </c>
      <c r="K7" s="275">
        <v>1.993E-2</v>
      </c>
      <c r="M7" s="275">
        <f t="shared" si="2"/>
        <v>1.3591800000000001E-2</v>
      </c>
      <c r="N7" s="275">
        <f t="shared" si="3"/>
        <v>-2.602368E-2</v>
      </c>
      <c r="O7" s="275">
        <f t="shared" si="0"/>
        <v>-8.4255599999999986E-3</v>
      </c>
      <c r="P7" s="324">
        <f t="shared" si="1"/>
        <v>-2.0857439999999998E-2</v>
      </c>
      <c r="R7" s="280">
        <f t="shared" si="4"/>
        <v>2.359048921810479E-2</v>
      </c>
      <c r="S7" s="325">
        <v>2.3613661547838092E-2</v>
      </c>
    </row>
    <row r="8" spans="1:19" ht="15">
      <c r="A8" s="273">
        <v>7</v>
      </c>
      <c r="B8" s="274">
        <v>-0.23408999999999999</v>
      </c>
      <c r="C8" s="274">
        <v>-0.40589999999999998</v>
      </c>
      <c r="D8" s="275">
        <v>0.94728999999999997</v>
      </c>
      <c r="E8" s="286">
        <v>-0.36951000000000001</v>
      </c>
      <c r="F8" s="275">
        <v>-0.64288000000000001</v>
      </c>
      <c r="G8" s="274">
        <v>-1.38893</v>
      </c>
      <c r="H8" s="275">
        <v>-0.11635</v>
      </c>
      <c r="I8" s="275">
        <v>-0.45301999999999998</v>
      </c>
      <c r="J8" s="275">
        <v>-0.33756999999999998</v>
      </c>
      <c r="K8" s="275">
        <v>0.24501999999999999</v>
      </c>
      <c r="M8" s="275">
        <f t="shared" si="2"/>
        <v>-6.3204300000000005E-2</v>
      </c>
      <c r="N8" s="275">
        <f t="shared" si="3"/>
        <v>-7.7932799999999997E-2</v>
      </c>
      <c r="O8" s="275">
        <f t="shared" si="0"/>
        <v>-0.39723397999999999</v>
      </c>
      <c r="P8" s="324">
        <f t="shared" si="1"/>
        <v>-0.53837108</v>
      </c>
      <c r="R8" s="280">
        <f t="shared" si="4"/>
        <v>1.7849358080590676E-2</v>
      </c>
      <c r="S8" s="325">
        <v>1.844461215077401E-2</v>
      </c>
    </row>
    <row r="9" spans="1:19" ht="15">
      <c r="A9" s="273">
        <v>8</v>
      </c>
      <c r="B9" s="274">
        <v>-0.25446999999999997</v>
      </c>
      <c r="C9" s="274">
        <v>0.33423000000000003</v>
      </c>
      <c r="D9" s="275">
        <v>-0.67571000000000003</v>
      </c>
      <c r="E9" s="286">
        <v>-0.28204000000000001</v>
      </c>
      <c r="F9" s="275">
        <v>3.6830000000000002E-2</v>
      </c>
      <c r="G9" s="274">
        <v>0.31397999999999998</v>
      </c>
      <c r="H9" s="275">
        <v>-0.22112999999999999</v>
      </c>
      <c r="I9" s="275">
        <v>0.4002</v>
      </c>
      <c r="J9" s="275">
        <v>-0.22925000000000001</v>
      </c>
      <c r="K9" s="275">
        <v>-5.3600000000000002E-2</v>
      </c>
      <c r="M9" s="275">
        <f t="shared" si="2"/>
        <v>-6.8706900000000001E-2</v>
      </c>
      <c r="N9" s="275">
        <f t="shared" si="3"/>
        <v>6.4172160000000006E-2</v>
      </c>
      <c r="O9" s="275">
        <f t="shared" si="0"/>
        <v>8.979827999999998E-2</v>
      </c>
      <c r="P9" s="324">
        <f t="shared" si="1"/>
        <v>8.5263539999999985E-2</v>
      </c>
      <c r="R9" s="280">
        <f t="shared" si="4"/>
        <v>2.4767761497578453E-2</v>
      </c>
      <c r="S9" s="325">
        <v>2.4673440028882349E-2</v>
      </c>
    </row>
    <row r="10" spans="1:19" ht="15">
      <c r="A10" s="273">
        <v>9</v>
      </c>
      <c r="B10" s="274">
        <v>-3.4090000000000002E-2</v>
      </c>
      <c r="C10" s="274">
        <v>1.65886</v>
      </c>
      <c r="D10" s="275">
        <v>-0.80132000000000003</v>
      </c>
      <c r="E10" s="286">
        <v>0.20161000000000001</v>
      </c>
      <c r="F10" s="275">
        <v>0.13367000000000001</v>
      </c>
      <c r="G10" s="274">
        <v>-2.462E-2</v>
      </c>
      <c r="H10" s="275">
        <v>-0.58877000000000002</v>
      </c>
      <c r="I10" s="275">
        <v>-0.72713000000000005</v>
      </c>
      <c r="J10" s="275">
        <v>0.22966</v>
      </c>
      <c r="K10" s="275">
        <v>-0.63131999999999999</v>
      </c>
      <c r="M10" s="275">
        <f t="shared" si="2"/>
        <v>-9.2043000000000021E-3</v>
      </c>
      <c r="N10" s="275">
        <f t="shared" si="3"/>
        <v>0.31850112000000003</v>
      </c>
      <c r="O10" s="275">
        <f t="shared" si="0"/>
        <v>-7.0413199999999994E-3</v>
      </c>
      <c r="P10" s="324">
        <f t="shared" si="1"/>
        <v>0.30225550000000001</v>
      </c>
      <c r="R10" s="280">
        <f t="shared" si="4"/>
        <v>2.717500104037817E-2</v>
      </c>
      <c r="S10" s="325">
        <v>2.6838788360235177E-2</v>
      </c>
    </row>
    <row r="11" spans="1:19" ht="15">
      <c r="A11" s="273">
        <v>10</v>
      </c>
      <c r="B11" s="274">
        <v>-0.19922999999999999</v>
      </c>
      <c r="C11" s="274">
        <v>0.20549000000000001</v>
      </c>
      <c r="D11" s="275">
        <v>1.16354</v>
      </c>
      <c r="E11" s="286">
        <v>-0.57445999999999997</v>
      </c>
      <c r="F11" s="275">
        <v>0.56894</v>
      </c>
      <c r="G11" s="274">
        <v>-1.1083400000000001</v>
      </c>
      <c r="H11" s="275">
        <v>-0.25380000000000003</v>
      </c>
      <c r="I11" s="275">
        <v>-0.24002999999999999</v>
      </c>
      <c r="J11" s="275">
        <v>0.49742999999999998</v>
      </c>
      <c r="K11" s="275">
        <v>-1.07402</v>
      </c>
      <c r="M11" s="275">
        <f t="shared" si="2"/>
        <v>-5.3792100000000002E-2</v>
      </c>
      <c r="N11" s="275">
        <f t="shared" si="3"/>
        <v>3.9454080000000002E-2</v>
      </c>
      <c r="O11" s="275">
        <f t="shared" si="0"/>
        <v>-0.31698524</v>
      </c>
      <c r="P11" s="324">
        <f t="shared" si="1"/>
        <v>-0.33132326000000001</v>
      </c>
      <c r="R11" s="280">
        <f t="shared" si="4"/>
        <v>2.0146280508290197E-2</v>
      </c>
      <c r="S11" s="325">
        <v>2.0511970580601443E-2</v>
      </c>
    </row>
    <row r="12" spans="1:19" ht="15">
      <c r="A12" s="273">
        <v>11</v>
      </c>
      <c r="B12" s="274">
        <v>0.14036000000000001</v>
      </c>
      <c r="C12" s="274">
        <v>0.42379</v>
      </c>
      <c r="D12" s="275">
        <v>-0.56459999999999999</v>
      </c>
      <c r="E12" s="286">
        <v>-0.12776000000000001</v>
      </c>
      <c r="F12" s="275">
        <v>-0.21118000000000001</v>
      </c>
      <c r="G12" s="274">
        <v>-7.5679999999999997E-2</v>
      </c>
      <c r="H12" s="275">
        <v>3.1660000000000001E-2</v>
      </c>
      <c r="I12" s="275">
        <v>-0.18509</v>
      </c>
      <c r="J12" s="275">
        <v>1.6800000000000001E-3</v>
      </c>
      <c r="K12" s="275">
        <v>-0.40404000000000001</v>
      </c>
      <c r="M12" s="275">
        <f t="shared" si="2"/>
        <v>3.7897200000000006E-2</v>
      </c>
      <c r="N12" s="275">
        <f t="shared" si="3"/>
        <v>8.1367679999999998E-2</v>
      </c>
      <c r="O12" s="275">
        <f t="shared" si="0"/>
        <v>-2.1644479999999997E-2</v>
      </c>
      <c r="P12" s="324">
        <f t="shared" si="1"/>
        <v>9.762040000000001E-2</v>
      </c>
      <c r="R12" s="280">
        <f t="shared" si="4"/>
        <v>2.4904844558245032E-2</v>
      </c>
      <c r="S12" s="325">
        <v>2.4796238471471381E-2</v>
      </c>
    </row>
    <row r="13" spans="1:19" ht="15">
      <c r="A13" s="273">
        <v>12</v>
      </c>
      <c r="B13" s="274">
        <v>-3.8949999999999999E-2</v>
      </c>
      <c r="C13" s="274">
        <v>0.21512999999999999</v>
      </c>
      <c r="D13" s="275">
        <v>-0.65564999999999996</v>
      </c>
      <c r="E13" s="286">
        <v>-0.14960999999999999</v>
      </c>
      <c r="F13" s="275">
        <v>-0.32751999999999998</v>
      </c>
      <c r="G13" s="274">
        <v>0.26457000000000003</v>
      </c>
      <c r="H13" s="275">
        <v>-3.073E-2</v>
      </c>
      <c r="I13" s="275">
        <v>0.15067</v>
      </c>
      <c r="J13" s="275">
        <v>-0.59711999999999998</v>
      </c>
      <c r="K13" s="275">
        <v>0.12427000000000001</v>
      </c>
      <c r="M13" s="275">
        <f t="shared" si="2"/>
        <v>-1.05165E-2</v>
      </c>
      <c r="N13" s="275">
        <f t="shared" si="3"/>
        <v>4.1304960000000002E-2</v>
      </c>
      <c r="O13" s="275">
        <f t="shared" si="0"/>
        <v>7.5667020000000002E-2</v>
      </c>
      <c r="P13" s="324">
        <f t="shared" si="1"/>
        <v>0.10645548000000001</v>
      </c>
      <c r="R13" s="280">
        <f t="shared" si="4"/>
        <v>2.5002858115704945E-2</v>
      </c>
      <c r="S13" s="325">
        <v>2.4885053132480933E-2</v>
      </c>
    </row>
    <row r="14" spans="1:19" ht="15">
      <c r="A14" s="273">
        <v>13</v>
      </c>
      <c r="B14" s="274">
        <v>10.550840000000001</v>
      </c>
      <c r="C14" s="274">
        <v>-0.17124</v>
      </c>
      <c r="D14" s="275">
        <v>0.22226000000000001</v>
      </c>
      <c r="E14" s="286">
        <v>-1.5187600000000001</v>
      </c>
      <c r="F14" s="275">
        <v>0.22881000000000001</v>
      </c>
      <c r="G14" s="274">
        <v>1.1806399999999999</v>
      </c>
      <c r="H14" s="275">
        <v>-7.7640000000000001E-2</v>
      </c>
      <c r="I14" s="275">
        <v>-0.58389000000000002</v>
      </c>
      <c r="J14" s="275">
        <v>-0.45935999999999999</v>
      </c>
      <c r="K14" s="275">
        <v>0.15870000000000001</v>
      </c>
      <c r="M14" s="275">
        <f t="shared" si="2"/>
        <v>2.8487268000000006</v>
      </c>
      <c r="N14" s="275">
        <f t="shared" si="3"/>
        <v>-3.2878080000000004E-2</v>
      </c>
      <c r="O14" s="275">
        <f t="shared" si="0"/>
        <v>0.33766303999999997</v>
      </c>
      <c r="P14" s="324">
        <f t="shared" si="1"/>
        <v>3.1535117600000002</v>
      </c>
      <c r="R14" s="280">
        <f t="shared" si="4"/>
        <v>5.880592789926839E-2</v>
      </c>
      <c r="S14" s="325">
        <v>5.5311487214243157E-2</v>
      </c>
    </row>
    <row r="15" spans="1:19" ht="15">
      <c r="A15" s="273">
        <v>14</v>
      </c>
      <c r="B15" s="274">
        <v>0.19345000000000001</v>
      </c>
      <c r="C15" s="274">
        <v>0.65932999999999997</v>
      </c>
      <c r="D15" s="275">
        <v>-0.12878000000000001</v>
      </c>
      <c r="E15" s="286">
        <v>2.8300000000000001E-3</v>
      </c>
      <c r="F15" s="275">
        <v>-0.15831999999999999</v>
      </c>
      <c r="G15" s="274">
        <v>0.34622000000000003</v>
      </c>
      <c r="H15" s="275">
        <v>-0.40516999999999997</v>
      </c>
      <c r="I15" s="275">
        <v>10.517519999999999</v>
      </c>
      <c r="J15" s="275">
        <v>7.6560000000000003E-2</v>
      </c>
      <c r="K15" s="275">
        <v>-0.31134000000000001</v>
      </c>
      <c r="M15" s="275">
        <f t="shared" si="2"/>
        <v>5.2231500000000007E-2</v>
      </c>
      <c r="N15" s="275">
        <f t="shared" si="3"/>
        <v>0.12659135999999999</v>
      </c>
      <c r="O15" s="275">
        <f t="shared" si="0"/>
        <v>9.9018919999999996E-2</v>
      </c>
      <c r="P15" s="324">
        <f t="shared" si="1"/>
        <v>0.27784177999999998</v>
      </c>
      <c r="R15" s="280">
        <f t="shared" si="4"/>
        <v>2.6904163023288317E-2</v>
      </c>
      <c r="S15" s="325">
        <v>2.6596170540113984E-2</v>
      </c>
    </row>
    <row r="16" spans="1:19" ht="15">
      <c r="A16" s="273">
        <v>15</v>
      </c>
      <c r="B16" s="274">
        <v>0.14616000000000001</v>
      </c>
      <c r="C16" s="274">
        <v>-0.25185999999999997</v>
      </c>
      <c r="D16" s="275">
        <v>1.47393</v>
      </c>
      <c r="E16" s="286">
        <v>-0.84648000000000001</v>
      </c>
      <c r="F16" s="275">
        <v>0.12021</v>
      </c>
      <c r="G16" s="274">
        <v>4.446E-2</v>
      </c>
      <c r="H16" s="275">
        <v>0.49206</v>
      </c>
      <c r="I16" s="275">
        <v>-2.461E-2</v>
      </c>
      <c r="J16" s="275">
        <v>-0.49781999999999998</v>
      </c>
      <c r="K16" s="275">
        <v>5.1240000000000001E-2</v>
      </c>
      <c r="M16" s="275">
        <f t="shared" si="2"/>
        <v>3.9463200000000004E-2</v>
      </c>
      <c r="N16" s="275">
        <f t="shared" si="3"/>
        <v>-4.8357119999999996E-2</v>
      </c>
      <c r="O16" s="275">
        <f t="shared" si="0"/>
        <v>1.2715559999999999E-2</v>
      </c>
      <c r="P16" s="324">
        <f t="shared" si="1"/>
        <v>3.8216400000000064E-3</v>
      </c>
      <c r="R16" s="280">
        <f t="shared" si="4"/>
        <v>2.3864271054334654E-2</v>
      </c>
      <c r="S16" s="325">
        <v>2.3860258725839245E-2</v>
      </c>
    </row>
    <row r="17" spans="1:19" ht="15">
      <c r="A17" s="273">
        <v>16</v>
      </c>
      <c r="B17" s="274">
        <v>0.17557</v>
      </c>
      <c r="C17" s="274">
        <v>0.31352999999999998</v>
      </c>
      <c r="D17" s="275">
        <v>0.52220999999999995</v>
      </c>
      <c r="E17" s="286">
        <v>1.31962</v>
      </c>
      <c r="F17" s="275">
        <v>-0.62436000000000003</v>
      </c>
      <c r="G17" s="274">
        <v>3.3483100000000001</v>
      </c>
      <c r="H17" s="275">
        <v>-1.0581400000000001</v>
      </c>
      <c r="I17" s="275">
        <v>-0.1056</v>
      </c>
      <c r="J17" s="275">
        <v>0.76393999999999995</v>
      </c>
      <c r="K17" s="275">
        <v>-0.10036</v>
      </c>
      <c r="M17" s="275">
        <f t="shared" si="2"/>
        <v>4.7403900000000006E-2</v>
      </c>
      <c r="N17" s="275">
        <f t="shared" si="3"/>
        <v>6.0197759999999996E-2</v>
      </c>
      <c r="O17" s="275">
        <f t="shared" si="0"/>
        <v>0.95761666000000001</v>
      </c>
      <c r="P17" s="324">
        <f t="shared" si="1"/>
        <v>1.0652183200000001</v>
      </c>
      <c r="R17" s="280">
        <f t="shared" si="4"/>
        <v>3.5639067036141253E-2</v>
      </c>
      <c r="S17" s="325">
        <v>3.4462431207470015E-2</v>
      </c>
    </row>
    <row r="18" spans="1:19" ht="15">
      <c r="A18" s="273">
        <v>17</v>
      </c>
      <c r="B18" s="274">
        <v>-0.38727</v>
      </c>
      <c r="C18" s="274">
        <v>-0.32084000000000001</v>
      </c>
      <c r="D18" s="275">
        <v>-0.74728000000000006</v>
      </c>
      <c r="E18" s="286">
        <v>-3.4290000000000001E-2</v>
      </c>
      <c r="F18" s="275">
        <v>-0.50924999999999998</v>
      </c>
      <c r="G18" s="274">
        <v>-0.19725999999999999</v>
      </c>
      <c r="H18" s="275">
        <v>-0.47050999999999998</v>
      </c>
      <c r="I18" s="275">
        <v>-0.10174</v>
      </c>
      <c r="J18" s="275">
        <v>0.26883000000000001</v>
      </c>
      <c r="K18" s="275">
        <v>-0.15412999999999999</v>
      </c>
      <c r="M18" s="275">
        <f t="shared" si="2"/>
        <v>-0.10456290000000001</v>
      </c>
      <c r="N18" s="275">
        <f t="shared" si="3"/>
        <v>-6.1601280000000001E-2</v>
      </c>
      <c r="O18" s="275">
        <f t="shared" si="0"/>
        <v>-5.6416359999999992E-2</v>
      </c>
      <c r="P18" s="324">
        <f t="shared" si="1"/>
        <v>-0.22258054000000002</v>
      </c>
      <c r="R18" s="280">
        <f t="shared" si="4"/>
        <v>2.135263753449337E-2</v>
      </c>
      <c r="S18" s="325">
        <v>2.1599344841251762E-2</v>
      </c>
    </row>
    <row r="19" spans="1:19" ht="15">
      <c r="A19" s="273">
        <v>18</v>
      </c>
      <c r="B19" s="274">
        <v>-0.14496999999999999</v>
      </c>
      <c r="C19" s="274">
        <v>-0.32667000000000002</v>
      </c>
      <c r="D19" s="275">
        <v>-6.9779999999999995E-2</v>
      </c>
      <c r="E19" s="286">
        <v>-0.56467999999999996</v>
      </c>
      <c r="F19" s="275">
        <v>-0.29766999999999999</v>
      </c>
      <c r="G19" s="274">
        <v>-2.189E-2</v>
      </c>
      <c r="H19" s="275">
        <v>-0.50844</v>
      </c>
      <c r="I19" s="275">
        <v>-0.24277000000000001</v>
      </c>
      <c r="J19" s="275">
        <v>5.5500000000000002E-3</v>
      </c>
      <c r="K19" s="275">
        <v>-0.17322000000000001</v>
      </c>
      <c r="M19" s="275">
        <f t="shared" si="2"/>
        <v>-3.91419E-2</v>
      </c>
      <c r="N19" s="275">
        <f t="shared" si="3"/>
        <v>-6.2720640000000008E-2</v>
      </c>
      <c r="O19" s="275">
        <f t="shared" si="0"/>
        <v>-6.2605399999999993E-3</v>
      </c>
      <c r="P19" s="324">
        <f t="shared" si="1"/>
        <v>-0.10812308</v>
      </c>
      <c r="R19" s="280">
        <f t="shared" si="4"/>
        <v>2.2622392062174566E-2</v>
      </c>
      <c r="S19" s="325">
        <v>2.2742446677796756E-2</v>
      </c>
    </row>
    <row r="20" spans="1:19" ht="15">
      <c r="A20" s="273">
        <v>19</v>
      </c>
      <c r="B20" s="274">
        <v>0.58243999999999996</v>
      </c>
      <c r="C20" s="274">
        <v>-0.38950000000000001</v>
      </c>
      <c r="D20" s="275">
        <v>3.2989999999999998E-2</v>
      </c>
      <c r="E20" s="286">
        <v>-0.40016000000000002</v>
      </c>
      <c r="F20" s="275">
        <v>7.4260000000000007E-2</v>
      </c>
      <c r="G20" s="274">
        <v>0.33482000000000001</v>
      </c>
      <c r="H20" s="275">
        <v>-0.28144000000000002</v>
      </c>
      <c r="I20" s="275">
        <v>-3.0880000000000001E-2</v>
      </c>
      <c r="J20" s="275">
        <v>0.16916</v>
      </c>
      <c r="K20" s="275">
        <v>-0.35044999999999998</v>
      </c>
      <c r="M20" s="275">
        <f t="shared" si="2"/>
        <v>0.1572588</v>
      </c>
      <c r="N20" s="275">
        <f t="shared" si="3"/>
        <v>-7.4784000000000003E-2</v>
      </c>
      <c r="O20" s="275">
        <f t="shared" si="0"/>
        <v>9.575852E-2</v>
      </c>
      <c r="P20" s="324">
        <f t="shared" si="1"/>
        <v>0.17823332</v>
      </c>
      <c r="R20" s="280">
        <f t="shared" si="4"/>
        <v>2.5799138561970102E-2</v>
      </c>
      <c r="S20" s="325">
        <v>2.5602246642206016E-2</v>
      </c>
    </row>
    <row r="21" spans="1:19" ht="15">
      <c r="A21" s="273">
        <v>20</v>
      </c>
      <c r="B21" s="274">
        <v>-0.14523</v>
      </c>
      <c r="C21" s="274">
        <v>-0.41998999999999997</v>
      </c>
      <c r="D21" s="275">
        <v>1.0399999999999999E-3</v>
      </c>
      <c r="E21" s="286">
        <v>0.84470000000000001</v>
      </c>
      <c r="F21" s="275">
        <v>-0.60404999999999998</v>
      </c>
      <c r="G21" s="274">
        <v>-0.99973000000000001</v>
      </c>
      <c r="H21" s="275">
        <v>-0.96335000000000004</v>
      </c>
      <c r="I21" s="275">
        <v>-0.28194999999999998</v>
      </c>
      <c r="J21" s="275">
        <v>0.14298</v>
      </c>
      <c r="K21" s="275">
        <v>-7.5670000000000001E-2</v>
      </c>
      <c r="M21" s="275">
        <f t="shared" si="2"/>
        <v>-3.92121E-2</v>
      </c>
      <c r="N21" s="275">
        <f t="shared" si="3"/>
        <v>-8.0638080000000001E-2</v>
      </c>
      <c r="O21" s="275">
        <f t="shared" si="0"/>
        <v>-0.28592277999999999</v>
      </c>
      <c r="P21" s="324">
        <f t="shared" si="1"/>
        <v>-0.40577295999999996</v>
      </c>
      <c r="R21" s="280">
        <f t="shared" si="4"/>
        <v>1.9320359300013284E-2</v>
      </c>
      <c r="S21" s="325">
        <v>1.9769143407270449E-2</v>
      </c>
    </row>
    <row r="22" spans="1:19" ht="15">
      <c r="A22" s="273">
        <v>21</v>
      </c>
      <c r="B22" s="274">
        <v>-1.967E-2</v>
      </c>
      <c r="C22" s="274">
        <v>-0.38852999999999999</v>
      </c>
      <c r="D22" s="275">
        <v>-0.20866000000000001</v>
      </c>
      <c r="E22" s="286">
        <v>1.89415</v>
      </c>
      <c r="F22" s="275">
        <v>-0.84021000000000001</v>
      </c>
      <c r="G22" s="274">
        <v>-0.76742999999999995</v>
      </c>
      <c r="H22" s="275">
        <v>-0.83906999999999998</v>
      </c>
      <c r="I22" s="275">
        <v>-0.37808999999999998</v>
      </c>
      <c r="J22" s="275">
        <v>-0.24593000000000001</v>
      </c>
      <c r="K22" s="275">
        <v>0.18140999999999999</v>
      </c>
      <c r="M22" s="275">
        <f t="shared" si="2"/>
        <v>-5.3109000000000003E-3</v>
      </c>
      <c r="N22" s="275">
        <f t="shared" si="3"/>
        <v>-7.4597759999999999E-2</v>
      </c>
      <c r="O22" s="275">
        <f t="shared" si="0"/>
        <v>-0.21948497999999997</v>
      </c>
      <c r="P22" s="324">
        <f t="shared" si="1"/>
        <v>-0.29939363999999996</v>
      </c>
      <c r="R22" s="280">
        <f t="shared" si="4"/>
        <v>2.0500497520987669E-2</v>
      </c>
      <c r="S22" s="325">
        <v>2.0831637387008481E-2</v>
      </c>
    </row>
    <row r="23" spans="1:19" ht="15">
      <c r="A23" s="273">
        <v>22</v>
      </c>
      <c r="B23" s="274">
        <v>0.15942000000000001</v>
      </c>
      <c r="C23" s="274">
        <v>-0.26166</v>
      </c>
      <c r="D23" s="275">
        <v>0.32941999999999999</v>
      </c>
      <c r="E23" s="286">
        <v>0.91998000000000002</v>
      </c>
      <c r="F23" s="275">
        <v>7.5340000000000004E-2</v>
      </c>
      <c r="G23" s="274">
        <v>7.9549999999999996E-2</v>
      </c>
      <c r="H23" s="275">
        <v>-0.28856999999999999</v>
      </c>
      <c r="I23" s="275">
        <v>-0.12554000000000001</v>
      </c>
      <c r="J23" s="275">
        <v>-0.2432</v>
      </c>
      <c r="K23" s="275">
        <v>-0.26157999999999998</v>
      </c>
      <c r="M23" s="275">
        <f t="shared" si="2"/>
        <v>4.3043400000000002E-2</v>
      </c>
      <c r="N23" s="275">
        <f t="shared" si="3"/>
        <v>-5.0238720000000001E-2</v>
      </c>
      <c r="O23" s="275">
        <f t="shared" si="0"/>
        <v>2.2751299999999999E-2</v>
      </c>
      <c r="P23" s="324">
        <f t="shared" si="1"/>
        <v>1.5555980000000001E-2</v>
      </c>
      <c r="R23" s="280">
        <f t="shared" si="4"/>
        <v>2.3994448076822755E-2</v>
      </c>
      <c r="S23" s="325">
        <v>2.3977480272180975E-2</v>
      </c>
    </row>
    <row r="24" spans="1:19" ht="15">
      <c r="A24" s="273">
        <v>23</v>
      </c>
      <c r="B24" s="274">
        <v>0.15831000000000001</v>
      </c>
      <c r="C24" s="274">
        <v>-0.45212999999999998</v>
      </c>
      <c r="D24" s="275">
        <v>-0.2253</v>
      </c>
      <c r="E24" s="286">
        <v>-0.14660999999999999</v>
      </c>
      <c r="F24" s="275">
        <v>-0.20968000000000001</v>
      </c>
      <c r="G24" s="274">
        <v>-0.82526999999999995</v>
      </c>
      <c r="H24" s="275">
        <v>-4.2189999999999998E-2</v>
      </c>
      <c r="I24" s="275">
        <v>-8.5279999999999995E-2</v>
      </c>
      <c r="J24" s="275">
        <v>-0.20802999999999999</v>
      </c>
      <c r="K24" s="275">
        <v>-8.2659999999999997E-2</v>
      </c>
      <c r="M24" s="275">
        <f t="shared" si="2"/>
        <v>4.2743700000000003E-2</v>
      </c>
      <c r="N24" s="275">
        <f t="shared" si="3"/>
        <v>-8.6808959999999991E-2</v>
      </c>
      <c r="O24" s="275">
        <f t="shared" si="0"/>
        <v>-0.23602721999999995</v>
      </c>
      <c r="P24" s="324">
        <f t="shared" si="1"/>
        <v>-0.28009247999999992</v>
      </c>
      <c r="R24" s="280">
        <f t="shared" si="4"/>
        <v>2.0714618429310282E-2</v>
      </c>
      <c r="S24" s="325">
        <v>2.1024323366394853E-2</v>
      </c>
    </row>
    <row r="25" spans="1:19" ht="15">
      <c r="A25" s="273">
        <v>24</v>
      </c>
      <c r="B25" s="274">
        <v>-0.35411999999999999</v>
      </c>
      <c r="C25" s="274">
        <v>-0.53951000000000005</v>
      </c>
      <c r="D25" s="275">
        <v>0.11396000000000001</v>
      </c>
      <c r="E25" s="286">
        <v>-0.42970999999999998</v>
      </c>
      <c r="F25" s="275">
        <v>-0.58369000000000004</v>
      </c>
      <c r="G25" s="274">
        <v>-0.40021000000000001</v>
      </c>
      <c r="H25" s="275">
        <v>-0.58926999999999996</v>
      </c>
      <c r="I25" s="275">
        <v>-0.27122000000000002</v>
      </c>
      <c r="J25" s="275">
        <v>6.7460000000000006E-2</v>
      </c>
      <c r="K25" s="275">
        <v>-0.27176</v>
      </c>
      <c r="M25" s="275">
        <f t="shared" si="2"/>
        <v>-9.56124E-2</v>
      </c>
      <c r="N25" s="275">
        <f t="shared" si="3"/>
        <v>-0.10358592000000001</v>
      </c>
      <c r="O25" s="275">
        <f t="shared" si="0"/>
        <v>-0.11446005999999999</v>
      </c>
      <c r="P25" s="324">
        <f t="shared" si="1"/>
        <v>-0.31365838000000001</v>
      </c>
      <c r="R25" s="280">
        <f t="shared" si="4"/>
        <v>2.0342249048575341E-2</v>
      </c>
      <c r="S25" s="325">
        <v>2.0689798480810193E-2</v>
      </c>
    </row>
    <row r="26" spans="1:19" ht="15">
      <c r="A26" s="273">
        <v>25</v>
      </c>
      <c r="B26" s="274">
        <v>5.058E-2</v>
      </c>
      <c r="C26" s="274">
        <v>-0.38640000000000002</v>
      </c>
      <c r="D26" s="275">
        <v>0.44213000000000002</v>
      </c>
      <c r="E26" s="286">
        <v>-0.57381000000000004</v>
      </c>
      <c r="F26" s="275">
        <v>-0.30513000000000001</v>
      </c>
      <c r="G26" s="274">
        <v>-0.36718000000000001</v>
      </c>
      <c r="H26" s="275">
        <v>0.17152000000000001</v>
      </c>
      <c r="I26" s="275">
        <v>0.11026</v>
      </c>
      <c r="J26" s="275">
        <v>-0.28249999999999997</v>
      </c>
      <c r="K26" s="275">
        <v>0.23091</v>
      </c>
      <c r="M26" s="275">
        <f t="shared" si="2"/>
        <v>1.3656600000000001E-2</v>
      </c>
      <c r="N26" s="275">
        <f t="shared" si="3"/>
        <v>-7.4188799999999999E-2</v>
      </c>
      <c r="O26" s="275">
        <f t="shared" si="0"/>
        <v>-0.10501347999999999</v>
      </c>
      <c r="P26" s="324">
        <f t="shared" si="1"/>
        <v>-0.16554567999999997</v>
      </c>
      <c r="R26" s="280">
        <f t="shared" si="4"/>
        <v>2.1985364066435135E-2</v>
      </c>
      <c r="S26" s="325">
        <v>2.2168652676458969E-2</v>
      </c>
    </row>
    <row r="27" spans="1:19" ht="15">
      <c r="A27" s="273">
        <v>26</v>
      </c>
      <c r="B27" s="274">
        <v>-0.37487999999999999</v>
      </c>
      <c r="C27" s="274">
        <v>2.2290000000000001E-2</v>
      </c>
      <c r="D27" s="275">
        <v>-0.30690000000000001</v>
      </c>
      <c r="E27" s="286">
        <v>-1.16011</v>
      </c>
      <c r="F27" s="275">
        <v>0.18262999999999999</v>
      </c>
      <c r="G27" s="274">
        <v>-0.11794</v>
      </c>
      <c r="H27" s="275">
        <v>-8.9800000000000005E-2</v>
      </c>
      <c r="I27" s="275">
        <v>-0.30591000000000002</v>
      </c>
      <c r="J27" s="275">
        <v>-0.50600000000000001</v>
      </c>
      <c r="K27" s="275">
        <v>-0.11315</v>
      </c>
      <c r="M27" s="275">
        <f t="shared" si="2"/>
        <v>-0.1012176</v>
      </c>
      <c r="N27" s="275">
        <f t="shared" si="3"/>
        <v>4.2796800000000001E-3</v>
      </c>
      <c r="O27" s="275">
        <f t="shared" si="0"/>
        <v>-3.3730839999999998E-2</v>
      </c>
      <c r="P27" s="324">
        <f t="shared" si="1"/>
        <v>-0.13066875999999999</v>
      </c>
      <c r="R27" s="280">
        <f t="shared" si="4"/>
        <v>2.237227748458695E-2</v>
      </c>
      <c r="S27" s="325">
        <v>2.2516969749176718E-2</v>
      </c>
    </row>
    <row r="28" spans="1:19" ht="15">
      <c r="A28" s="273">
        <v>27</v>
      </c>
      <c r="B28" s="274">
        <v>-0.19220999999999999</v>
      </c>
      <c r="C28" s="274">
        <v>-0.16789000000000001</v>
      </c>
      <c r="D28" s="275">
        <v>-0.70930000000000004</v>
      </c>
      <c r="E28" s="286">
        <v>0.41787000000000002</v>
      </c>
      <c r="F28" s="275">
        <v>-0.35088000000000003</v>
      </c>
      <c r="G28" s="274">
        <v>-0.13167999999999999</v>
      </c>
      <c r="H28" s="275">
        <v>-0.65405000000000002</v>
      </c>
      <c r="I28" s="275">
        <v>0.10672</v>
      </c>
      <c r="J28" s="275">
        <v>0.69442000000000004</v>
      </c>
      <c r="K28" s="275">
        <v>-9.2859999999999998E-2</v>
      </c>
      <c r="M28" s="275">
        <f t="shared" si="2"/>
        <v>-5.1896700000000004E-2</v>
      </c>
      <c r="N28" s="275">
        <f t="shared" si="3"/>
        <v>-3.223488E-2</v>
      </c>
      <c r="O28" s="275">
        <f t="shared" si="0"/>
        <v>-3.7660479999999996E-2</v>
      </c>
      <c r="P28" s="324">
        <f t="shared" si="1"/>
        <v>-0.12179206000000001</v>
      </c>
      <c r="R28" s="280">
        <f t="shared" si="4"/>
        <v>2.2470752761042219E-2</v>
      </c>
      <c r="S28" s="325">
        <v>2.2605709454597299E-2</v>
      </c>
    </row>
    <row r="29" spans="1:19" ht="15">
      <c r="A29" s="273">
        <v>28</v>
      </c>
      <c r="B29" s="274">
        <v>-9.153E-2</v>
      </c>
      <c r="C29" s="274">
        <v>-1.2999999999999999E-4</v>
      </c>
      <c r="D29" s="275">
        <v>1.1234500000000001</v>
      </c>
      <c r="E29" s="286">
        <v>0.57572999999999996</v>
      </c>
      <c r="F29" s="275">
        <v>1.23116</v>
      </c>
      <c r="G29" s="274">
        <v>-3.6790000000000003E-2</v>
      </c>
      <c r="H29" s="275">
        <v>-1.32701</v>
      </c>
      <c r="I29" s="275">
        <v>-0.46777000000000002</v>
      </c>
      <c r="J29" s="275">
        <v>0.78324000000000005</v>
      </c>
      <c r="K29" s="275">
        <v>-1.63994</v>
      </c>
      <c r="M29" s="275">
        <f t="shared" si="2"/>
        <v>-2.4713100000000002E-2</v>
      </c>
      <c r="N29" s="275">
        <f t="shared" si="3"/>
        <v>-2.4959999999999998E-5</v>
      </c>
      <c r="O29" s="275">
        <f t="shared" si="0"/>
        <v>-1.052194E-2</v>
      </c>
      <c r="P29" s="324">
        <f t="shared" si="1"/>
        <v>-3.526E-2</v>
      </c>
      <c r="R29" s="280">
        <f t="shared" si="4"/>
        <v>2.3430711814603086E-2</v>
      </c>
      <c r="S29" s="325">
        <v>2.3469753255347489E-2</v>
      </c>
    </row>
    <row r="30" spans="1:19" ht="15">
      <c r="A30" s="273">
        <v>29</v>
      </c>
      <c r="B30" s="274">
        <v>-0.30592999999999998</v>
      </c>
      <c r="C30" s="274">
        <v>-0.27983999999999998</v>
      </c>
      <c r="D30" s="275">
        <v>-0.7097</v>
      </c>
      <c r="E30" s="286">
        <v>-0.58445000000000003</v>
      </c>
      <c r="F30" s="275">
        <v>-7.4620000000000006E-2</v>
      </c>
      <c r="G30" s="274">
        <v>0.23119999999999999</v>
      </c>
      <c r="H30" s="275">
        <v>0.20993999999999999</v>
      </c>
      <c r="I30" s="275">
        <v>1.968E-2</v>
      </c>
      <c r="J30" s="275">
        <v>-0.25373000000000001</v>
      </c>
      <c r="K30" s="275">
        <v>7.8589999999999993E-2</v>
      </c>
      <c r="M30" s="275">
        <f t="shared" si="2"/>
        <v>-8.2601099999999997E-2</v>
      </c>
      <c r="N30" s="275">
        <f t="shared" si="3"/>
        <v>-5.3729279999999997E-2</v>
      </c>
      <c r="O30" s="275">
        <f t="shared" si="0"/>
        <v>6.6123199999999993E-2</v>
      </c>
      <c r="P30" s="324">
        <f t="shared" si="1"/>
        <v>-7.0207180000000008E-2</v>
      </c>
      <c r="R30" s="280">
        <f t="shared" si="4"/>
        <v>2.3043018954437486E-2</v>
      </c>
      <c r="S30" s="325">
        <v>2.3121349526717093E-2</v>
      </c>
    </row>
    <row r="31" spans="1:19" ht="15">
      <c r="A31" s="273">
        <v>30</v>
      </c>
      <c r="B31" s="274">
        <v>-0.40210000000000001</v>
      </c>
      <c r="C31" s="274">
        <v>6.3600000000000004E-2</v>
      </c>
      <c r="D31" s="275">
        <v>-0.96533999999999998</v>
      </c>
      <c r="E31" s="286">
        <v>-0.56754000000000004</v>
      </c>
      <c r="F31" s="275">
        <v>-0.24368999999999999</v>
      </c>
      <c r="G31" s="274">
        <v>0.89117999999999997</v>
      </c>
      <c r="H31" s="275">
        <v>0.34686</v>
      </c>
      <c r="I31" s="275">
        <v>-4.1340000000000002E-2</v>
      </c>
      <c r="J31" s="275">
        <v>-0.59445000000000003</v>
      </c>
      <c r="K31" s="275">
        <v>0.33737</v>
      </c>
      <c r="M31" s="275">
        <f t="shared" si="2"/>
        <v>-0.10856700000000001</v>
      </c>
      <c r="N31" s="275">
        <f t="shared" si="3"/>
        <v>1.22112E-2</v>
      </c>
      <c r="O31" s="275">
        <f t="shared" si="0"/>
        <v>0.25487747999999999</v>
      </c>
      <c r="P31" s="324">
        <f t="shared" si="1"/>
        <v>0.15852168</v>
      </c>
      <c r="R31" s="280">
        <f t="shared" si="4"/>
        <v>2.5580463919548178E-2</v>
      </c>
      <c r="S31" s="325">
        <v>2.5405881509042709E-2</v>
      </c>
    </row>
    <row r="32" spans="1:19" ht="15">
      <c r="A32" s="273">
        <v>31</v>
      </c>
      <c r="B32" s="274">
        <v>-0.191</v>
      </c>
      <c r="C32" s="274">
        <v>1.1162099999999999</v>
      </c>
      <c r="D32" s="275">
        <v>-0.35149000000000002</v>
      </c>
      <c r="E32" s="286">
        <v>-1.284</v>
      </c>
      <c r="F32" s="275">
        <v>0.95348999999999995</v>
      </c>
      <c r="G32" s="274">
        <v>-7.4039999999999995E-2</v>
      </c>
      <c r="H32" s="275">
        <v>0.13125000000000001</v>
      </c>
      <c r="I32" s="275">
        <v>-0.99299999999999999</v>
      </c>
      <c r="J32" s="275">
        <v>-0.77681999999999995</v>
      </c>
      <c r="K32" s="275">
        <v>0.17499000000000001</v>
      </c>
      <c r="M32" s="275">
        <f t="shared" si="2"/>
        <v>-5.1570000000000005E-2</v>
      </c>
      <c r="N32" s="275">
        <f t="shared" si="3"/>
        <v>0.21431232</v>
      </c>
      <c r="O32" s="275">
        <f t="shared" si="0"/>
        <v>-2.1175439999999997E-2</v>
      </c>
      <c r="P32" s="324">
        <f t="shared" si="1"/>
        <v>0.14156688000000001</v>
      </c>
      <c r="R32" s="280">
        <f t="shared" si="4"/>
        <v>2.5392372780133333E-2</v>
      </c>
      <c r="S32" s="325">
        <v>2.5234595436270015E-2</v>
      </c>
    </row>
    <row r="33" spans="1:19" ht="15">
      <c r="A33" s="273">
        <v>32</v>
      </c>
      <c r="B33" s="274">
        <v>-5.2789999999999997E-2</v>
      </c>
      <c r="C33" s="274">
        <v>-0.17459</v>
      </c>
      <c r="D33" s="275">
        <v>-0.28371000000000002</v>
      </c>
      <c r="E33" s="286">
        <v>-0.82891000000000004</v>
      </c>
      <c r="F33" s="275">
        <v>-0.14721000000000001</v>
      </c>
      <c r="G33" s="274">
        <v>-0.44571</v>
      </c>
      <c r="H33" s="275">
        <v>-8.0079999999999998E-2</v>
      </c>
      <c r="I33" s="275">
        <v>-5.706E-2</v>
      </c>
      <c r="J33" s="275">
        <v>-0.25269999999999998</v>
      </c>
      <c r="K33" s="275">
        <v>-5.1020000000000003E-2</v>
      </c>
      <c r="M33" s="275">
        <f t="shared" si="2"/>
        <v>-1.42533E-2</v>
      </c>
      <c r="N33" s="275">
        <f t="shared" si="3"/>
        <v>-3.3521280000000001E-2</v>
      </c>
      <c r="O33" s="275">
        <f t="shared" si="0"/>
        <v>-0.12747306</v>
      </c>
      <c r="P33" s="324">
        <f t="shared" si="1"/>
        <v>-0.17524763999999998</v>
      </c>
      <c r="R33" s="280">
        <f t="shared" si="4"/>
        <v>2.1877733618953756E-2</v>
      </c>
      <c r="S33" s="325">
        <v>2.2071533887890633E-2</v>
      </c>
    </row>
    <row r="34" spans="1:19" ht="15">
      <c r="A34" s="273">
        <v>33</v>
      </c>
      <c r="B34" s="274">
        <v>-0.13020000000000001</v>
      </c>
      <c r="C34" s="274">
        <v>-0.21082000000000001</v>
      </c>
      <c r="D34" s="275">
        <v>5.7360000000000001E-2</v>
      </c>
      <c r="E34" s="286">
        <v>-1.0696000000000001</v>
      </c>
      <c r="F34" s="275">
        <v>0.13108</v>
      </c>
      <c r="G34" s="274">
        <v>-0.16042999999999999</v>
      </c>
      <c r="H34" s="275">
        <v>0.78551000000000004</v>
      </c>
      <c r="I34" s="275">
        <v>-9.6619999999999998E-2</v>
      </c>
      <c r="J34" s="275">
        <v>-0.61343999999999999</v>
      </c>
      <c r="K34" s="275">
        <v>0.16686000000000001</v>
      </c>
      <c r="M34" s="275">
        <f t="shared" si="2"/>
        <v>-3.5154000000000005E-2</v>
      </c>
      <c r="N34" s="275">
        <f t="shared" si="3"/>
        <v>-4.0477440000000003E-2</v>
      </c>
      <c r="O34" s="275">
        <f t="shared" si="0"/>
        <v>-4.588297999999999E-2</v>
      </c>
      <c r="P34" s="324">
        <f t="shared" si="1"/>
        <v>-0.12151442</v>
      </c>
      <c r="R34" s="280">
        <f t="shared" si="4"/>
        <v>2.2473832810582593E-2</v>
      </c>
      <c r="S34" s="325">
        <v>2.2608470868760784E-2</v>
      </c>
    </row>
    <row r="35" spans="1:19" ht="15">
      <c r="A35" s="273">
        <v>34</v>
      </c>
      <c r="B35" s="274">
        <v>-0.65551999999999999</v>
      </c>
      <c r="C35" s="274">
        <v>-0.28419</v>
      </c>
      <c r="D35" s="275">
        <v>-0.22367999999999999</v>
      </c>
      <c r="E35" s="286">
        <v>-0.87375999999999998</v>
      </c>
      <c r="F35" s="275">
        <v>-0.55566000000000004</v>
      </c>
      <c r="G35" s="274">
        <v>-0.67557999999999996</v>
      </c>
      <c r="H35" s="275">
        <v>8.1710000000000005E-2</v>
      </c>
      <c r="I35" s="275">
        <v>-0.31608000000000003</v>
      </c>
      <c r="J35" s="275">
        <v>-0.44080999999999998</v>
      </c>
      <c r="K35" s="275">
        <v>0.11761000000000001</v>
      </c>
      <c r="M35" s="275">
        <f t="shared" si="2"/>
        <v>-0.17699040000000002</v>
      </c>
      <c r="N35" s="275">
        <f t="shared" si="3"/>
        <v>-5.4564479999999999E-2</v>
      </c>
      <c r="O35" s="275">
        <f t="shared" si="0"/>
        <v>-0.19321587999999998</v>
      </c>
      <c r="P35" s="324">
        <f t="shared" si="1"/>
        <v>-0.42477076000000002</v>
      </c>
      <c r="R35" s="280">
        <f t="shared" si="4"/>
        <v>1.9109603770701505E-2</v>
      </c>
      <c r="S35" s="325">
        <v>1.957979929893635E-2</v>
      </c>
    </row>
    <row r="36" spans="1:19" ht="15">
      <c r="A36" s="273">
        <v>35</v>
      </c>
      <c r="B36" s="274">
        <v>1.0699999999999999E-2</v>
      </c>
      <c r="C36" s="274">
        <v>-0.40536</v>
      </c>
      <c r="D36" s="275">
        <v>-0.39012999999999998</v>
      </c>
      <c r="E36" s="286">
        <v>-0.99817</v>
      </c>
      <c r="F36" s="275">
        <v>-0.28201999999999999</v>
      </c>
      <c r="G36" s="274">
        <v>-0.34273999999999999</v>
      </c>
      <c r="H36" s="275">
        <v>0.25076999999999999</v>
      </c>
      <c r="I36" s="275">
        <v>-0.10057000000000001</v>
      </c>
      <c r="J36" s="275">
        <v>-0.49521999999999999</v>
      </c>
      <c r="K36" s="275">
        <v>0.14488000000000001</v>
      </c>
      <c r="M36" s="275">
        <f t="shared" si="2"/>
        <v>2.8890000000000001E-3</v>
      </c>
      <c r="N36" s="275">
        <f t="shared" si="3"/>
        <v>-7.7829120000000002E-2</v>
      </c>
      <c r="O36" s="275">
        <f t="shared" si="0"/>
        <v>-9.8023639999999995E-2</v>
      </c>
      <c r="P36" s="324">
        <f t="shared" si="1"/>
        <v>-0.17296375999999999</v>
      </c>
      <c r="R36" s="280">
        <f t="shared" si="4"/>
        <v>2.1903070254684451E-2</v>
      </c>
      <c r="S36" s="325">
        <v>2.2094628350345983E-2</v>
      </c>
    </row>
    <row r="37" spans="1:19" ht="15">
      <c r="A37" s="273">
        <v>36</v>
      </c>
      <c r="B37" s="274">
        <v>4.1000000000000003E-3</v>
      </c>
      <c r="C37" s="274">
        <v>-0.31072</v>
      </c>
      <c r="D37" s="275">
        <v>-0.40336</v>
      </c>
      <c r="E37" s="286">
        <v>-0.79122999999999999</v>
      </c>
      <c r="F37" s="275">
        <v>-0.24124000000000001</v>
      </c>
      <c r="G37" s="274">
        <v>-0.19656000000000001</v>
      </c>
      <c r="H37" s="275">
        <v>0.16216</v>
      </c>
      <c r="I37" s="275">
        <v>-8.1629999999999994E-2</v>
      </c>
      <c r="J37" s="275">
        <v>-0.29008</v>
      </c>
      <c r="K37" s="275">
        <v>0.16572999999999999</v>
      </c>
      <c r="M37" s="275">
        <f t="shared" si="2"/>
        <v>1.1070000000000001E-3</v>
      </c>
      <c r="N37" s="275">
        <f t="shared" si="3"/>
        <v>-5.9658240000000001E-2</v>
      </c>
      <c r="O37" s="275">
        <f t="shared" si="0"/>
        <v>-5.6216160000000001E-2</v>
      </c>
      <c r="P37" s="324">
        <f t="shared" si="1"/>
        <v>-0.11476740000000001</v>
      </c>
      <c r="R37" s="280">
        <f t="shared" si="4"/>
        <v>2.2548682096888227E-2</v>
      </c>
      <c r="S37" s="325">
        <v>2.26758564487698E-2</v>
      </c>
    </row>
    <row r="38" spans="1:19" ht="15">
      <c r="A38" s="273">
        <v>37</v>
      </c>
      <c r="B38" s="274">
        <v>-0.12157</v>
      </c>
      <c r="C38" s="274">
        <v>-0.11079</v>
      </c>
      <c r="D38" s="275">
        <v>0.33606999999999998</v>
      </c>
      <c r="E38" s="286">
        <v>0.33681</v>
      </c>
      <c r="F38" s="275">
        <v>-0.17266999999999999</v>
      </c>
      <c r="G38" s="274">
        <v>-0.86992999999999998</v>
      </c>
      <c r="H38" s="275">
        <v>-0.27532000000000001</v>
      </c>
      <c r="I38" s="275">
        <v>-0.14349999999999999</v>
      </c>
      <c r="J38" s="275">
        <v>0.29225000000000001</v>
      </c>
      <c r="K38" s="275">
        <v>-0.38529999999999998</v>
      </c>
      <c r="M38" s="275">
        <f t="shared" si="2"/>
        <v>-3.2823900000000003E-2</v>
      </c>
      <c r="N38" s="275">
        <f t="shared" si="3"/>
        <v>-2.1271680000000001E-2</v>
      </c>
      <c r="O38" s="275">
        <f t="shared" si="0"/>
        <v>-0.24879997999999998</v>
      </c>
      <c r="P38" s="324">
        <f t="shared" si="1"/>
        <v>-0.30289555999999995</v>
      </c>
      <c r="R38" s="280">
        <f t="shared" si="4"/>
        <v>2.0461648338281908E-2</v>
      </c>
      <c r="S38" s="325">
        <v>2.0796350727475894E-2</v>
      </c>
    </row>
    <row r="39" spans="1:19" ht="15">
      <c r="A39" s="273">
        <v>38</v>
      </c>
      <c r="B39" s="274">
        <v>0.21858</v>
      </c>
      <c r="C39" s="274">
        <v>-0.20211000000000001</v>
      </c>
      <c r="D39" s="275">
        <v>-0.98473999999999995</v>
      </c>
      <c r="E39" s="286">
        <v>0.90598999999999996</v>
      </c>
      <c r="F39" s="275">
        <v>7.8231900000000003</v>
      </c>
      <c r="G39" s="274">
        <v>-0.38350000000000001</v>
      </c>
      <c r="H39" s="275">
        <v>-0.47014</v>
      </c>
      <c r="I39" s="275">
        <v>0.93162999999999996</v>
      </c>
      <c r="J39" s="275">
        <v>0.45778999999999997</v>
      </c>
      <c r="K39" s="275">
        <v>0.57562999999999998</v>
      </c>
      <c r="M39" s="275">
        <f t="shared" si="2"/>
        <v>5.9016600000000002E-2</v>
      </c>
      <c r="N39" s="275">
        <f t="shared" si="3"/>
        <v>-3.8805120000000005E-2</v>
      </c>
      <c r="O39" s="275">
        <f t="shared" si="0"/>
        <v>-0.10968099999999999</v>
      </c>
      <c r="P39" s="324">
        <f t="shared" si="1"/>
        <v>-8.9469519999999997E-2</v>
      </c>
      <c r="R39" s="280">
        <f t="shared" si="4"/>
        <v>2.2829328702803957E-2</v>
      </c>
      <c r="S39" s="325">
        <v>2.2928132909713499E-2</v>
      </c>
    </row>
    <row r="40" spans="1:19" ht="15">
      <c r="A40" s="273">
        <v>39</v>
      </c>
      <c r="B40" s="274">
        <v>2.9729999999999999E-2</v>
      </c>
      <c r="C40" s="274">
        <v>-0.38614999999999999</v>
      </c>
      <c r="D40" s="275">
        <v>6.3619999999999996E-2</v>
      </c>
      <c r="E40" s="286">
        <v>1.68329</v>
      </c>
      <c r="F40" s="275">
        <v>-0.51026000000000005</v>
      </c>
      <c r="G40" s="274">
        <v>-0.20469999999999999</v>
      </c>
      <c r="H40" s="275">
        <v>-0.33428999999999998</v>
      </c>
      <c r="I40" s="275">
        <v>-3.48E-3</v>
      </c>
      <c r="J40" s="275">
        <v>0.36102000000000001</v>
      </c>
      <c r="K40" s="275">
        <v>0.10358000000000001</v>
      </c>
      <c r="M40" s="275">
        <f t="shared" si="2"/>
        <v>8.0271000000000006E-3</v>
      </c>
      <c r="N40" s="275">
        <f t="shared" si="3"/>
        <v>-7.4140800000000007E-2</v>
      </c>
      <c r="O40" s="275">
        <f t="shared" si="0"/>
        <v>-5.8544199999999991E-2</v>
      </c>
      <c r="P40" s="324">
        <f t="shared" si="1"/>
        <v>-0.1246579</v>
      </c>
      <c r="R40" s="280">
        <f t="shared" si="4"/>
        <v>2.2438960046826738E-2</v>
      </c>
      <c r="S40" s="325">
        <v>2.2577137773462368E-2</v>
      </c>
    </row>
    <row r="41" spans="1:19" ht="15">
      <c r="A41" s="273">
        <v>40</v>
      </c>
      <c r="B41" s="274">
        <v>-0.31474000000000002</v>
      </c>
      <c r="C41" s="274">
        <v>0.11874</v>
      </c>
      <c r="D41" s="275">
        <v>0.85790999999999995</v>
      </c>
      <c r="E41" s="286">
        <v>-0.57416</v>
      </c>
      <c r="F41" s="275">
        <v>0.80325999999999997</v>
      </c>
      <c r="G41" s="274">
        <v>-7.7310000000000004E-2</v>
      </c>
      <c r="H41" s="275">
        <v>-0.32646999999999998</v>
      </c>
      <c r="I41" s="275">
        <v>-0.14595</v>
      </c>
      <c r="J41" s="275">
        <v>4.3619999999999999E-2</v>
      </c>
      <c r="K41" s="275">
        <v>-0.92950999999999995</v>
      </c>
      <c r="M41" s="275">
        <f t="shared" si="2"/>
        <v>-8.4979800000000008E-2</v>
      </c>
      <c r="N41" s="275">
        <f t="shared" si="3"/>
        <v>2.2798080000000002E-2</v>
      </c>
      <c r="O41" s="275">
        <f t="shared" si="0"/>
        <v>-2.2110660000000001E-2</v>
      </c>
      <c r="P41" s="324">
        <f t="shared" si="1"/>
        <v>-8.4292380000000014E-2</v>
      </c>
      <c r="R41" s="280">
        <f t="shared" si="4"/>
        <v>2.2886762241477971E-2</v>
      </c>
      <c r="S41" s="325">
        <v>2.2980031163968115E-2</v>
      </c>
    </row>
    <row r="42" spans="1:19" ht="15">
      <c r="A42" s="273">
        <v>41</v>
      </c>
      <c r="B42" s="274">
        <v>-1.047E-2</v>
      </c>
      <c r="C42" s="274">
        <v>3.8629999999999998E-2</v>
      </c>
      <c r="D42" s="275">
        <v>1.3491899999999999</v>
      </c>
      <c r="E42" s="286">
        <v>0.39034000000000002</v>
      </c>
      <c r="F42" s="275">
        <v>1.39733</v>
      </c>
      <c r="G42" s="274">
        <v>-0.14942</v>
      </c>
      <c r="H42" s="275">
        <v>-0.82565</v>
      </c>
      <c r="I42" s="275">
        <v>-0.35117999999999999</v>
      </c>
      <c r="J42" s="275">
        <v>0.61960000000000004</v>
      </c>
      <c r="K42" s="275">
        <v>-1.63347</v>
      </c>
      <c r="M42" s="275">
        <f t="shared" si="2"/>
        <v>-2.8269000000000002E-3</v>
      </c>
      <c r="N42" s="275">
        <f t="shared" si="3"/>
        <v>7.4169599999999994E-3</v>
      </c>
      <c r="O42" s="275">
        <f t="shared" si="0"/>
        <v>-4.2734119999999993E-2</v>
      </c>
      <c r="P42" s="324">
        <f t="shared" si="1"/>
        <v>-3.8144059999999994E-2</v>
      </c>
      <c r="R42" s="280">
        <f t="shared" si="4"/>
        <v>2.3398716973523227E-2</v>
      </c>
      <c r="S42" s="325">
        <v>2.344077829154519E-2</v>
      </c>
    </row>
    <row r="43" spans="1:19" ht="15">
      <c r="A43" s="273">
        <v>42</v>
      </c>
      <c r="B43" s="274">
        <v>0.11261</v>
      </c>
      <c r="C43" s="274">
        <v>-0.18758</v>
      </c>
      <c r="D43" s="275">
        <v>-0.86790999999999996</v>
      </c>
      <c r="E43" s="286">
        <v>0.14716000000000001</v>
      </c>
      <c r="F43" s="275">
        <v>-0.58725000000000005</v>
      </c>
      <c r="G43" s="274">
        <v>-0.18329000000000001</v>
      </c>
      <c r="H43" s="275">
        <v>-0.80166000000000004</v>
      </c>
      <c r="I43" s="275">
        <v>0.44230000000000003</v>
      </c>
      <c r="J43" s="275">
        <v>8.0310000000000006E-2</v>
      </c>
      <c r="K43" s="275">
        <v>-0.26472000000000001</v>
      </c>
      <c r="M43" s="275">
        <f t="shared" si="2"/>
        <v>3.0404700000000003E-2</v>
      </c>
      <c r="N43" s="275">
        <f t="shared" si="3"/>
        <v>-3.6015360000000003E-2</v>
      </c>
      <c r="O43" s="275">
        <f t="shared" si="0"/>
        <v>-5.2420939999999999E-2</v>
      </c>
      <c r="P43" s="324">
        <f t="shared" si="1"/>
        <v>-5.8031600000000003E-2</v>
      </c>
      <c r="R43" s="280">
        <f t="shared" si="4"/>
        <v>2.3178090952646644E-2</v>
      </c>
      <c r="S43" s="325">
        <v>2.3242302559263205E-2</v>
      </c>
    </row>
    <row r="44" spans="1:19" ht="15">
      <c r="A44" s="273">
        <v>43</v>
      </c>
      <c r="B44" s="274">
        <v>0.21568000000000001</v>
      </c>
      <c r="C44" s="274">
        <v>2.691E-2</v>
      </c>
      <c r="D44" s="275">
        <v>-0.66525000000000001</v>
      </c>
      <c r="E44" s="286">
        <v>0.74539</v>
      </c>
      <c r="F44" s="275">
        <v>-0.75097999999999998</v>
      </c>
      <c r="G44" s="274">
        <v>-0.38368999999999998</v>
      </c>
      <c r="H44" s="275">
        <v>-0.42231000000000002</v>
      </c>
      <c r="I44" s="275">
        <v>-0.41566999999999998</v>
      </c>
      <c r="J44" s="275">
        <v>-0.13532</v>
      </c>
      <c r="K44" s="275">
        <v>-0.10730000000000001</v>
      </c>
      <c r="M44" s="275">
        <f t="shared" si="2"/>
        <v>5.8233600000000003E-2</v>
      </c>
      <c r="N44" s="275">
        <f t="shared" si="3"/>
        <v>5.1667200000000005E-3</v>
      </c>
      <c r="O44" s="275">
        <f t="shared" si="0"/>
        <v>-0.10973533999999999</v>
      </c>
      <c r="P44" s="324">
        <f t="shared" si="1"/>
        <v>-4.6335019999999977E-2</v>
      </c>
      <c r="R44" s="280">
        <f t="shared" si="4"/>
        <v>2.3307849077747318E-2</v>
      </c>
      <c r="S44" s="325">
        <v>2.3358682327203076E-2</v>
      </c>
    </row>
    <row r="45" spans="1:19" ht="15">
      <c r="A45" s="273">
        <v>44</v>
      </c>
      <c r="B45" s="274">
        <v>0.12282999999999999</v>
      </c>
      <c r="C45" s="274">
        <v>-0.23347000000000001</v>
      </c>
      <c r="D45" s="275">
        <v>-0.51398999999999995</v>
      </c>
      <c r="E45" s="286">
        <v>0.20705000000000001</v>
      </c>
      <c r="F45" s="275">
        <v>-0.58391000000000004</v>
      </c>
      <c r="G45" s="274">
        <v>-0.19778999999999999</v>
      </c>
      <c r="H45" s="275">
        <v>-0.20562</v>
      </c>
      <c r="I45" s="275">
        <v>-0.25477</v>
      </c>
      <c r="J45" s="275">
        <v>-0.56942000000000004</v>
      </c>
      <c r="K45" s="275">
        <v>0.23200999999999999</v>
      </c>
      <c r="M45" s="275">
        <f t="shared" si="2"/>
        <v>3.3164100000000002E-2</v>
      </c>
      <c r="N45" s="275">
        <f t="shared" si="3"/>
        <v>-4.4826240000000003E-2</v>
      </c>
      <c r="O45" s="275">
        <f t="shared" si="0"/>
        <v>-5.656793999999999E-2</v>
      </c>
      <c r="P45" s="324">
        <f t="shared" si="1"/>
        <v>-6.8230079999999999E-2</v>
      </c>
      <c r="R45" s="280">
        <f t="shared" si="4"/>
        <v>2.3064952270768973E-2</v>
      </c>
      <c r="S45" s="325">
        <v>2.3140480810812613E-2</v>
      </c>
    </row>
    <row r="46" spans="1:19" ht="15">
      <c r="A46" s="273">
        <v>45</v>
      </c>
      <c r="B46" s="274">
        <v>0.26027</v>
      </c>
      <c r="C46" s="274">
        <v>3.6389999999999999E-2</v>
      </c>
      <c r="D46" s="275">
        <v>0.49486000000000002</v>
      </c>
      <c r="E46" s="286">
        <v>1.0751599999999999</v>
      </c>
      <c r="F46" s="275">
        <v>0.18226000000000001</v>
      </c>
      <c r="G46" s="274">
        <v>9.2780000000000001E-2</v>
      </c>
      <c r="H46" s="275">
        <v>-0.61421000000000003</v>
      </c>
      <c r="I46" s="275">
        <v>5.5820000000000002E-2</v>
      </c>
      <c r="J46" s="275">
        <v>0.26075999999999999</v>
      </c>
      <c r="K46" s="275">
        <v>-0.66169999999999995</v>
      </c>
      <c r="M46" s="275">
        <f t="shared" si="2"/>
        <v>7.0272899999999999E-2</v>
      </c>
      <c r="N46" s="275">
        <f t="shared" si="3"/>
        <v>6.98688E-3</v>
      </c>
      <c r="O46" s="275">
        <f t="shared" si="0"/>
        <v>2.6535079999999999E-2</v>
      </c>
      <c r="P46" s="324">
        <f t="shared" si="1"/>
        <v>0.10379486</v>
      </c>
      <c r="R46" s="280">
        <f t="shared" si="4"/>
        <v>2.4973342046665504E-2</v>
      </c>
      <c r="S46" s="325">
        <v>2.4858371273671288E-2</v>
      </c>
    </row>
    <row r="47" spans="1:19" ht="15">
      <c r="A47" s="273">
        <v>46</v>
      </c>
      <c r="B47" s="274">
        <v>-0.28108</v>
      </c>
      <c r="C47" s="274">
        <v>-0.56237999999999999</v>
      </c>
      <c r="D47" s="275">
        <v>-1.02407</v>
      </c>
      <c r="E47" s="286">
        <v>-0.90788999999999997</v>
      </c>
      <c r="F47" s="275">
        <v>-0.28652</v>
      </c>
      <c r="G47" s="274">
        <v>0.28188000000000002</v>
      </c>
      <c r="H47" s="275">
        <v>-0.25849</v>
      </c>
      <c r="I47" s="275">
        <v>-7.0779999999999996E-2</v>
      </c>
      <c r="J47" s="275">
        <v>-0.56633999999999995</v>
      </c>
      <c r="K47" s="275">
        <v>0.18692</v>
      </c>
      <c r="M47" s="275">
        <f t="shared" si="2"/>
        <v>-7.5891600000000004E-2</v>
      </c>
      <c r="N47" s="275">
        <f t="shared" si="3"/>
        <v>-0.10797696</v>
      </c>
      <c r="O47" s="275">
        <f t="shared" si="0"/>
        <v>8.0617679999999997E-2</v>
      </c>
      <c r="P47" s="324">
        <f t="shared" si="1"/>
        <v>-0.10325088000000002</v>
      </c>
      <c r="R47" s="280">
        <f t="shared" si="4"/>
        <v>2.2676442693822064E-2</v>
      </c>
      <c r="S47" s="325">
        <v>2.2791660223420419E-2</v>
      </c>
    </row>
    <row r="48" spans="1:19" ht="15">
      <c r="A48" s="273">
        <v>47</v>
      </c>
      <c r="B48" s="274">
        <v>-6.4060000000000006E-2</v>
      </c>
      <c r="C48" s="274">
        <v>7.0760000000000003E-2</v>
      </c>
      <c r="D48" s="275">
        <v>-6.2869999999999995E-2</v>
      </c>
      <c r="E48" s="286">
        <v>0.20462</v>
      </c>
      <c r="F48" s="275">
        <v>-0.37791999999999998</v>
      </c>
      <c r="G48" s="274">
        <v>0.70116999999999996</v>
      </c>
      <c r="H48" s="275">
        <v>-0.65151999999999999</v>
      </c>
      <c r="I48" s="275">
        <v>-3.1179999999999999E-2</v>
      </c>
      <c r="J48" s="275">
        <v>0.18138000000000001</v>
      </c>
      <c r="K48" s="275">
        <v>-0.22287999999999999</v>
      </c>
      <c r="M48" s="275">
        <f t="shared" si="2"/>
        <v>-1.7296200000000001E-2</v>
      </c>
      <c r="N48" s="275">
        <f t="shared" si="3"/>
        <v>1.3585920000000001E-2</v>
      </c>
      <c r="O48" s="275">
        <f t="shared" si="0"/>
        <v>0.20053461999999997</v>
      </c>
      <c r="P48" s="324">
        <f t="shared" si="1"/>
        <v>0.19682433999999996</v>
      </c>
      <c r="R48" s="280">
        <f t="shared" si="4"/>
        <v>2.600538140380157E-2</v>
      </c>
      <c r="S48" s="325">
        <v>2.5788073158755847E-2</v>
      </c>
    </row>
    <row r="49" spans="1:19" ht="15">
      <c r="A49" s="273">
        <v>48</v>
      </c>
      <c r="B49" s="274">
        <v>0.40638999999999997</v>
      </c>
      <c r="C49" s="274">
        <v>-6.2030000000000002E-2</v>
      </c>
      <c r="D49" s="275">
        <v>0.35709000000000002</v>
      </c>
      <c r="E49" s="286">
        <v>6.1791299999999998</v>
      </c>
      <c r="F49" s="275">
        <v>2.1186099999999999</v>
      </c>
      <c r="G49" s="274">
        <v>1.0380499999999999</v>
      </c>
      <c r="H49" s="275">
        <v>3.9813399999999999</v>
      </c>
      <c r="I49" s="275">
        <v>-0.79312000000000005</v>
      </c>
      <c r="J49" s="275">
        <v>-2.6952799999999999</v>
      </c>
      <c r="K49" s="275">
        <v>1.02125</v>
      </c>
      <c r="M49" s="275">
        <f t="shared" si="2"/>
        <v>0.1097253</v>
      </c>
      <c r="N49" s="275">
        <f t="shared" si="3"/>
        <v>-1.190976E-2</v>
      </c>
      <c r="O49" s="275">
        <f t="shared" si="0"/>
        <v>0.29688229999999993</v>
      </c>
      <c r="P49" s="324">
        <f t="shared" si="1"/>
        <v>0.39469783999999991</v>
      </c>
      <c r="R49" s="280">
        <f t="shared" si="4"/>
        <v>2.8200526853762849E-2</v>
      </c>
      <c r="S49" s="325">
        <v>2.776438772652693E-2</v>
      </c>
    </row>
    <row r="50" spans="1:19" ht="15">
      <c r="A50" s="273">
        <v>49</v>
      </c>
      <c r="B50" s="274">
        <v>-0.37096000000000001</v>
      </c>
      <c r="C50" s="274">
        <v>-9.5229999999999995E-2</v>
      </c>
      <c r="D50" s="275">
        <v>3.2500000000000001E-2</v>
      </c>
      <c r="E50" s="286">
        <v>-0.28128999999999998</v>
      </c>
      <c r="F50" s="275">
        <v>5.7349999999999998E-2</v>
      </c>
      <c r="G50" s="274">
        <v>0.21462999999999999</v>
      </c>
      <c r="H50" s="275">
        <v>-0.42136000000000001</v>
      </c>
      <c r="I50" s="275">
        <v>-0.1668</v>
      </c>
      <c r="J50" s="275">
        <v>0.18315999999999999</v>
      </c>
      <c r="K50" s="275">
        <v>-0.31759999999999999</v>
      </c>
      <c r="M50" s="275">
        <f t="shared" si="2"/>
        <v>-0.1001592</v>
      </c>
      <c r="N50" s="275">
        <f t="shared" si="3"/>
        <v>-1.8284160000000001E-2</v>
      </c>
      <c r="O50" s="275">
        <f t="shared" si="0"/>
        <v>6.138417999999999E-2</v>
      </c>
      <c r="P50" s="324">
        <f t="shared" si="1"/>
        <v>-5.7059180000000008E-2</v>
      </c>
      <c r="R50" s="280">
        <f t="shared" si="4"/>
        <v>2.3188878669740905E-2</v>
      </c>
      <c r="S50" s="325">
        <v>2.3252489745871432E-2</v>
      </c>
    </row>
    <row r="51" spans="1:19" ht="15">
      <c r="A51" s="273">
        <v>50</v>
      </c>
      <c r="B51" s="274">
        <v>0.12798000000000001</v>
      </c>
      <c r="C51" s="274">
        <v>-0.21454000000000001</v>
      </c>
      <c r="D51" s="275">
        <v>-0.13852</v>
      </c>
      <c r="E51" s="286">
        <v>0.60353000000000001</v>
      </c>
      <c r="F51" s="275">
        <v>-0.12797</v>
      </c>
      <c r="G51" s="274">
        <v>-0.92347999999999997</v>
      </c>
      <c r="H51" s="275">
        <v>-0.43686000000000003</v>
      </c>
      <c r="I51" s="275">
        <v>-5.1470000000000002E-2</v>
      </c>
      <c r="J51" s="275">
        <v>0.54154000000000002</v>
      </c>
      <c r="K51" s="275">
        <v>-0.33975</v>
      </c>
      <c r="M51" s="275">
        <f t="shared" si="2"/>
        <v>3.4554600000000005E-2</v>
      </c>
      <c r="N51" s="275">
        <f t="shared" si="3"/>
        <v>-4.1191680000000001E-2</v>
      </c>
      <c r="O51" s="275">
        <f t="shared" si="0"/>
        <v>-0.26411527999999995</v>
      </c>
      <c r="P51" s="324">
        <f t="shared" si="1"/>
        <v>-0.27075235999999997</v>
      </c>
      <c r="R51" s="280">
        <f t="shared" si="4"/>
        <v>2.0818234739326997E-2</v>
      </c>
      <c r="S51" s="325">
        <v>2.1117296855307863E-2</v>
      </c>
    </row>
    <row r="52" spans="1:19" ht="15">
      <c r="A52" s="273">
        <v>51</v>
      </c>
      <c r="B52" s="274">
        <v>-2.5430000000000001E-2</v>
      </c>
      <c r="C52" s="274">
        <v>-0.24314</v>
      </c>
      <c r="D52" s="275">
        <v>-0.96326999999999996</v>
      </c>
      <c r="E52" s="286">
        <v>0.70623999999999998</v>
      </c>
      <c r="F52" s="275">
        <v>-0.27199000000000001</v>
      </c>
      <c r="G52" s="274">
        <v>-0.27417000000000002</v>
      </c>
      <c r="H52" s="275">
        <v>-0.38657999999999998</v>
      </c>
      <c r="I52" s="275">
        <v>0.10152</v>
      </c>
      <c r="J52" s="275">
        <v>8.2040000000000002E-2</v>
      </c>
      <c r="K52" s="275">
        <v>7.9759999999999998E-2</v>
      </c>
      <c r="M52" s="275">
        <f t="shared" si="2"/>
        <v>-6.8661000000000008E-3</v>
      </c>
      <c r="N52" s="275">
        <f t="shared" si="3"/>
        <v>-4.6682880000000003E-2</v>
      </c>
      <c r="O52" s="275">
        <f t="shared" si="0"/>
        <v>-7.8412620000000002E-2</v>
      </c>
      <c r="P52" s="324">
        <f t="shared" si="1"/>
        <v>-0.13196160000000001</v>
      </c>
      <c r="R52" s="280">
        <f t="shared" si="4"/>
        <v>2.2357935130287221E-2</v>
      </c>
      <c r="S52" s="325">
        <v>2.250402284689176E-2</v>
      </c>
    </row>
    <row r="53" spans="1:19" ht="15">
      <c r="A53" s="273">
        <v>52</v>
      </c>
      <c r="B53" s="274">
        <v>-0.52419000000000004</v>
      </c>
      <c r="C53" s="274">
        <v>6.0690000000000001E-2</v>
      </c>
      <c r="D53" s="275">
        <v>1.20889</v>
      </c>
      <c r="E53" s="286">
        <v>-0.81081000000000003</v>
      </c>
      <c r="F53" s="275">
        <v>1.40923</v>
      </c>
      <c r="G53" s="274">
        <v>1.0457700000000001</v>
      </c>
      <c r="H53" s="275">
        <v>-1.1415999999999999</v>
      </c>
      <c r="I53" s="275">
        <v>-0.48160999999999998</v>
      </c>
      <c r="J53" s="275">
        <v>0.66612000000000005</v>
      </c>
      <c r="K53" s="275">
        <v>-1.8027500000000001</v>
      </c>
      <c r="M53" s="275">
        <f t="shared" si="2"/>
        <v>-0.14153130000000003</v>
      </c>
      <c r="N53" s="275">
        <f t="shared" si="3"/>
        <v>1.165248E-2</v>
      </c>
      <c r="O53" s="275">
        <f t="shared" si="0"/>
        <v>0.29909022000000002</v>
      </c>
      <c r="P53" s="324">
        <f t="shared" si="1"/>
        <v>0.16921139999999998</v>
      </c>
      <c r="R53" s="280">
        <f t="shared" si="4"/>
        <v>2.5699052261187457E-2</v>
      </c>
      <c r="S53" s="325">
        <v>2.5512829516974471E-2</v>
      </c>
    </row>
    <row r="54" spans="1:19" ht="15">
      <c r="A54" s="273">
        <v>53</v>
      </c>
      <c r="B54" s="274">
        <v>6.2179999999999999E-2</v>
      </c>
      <c r="C54" s="274">
        <v>1.86311</v>
      </c>
      <c r="D54" s="275">
        <v>5.8599999999999998E-3</v>
      </c>
      <c r="E54" s="286">
        <v>-1.06813</v>
      </c>
      <c r="F54" s="275">
        <v>-8.4650000000000003E-2</v>
      </c>
      <c r="G54" s="274">
        <v>0.48398000000000002</v>
      </c>
      <c r="H54" s="275">
        <v>-6.7290000000000003E-2</v>
      </c>
      <c r="I54" s="275">
        <v>3.653E-2</v>
      </c>
      <c r="J54" s="275">
        <v>-0.26857999999999999</v>
      </c>
      <c r="K54" s="275">
        <v>-2.98E-3</v>
      </c>
      <c r="M54" s="275">
        <f t="shared" si="2"/>
        <v>1.6788600000000001E-2</v>
      </c>
      <c r="N54" s="275">
        <f t="shared" si="3"/>
        <v>0.35771712</v>
      </c>
      <c r="O54" s="275">
        <f t="shared" si="0"/>
        <v>0.13841828</v>
      </c>
      <c r="P54" s="324">
        <f t="shared" si="1"/>
        <v>0.51292399999999994</v>
      </c>
      <c r="R54" s="280">
        <f t="shared" si="4"/>
        <v>2.9512090136316574E-2</v>
      </c>
      <c r="S54" s="325">
        <v>2.8942873405278811E-2</v>
      </c>
    </row>
    <row r="55" spans="1:19" ht="15">
      <c r="A55" s="273">
        <v>54</v>
      </c>
      <c r="B55" s="274">
        <v>-0.18221000000000001</v>
      </c>
      <c r="C55" s="274">
        <v>-0.31589</v>
      </c>
      <c r="D55" s="275">
        <v>0.21177000000000001</v>
      </c>
      <c r="E55" s="286">
        <v>-1.2313000000000001</v>
      </c>
      <c r="F55" s="275">
        <v>-4.0829999999999998E-2</v>
      </c>
      <c r="G55" s="274">
        <v>-0.40137</v>
      </c>
      <c r="H55" s="275">
        <v>0.73162000000000005</v>
      </c>
      <c r="I55" s="275">
        <v>-0.13544</v>
      </c>
      <c r="J55" s="275">
        <v>-0.53047999999999995</v>
      </c>
      <c r="K55" s="275">
        <v>0.26677000000000001</v>
      </c>
      <c r="M55" s="275">
        <f t="shared" si="2"/>
        <v>-4.9196700000000003E-2</v>
      </c>
      <c r="N55" s="275">
        <f t="shared" si="3"/>
        <v>-6.0650880000000004E-2</v>
      </c>
      <c r="O55" s="275">
        <f t="shared" si="0"/>
        <v>-0.11479181999999999</v>
      </c>
      <c r="P55" s="324">
        <f t="shared" si="1"/>
        <v>-0.22463939999999999</v>
      </c>
      <c r="R55" s="280">
        <f t="shared" si="4"/>
        <v>2.1329797198818775E-2</v>
      </c>
      <c r="S55" s="325">
        <v>2.1578507950790724E-2</v>
      </c>
    </row>
    <row r="56" spans="1:19" ht="15">
      <c r="A56" s="273">
        <v>55</v>
      </c>
      <c r="B56" s="274">
        <v>-0.14907000000000001</v>
      </c>
      <c r="C56" s="274">
        <v>0.46368999999999999</v>
      </c>
      <c r="D56" s="275">
        <v>1.4308399999999999</v>
      </c>
      <c r="E56" s="286">
        <v>-1.3634599999999999</v>
      </c>
      <c r="F56" s="275">
        <v>-9.1840000000000005E-2</v>
      </c>
      <c r="G56" s="274">
        <v>-0.42791000000000001</v>
      </c>
      <c r="H56" s="275">
        <v>1.2341800000000001</v>
      </c>
      <c r="I56" s="275">
        <v>1.3259999999999999E-2</v>
      </c>
      <c r="J56" s="275">
        <v>-0.31923000000000001</v>
      </c>
      <c r="K56" s="275">
        <v>1.643E-2</v>
      </c>
      <c r="M56" s="275">
        <f t="shared" si="2"/>
        <v>-4.0248900000000004E-2</v>
      </c>
      <c r="N56" s="275">
        <f t="shared" si="3"/>
        <v>8.9028480000000007E-2</v>
      </c>
      <c r="O56" s="275">
        <f t="shared" si="0"/>
        <v>-0.12238225999999999</v>
      </c>
      <c r="P56" s="324">
        <f t="shared" si="1"/>
        <v>-7.360267999999999E-2</v>
      </c>
      <c r="R56" s="280">
        <f t="shared" si="4"/>
        <v>2.3005350361243636E-2</v>
      </c>
      <c r="S56" s="325">
        <v>2.3086069008720133E-2</v>
      </c>
    </row>
    <row r="57" spans="1:19" ht="15">
      <c r="A57" s="273">
        <v>56</v>
      </c>
      <c r="B57" s="274">
        <v>-8.6749999999999994E-2</v>
      </c>
      <c r="C57" s="274">
        <v>-0.53376000000000001</v>
      </c>
      <c r="D57" s="275">
        <v>-0.25141999999999998</v>
      </c>
      <c r="E57" s="286">
        <v>0.78202000000000005</v>
      </c>
      <c r="F57" s="275">
        <v>-0.26291999999999999</v>
      </c>
      <c r="G57" s="274">
        <v>-0.16689000000000001</v>
      </c>
      <c r="H57" s="275">
        <v>-0.41049000000000002</v>
      </c>
      <c r="I57" s="275">
        <v>-3.9219999999999998E-2</v>
      </c>
      <c r="J57" s="275">
        <v>-0.27337</v>
      </c>
      <c r="K57" s="275">
        <v>1.2899999999999999E-3</v>
      </c>
      <c r="M57" s="275">
        <f t="shared" si="2"/>
        <v>-2.3422499999999999E-2</v>
      </c>
      <c r="N57" s="275">
        <f t="shared" si="3"/>
        <v>-0.10248192</v>
      </c>
      <c r="O57" s="275">
        <f t="shared" si="0"/>
        <v>-4.7730540000000002E-2</v>
      </c>
      <c r="P57" s="324">
        <f t="shared" si="1"/>
        <v>-0.17363496</v>
      </c>
      <c r="R57" s="280">
        <f t="shared" si="4"/>
        <v>2.189562417612409E-2</v>
      </c>
      <c r="S57" s="325">
        <v>2.2088247921474794E-2</v>
      </c>
    </row>
    <row r="58" spans="1:19" ht="15">
      <c r="A58" s="273">
        <v>57</v>
      </c>
      <c r="B58" s="274">
        <v>8.3599999999999994E-3</v>
      </c>
      <c r="C58" s="274">
        <v>-0.55101</v>
      </c>
      <c r="D58" s="275">
        <v>0.21176</v>
      </c>
      <c r="E58" s="286">
        <v>-0.86233000000000004</v>
      </c>
      <c r="F58" s="275">
        <v>-0.18323</v>
      </c>
      <c r="G58" s="274">
        <v>-0.53903999999999996</v>
      </c>
      <c r="H58" s="275">
        <v>0.10707999999999999</v>
      </c>
      <c r="I58" s="275">
        <v>-0.17913000000000001</v>
      </c>
      <c r="J58" s="275">
        <v>-0.40633999999999998</v>
      </c>
      <c r="K58" s="275">
        <v>-3.6720000000000003E-2</v>
      </c>
      <c r="M58" s="275">
        <f t="shared" si="2"/>
        <v>2.2572E-3</v>
      </c>
      <c r="N58" s="275">
        <f t="shared" si="3"/>
        <v>-0.10579392</v>
      </c>
      <c r="O58" s="275">
        <f t="shared" si="0"/>
        <v>-0.15416543999999999</v>
      </c>
      <c r="P58" s="324">
        <f t="shared" si="1"/>
        <v>-0.25770216000000001</v>
      </c>
      <c r="R58" s="280">
        <f t="shared" si="4"/>
        <v>2.0963009492647094E-2</v>
      </c>
      <c r="S58" s="325">
        <v>2.1248342789751594E-2</v>
      </c>
    </row>
    <row r="59" spans="1:19" ht="15">
      <c r="A59" s="273">
        <v>58</v>
      </c>
      <c r="B59" s="274">
        <v>-0.33877000000000002</v>
      </c>
      <c r="C59" s="274">
        <v>-0.49286999999999997</v>
      </c>
      <c r="D59" s="275">
        <v>-0.70204999999999995</v>
      </c>
      <c r="E59" s="286">
        <v>-0.75048999999999999</v>
      </c>
      <c r="F59" s="275">
        <v>-0.22536</v>
      </c>
      <c r="G59" s="274">
        <v>-0.27000999999999997</v>
      </c>
      <c r="H59" s="275">
        <v>-0.27539000000000002</v>
      </c>
      <c r="I59" s="275">
        <v>-0.20660999999999999</v>
      </c>
      <c r="J59" s="275">
        <v>-0.48647000000000001</v>
      </c>
      <c r="K59" s="275">
        <v>0.12222</v>
      </c>
      <c r="M59" s="275">
        <f t="shared" si="2"/>
        <v>-9.1467900000000005E-2</v>
      </c>
      <c r="N59" s="275">
        <f t="shared" si="3"/>
        <v>-9.463104E-2</v>
      </c>
      <c r="O59" s="275">
        <f t="shared" si="0"/>
        <v>-7.722285999999999E-2</v>
      </c>
      <c r="P59" s="324">
        <f t="shared" si="1"/>
        <v>-0.26332179999999999</v>
      </c>
      <c r="R59" s="280">
        <f t="shared" si="4"/>
        <v>2.0900667000214201E-2</v>
      </c>
      <c r="S59" s="325">
        <v>2.1192556194061803E-2</v>
      </c>
    </row>
    <row r="60" spans="1:19" ht="15">
      <c r="A60" s="273">
        <v>59</v>
      </c>
      <c r="B60" s="274">
        <v>4.249E-2</v>
      </c>
      <c r="C60" s="274">
        <v>0.27992</v>
      </c>
      <c r="D60" s="275">
        <v>-0.71253</v>
      </c>
      <c r="E60" s="286">
        <v>1.85565</v>
      </c>
      <c r="F60" s="275">
        <v>-0.15490000000000001</v>
      </c>
      <c r="G60" s="274">
        <v>0.25785999999999998</v>
      </c>
      <c r="H60" s="275">
        <v>0.62195</v>
      </c>
      <c r="I60" s="275">
        <v>-0.27095000000000002</v>
      </c>
      <c r="J60" s="275">
        <v>-0.51258000000000004</v>
      </c>
      <c r="K60" s="275">
        <v>-6.9000000000000006E-2</v>
      </c>
      <c r="M60" s="275">
        <f t="shared" si="2"/>
        <v>1.1472300000000001E-2</v>
      </c>
      <c r="N60" s="275">
        <f t="shared" si="3"/>
        <v>5.3744640000000003E-2</v>
      </c>
      <c r="O60" s="275">
        <f t="shared" si="0"/>
        <v>7.3747959999999987E-2</v>
      </c>
      <c r="P60" s="324">
        <f t="shared" si="1"/>
        <v>0.1389649</v>
      </c>
      <c r="R60" s="280">
        <f t="shared" si="4"/>
        <v>2.5363507244536648E-2</v>
      </c>
      <c r="S60" s="325">
        <v>2.5209609242657562E-2</v>
      </c>
    </row>
    <row r="61" spans="1:19" ht="15">
      <c r="A61" s="273">
        <v>60</v>
      </c>
      <c r="B61" s="274">
        <v>-0.20646</v>
      </c>
      <c r="C61" s="274">
        <v>-0.41799999999999998</v>
      </c>
      <c r="D61" s="275">
        <v>0.16116</v>
      </c>
      <c r="E61" s="286">
        <v>8.3699999999999997E-2</v>
      </c>
      <c r="F61" s="275">
        <v>-0.24437999999999999</v>
      </c>
      <c r="G61" s="274">
        <v>5.0959999999999998E-2</v>
      </c>
      <c r="H61" s="275">
        <v>-0.36442999999999998</v>
      </c>
      <c r="I61" s="275">
        <v>2.2710000000000001E-2</v>
      </c>
      <c r="J61" s="275">
        <v>4.5510000000000002E-2</v>
      </c>
      <c r="K61" s="275">
        <v>-3.3419999999999998E-2</v>
      </c>
      <c r="M61" s="275">
        <f t="shared" si="2"/>
        <v>-5.5744200000000008E-2</v>
      </c>
      <c r="N61" s="275">
        <f t="shared" si="3"/>
        <v>-8.0255999999999994E-2</v>
      </c>
      <c r="O61" s="275">
        <f t="shared" si="0"/>
        <v>1.4574559999999999E-2</v>
      </c>
      <c r="P61" s="324">
        <f t="shared" si="1"/>
        <v>-0.12142564000000002</v>
      </c>
      <c r="R61" s="280">
        <f t="shared" si="4"/>
        <v>2.2474817707564994E-2</v>
      </c>
      <c r="S61" s="325">
        <v>2.2609778337143966E-2</v>
      </c>
    </row>
    <row r="62" spans="1:19" ht="15">
      <c r="A62" s="273">
        <v>61</v>
      </c>
      <c r="B62" s="274">
        <v>-0.11831999999999999</v>
      </c>
      <c r="C62" s="274">
        <v>-0.27507999999999999</v>
      </c>
      <c r="D62" s="275">
        <v>0.29326000000000002</v>
      </c>
      <c r="E62" s="286">
        <v>-0.21179999999999999</v>
      </c>
      <c r="F62" s="275">
        <v>-6.241E-2</v>
      </c>
      <c r="G62" s="274">
        <v>-0.28627999999999998</v>
      </c>
      <c r="H62" s="275">
        <v>-0.25527</v>
      </c>
      <c r="I62" s="275">
        <v>-9.9010000000000001E-2</v>
      </c>
      <c r="J62" s="275">
        <v>-6.2899999999999996E-3</v>
      </c>
      <c r="K62" s="275">
        <v>-0.37476999999999999</v>
      </c>
      <c r="M62" s="275">
        <f t="shared" si="2"/>
        <v>-3.19464E-2</v>
      </c>
      <c r="N62" s="275">
        <f t="shared" si="3"/>
        <v>-5.2815359999999999E-2</v>
      </c>
      <c r="O62" s="275">
        <f t="shared" si="0"/>
        <v>-8.187607999999999E-2</v>
      </c>
      <c r="P62" s="324">
        <f t="shared" si="1"/>
        <v>-0.16663783999999998</v>
      </c>
      <c r="R62" s="280">
        <f t="shared" si="4"/>
        <v>2.1973247992000559E-2</v>
      </c>
      <c r="S62" s="325">
        <v>2.2157784090689418E-2</v>
      </c>
    </row>
    <row r="63" spans="1:19" ht="15">
      <c r="A63" s="273">
        <v>62</v>
      </c>
      <c r="B63" s="274">
        <v>-6.4610000000000001E-2</v>
      </c>
      <c r="C63" s="274">
        <v>0.98316000000000003</v>
      </c>
      <c r="D63" s="275">
        <v>6.1679999999999999E-2</v>
      </c>
      <c r="E63" s="286">
        <v>0.30553000000000002</v>
      </c>
      <c r="F63" s="275">
        <v>0.28871000000000002</v>
      </c>
      <c r="G63" s="274">
        <v>0.53703000000000001</v>
      </c>
      <c r="H63" s="275">
        <v>-0.47627000000000003</v>
      </c>
      <c r="I63" s="275">
        <v>-0.49436000000000002</v>
      </c>
      <c r="J63" s="275">
        <v>0.66081000000000001</v>
      </c>
      <c r="K63" s="275">
        <v>-0.92657</v>
      </c>
      <c r="M63" s="275">
        <f t="shared" si="2"/>
        <v>-1.74447E-2</v>
      </c>
      <c r="N63" s="275">
        <f t="shared" si="3"/>
        <v>0.18876672</v>
      </c>
      <c r="O63" s="275">
        <f t="shared" si="0"/>
        <v>0.15359057999999998</v>
      </c>
      <c r="P63" s="324">
        <f t="shared" si="1"/>
        <v>0.3249126</v>
      </c>
      <c r="R63" s="280">
        <f t="shared" si="4"/>
        <v>2.7426351675881751E-2</v>
      </c>
      <c r="S63" s="325">
        <v>2.7066220482899396E-2</v>
      </c>
    </row>
    <row r="64" spans="1:19" ht="15">
      <c r="A64" s="273">
        <v>63</v>
      </c>
      <c r="B64" s="274">
        <v>0.16575000000000001</v>
      </c>
      <c r="C64" s="274">
        <v>-0.33017999999999997</v>
      </c>
      <c r="D64" s="275">
        <v>0.43628</v>
      </c>
      <c r="E64" s="286">
        <v>-0.10092</v>
      </c>
      <c r="F64" s="275">
        <v>0.29749999999999999</v>
      </c>
      <c r="G64" s="274">
        <v>1.31467</v>
      </c>
      <c r="H64" s="275">
        <v>-0.29837000000000002</v>
      </c>
      <c r="I64" s="275">
        <v>-4.6850000000000003E-2</v>
      </c>
      <c r="J64" s="275">
        <v>0.39123999999999998</v>
      </c>
      <c r="K64" s="275">
        <v>-0.55517000000000005</v>
      </c>
      <c r="M64" s="275">
        <f t="shared" si="2"/>
        <v>4.4752500000000008E-2</v>
      </c>
      <c r="N64" s="275">
        <f t="shared" si="3"/>
        <v>-6.3394560000000003E-2</v>
      </c>
      <c r="O64" s="275">
        <f t="shared" si="0"/>
        <v>0.37599561999999997</v>
      </c>
      <c r="P64" s="324">
        <f t="shared" si="1"/>
        <v>0.35735355999999996</v>
      </c>
      <c r="R64" s="280">
        <f t="shared" si="4"/>
        <v>2.778624133132513E-2</v>
      </c>
      <c r="S64" s="325">
        <v>2.739205300294174E-2</v>
      </c>
    </row>
    <row r="65" spans="1:19" ht="15">
      <c r="A65" s="273">
        <v>64</v>
      </c>
      <c r="B65" s="274">
        <v>-0.51161000000000001</v>
      </c>
      <c r="C65" s="274">
        <v>7.2700000000000004E-3</v>
      </c>
      <c r="D65" s="275">
        <v>-6.1330000000000003E-2</v>
      </c>
      <c r="E65" s="286">
        <v>-0.76529999999999998</v>
      </c>
      <c r="F65" s="275">
        <v>0.11055</v>
      </c>
      <c r="G65" s="274">
        <v>-0.14488999999999999</v>
      </c>
      <c r="H65" s="275">
        <v>-0.31842999999999999</v>
      </c>
      <c r="I65" s="275">
        <v>-0.31851000000000002</v>
      </c>
      <c r="J65" s="275">
        <v>-0.25373000000000001</v>
      </c>
      <c r="K65" s="275">
        <v>-5.3030000000000001E-2</v>
      </c>
      <c r="M65" s="275">
        <f t="shared" si="2"/>
        <v>-0.1381347</v>
      </c>
      <c r="N65" s="275">
        <f t="shared" si="3"/>
        <v>1.3958400000000002E-3</v>
      </c>
      <c r="O65" s="275">
        <f t="shared" si="0"/>
        <v>-4.1438539999999996E-2</v>
      </c>
      <c r="P65" s="324">
        <f t="shared" si="1"/>
        <v>-0.17817739999999999</v>
      </c>
      <c r="R65" s="280">
        <f t="shared" si="4"/>
        <v>2.1845231796660834E-2</v>
      </c>
      <c r="S65" s="325">
        <v>2.2042568008079532E-2</v>
      </c>
    </row>
    <row r="66" spans="1:19" ht="15">
      <c r="A66" s="273">
        <v>65</v>
      </c>
      <c r="B66" s="274">
        <v>0.53595000000000004</v>
      </c>
      <c r="C66" s="274">
        <v>1.48282</v>
      </c>
      <c r="D66" s="275">
        <v>-0.77946000000000004</v>
      </c>
      <c r="E66" s="286">
        <v>1.0690900000000001</v>
      </c>
      <c r="F66" s="275">
        <v>-1.21254</v>
      </c>
      <c r="G66" s="274">
        <v>-0.20571</v>
      </c>
      <c r="H66" s="275">
        <v>-0.85150999999999999</v>
      </c>
      <c r="I66" s="275">
        <v>-1.54094</v>
      </c>
      <c r="J66" s="275">
        <v>-0.13816999999999999</v>
      </c>
      <c r="K66" s="275">
        <v>-0.90917999999999999</v>
      </c>
      <c r="M66" s="275">
        <f t="shared" si="2"/>
        <v>0.14470650000000002</v>
      </c>
      <c r="N66" s="275">
        <f t="shared" si="3"/>
        <v>0.28470144000000003</v>
      </c>
      <c r="O66" s="275">
        <f t="shared" ref="O66:O129" si="5">$O$1*G66</f>
        <v>-5.883306E-2</v>
      </c>
      <c r="P66" s="324">
        <f t="shared" ref="P66:P129" si="6">SUM(M66:O66)</f>
        <v>0.37057488000000005</v>
      </c>
      <c r="R66" s="280">
        <f t="shared" si="4"/>
        <v>2.7932914435305614E-2</v>
      </c>
      <c r="S66" s="325">
        <v>2.752082948691572E-2</v>
      </c>
    </row>
    <row r="67" spans="1:19" ht="15">
      <c r="A67" s="273">
        <v>66</v>
      </c>
      <c r="B67" s="274">
        <v>-8.2150000000000001E-2</v>
      </c>
      <c r="C67" s="274">
        <v>-0.47405000000000003</v>
      </c>
      <c r="D67" s="275">
        <v>-0.72443999999999997</v>
      </c>
      <c r="E67" s="286">
        <v>-0.31505</v>
      </c>
      <c r="F67" s="275">
        <v>0.25276999999999999</v>
      </c>
      <c r="G67" s="274">
        <v>0.56830999999999998</v>
      </c>
      <c r="H67" s="275">
        <v>-0.46083000000000002</v>
      </c>
      <c r="I67" s="275">
        <v>0.23400000000000001</v>
      </c>
      <c r="J67" s="275">
        <v>0.14326</v>
      </c>
      <c r="K67" s="275">
        <v>-0.44346999999999998</v>
      </c>
      <c r="M67" s="275">
        <f t="shared" ref="M67:M129" si="7">$M$1*B67</f>
        <v>-2.2180500000000002E-2</v>
      </c>
      <c r="N67" s="275">
        <f t="shared" ref="N67:N129" si="8">$N$1*C67</f>
        <v>-9.1017600000000004E-2</v>
      </c>
      <c r="O67" s="275">
        <f t="shared" si="5"/>
        <v>0.16253665999999997</v>
      </c>
      <c r="P67" s="324">
        <f t="shared" si="6"/>
        <v>4.9338559999999962E-2</v>
      </c>
      <c r="R67" s="280">
        <f t="shared" ref="R67:R129" si="9">$R$1*P67+$S$1</f>
        <v>2.4369221236315828E-2</v>
      </c>
      <c r="S67" s="325">
        <v>2.4315599597356075E-2</v>
      </c>
    </row>
    <row r="68" spans="1:19" ht="15">
      <c r="A68" s="273">
        <v>67</v>
      </c>
      <c r="B68" s="274">
        <v>-0.23297999999999999</v>
      </c>
      <c r="C68" s="274">
        <v>-0.30547999999999997</v>
      </c>
      <c r="D68" s="275">
        <v>0.37386000000000003</v>
      </c>
      <c r="E68" s="286">
        <v>-0.68716999999999995</v>
      </c>
      <c r="F68" s="275">
        <v>0.19092999999999999</v>
      </c>
      <c r="G68" s="274">
        <v>0.32142999999999999</v>
      </c>
      <c r="H68" s="275">
        <v>0.40182000000000001</v>
      </c>
      <c r="I68" s="275">
        <v>1.2370000000000001E-2</v>
      </c>
      <c r="J68" s="275">
        <v>1.8020000000000001E-2</v>
      </c>
      <c r="K68" s="275">
        <v>-0.24490000000000001</v>
      </c>
      <c r="M68" s="275">
        <f t="shared" si="7"/>
        <v>-6.2904600000000005E-2</v>
      </c>
      <c r="N68" s="275">
        <f t="shared" si="8"/>
        <v>-5.8652159999999995E-2</v>
      </c>
      <c r="O68" s="275">
        <f t="shared" si="5"/>
        <v>9.1928979999999993E-2</v>
      </c>
      <c r="P68" s="324">
        <f t="shared" si="6"/>
        <v>-2.9627780000000006E-2</v>
      </c>
      <c r="R68" s="280">
        <f t="shared" si="9"/>
        <v>2.3493193865540583E-2</v>
      </c>
      <c r="S68" s="325">
        <v>2.35266746892808E-2</v>
      </c>
    </row>
    <row r="69" spans="1:19" ht="15">
      <c r="A69" s="273">
        <v>68</v>
      </c>
      <c r="B69" s="274">
        <v>1.0189999999999999E-2</v>
      </c>
      <c r="C69" s="274">
        <v>0.12118</v>
      </c>
      <c r="D69" s="275">
        <v>-0.68811999999999995</v>
      </c>
      <c r="E69" s="286">
        <v>0.55730000000000002</v>
      </c>
      <c r="F69" s="275">
        <v>7.9630000000000006E-2</v>
      </c>
      <c r="G69" s="274">
        <v>-0.54008</v>
      </c>
      <c r="H69" s="275">
        <v>8.7600000000000004E-3</v>
      </c>
      <c r="I69" s="275">
        <v>7.8759999999999997E-2</v>
      </c>
      <c r="J69" s="275">
        <v>0.13325999999999999</v>
      </c>
      <c r="K69" s="275">
        <v>-0.13871</v>
      </c>
      <c r="M69" s="275">
        <f t="shared" si="7"/>
        <v>2.7512999999999999E-3</v>
      </c>
      <c r="N69" s="275">
        <f t="shared" si="8"/>
        <v>2.3266559999999999E-2</v>
      </c>
      <c r="O69" s="275">
        <f t="shared" si="5"/>
        <v>-0.15446288</v>
      </c>
      <c r="P69" s="324">
        <f t="shared" si="6"/>
        <v>-0.12844501999999999</v>
      </c>
      <c r="R69" s="280">
        <f t="shared" si="9"/>
        <v>2.239694694635367E-2</v>
      </c>
      <c r="S69" s="325">
        <v>2.2538538707315602E-2</v>
      </c>
    </row>
    <row r="70" spans="1:19" ht="15">
      <c r="A70" s="273">
        <v>69</v>
      </c>
      <c r="B70" s="274">
        <v>9.2859999999999998E-2</v>
      </c>
      <c r="C70" s="274">
        <v>4.7399999999999998E-2</v>
      </c>
      <c r="D70" s="275">
        <v>-0.91254000000000002</v>
      </c>
      <c r="E70" s="286">
        <v>0.46389999999999998</v>
      </c>
      <c r="F70" s="275">
        <v>-0.29249999999999998</v>
      </c>
      <c r="G70" s="274">
        <v>0.19535</v>
      </c>
      <c r="H70" s="275">
        <v>-7.4480000000000005E-2</v>
      </c>
      <c r="I70" s="275">
        <v>7.7539999999999998E-2</v>
      </c>
      <c r="J70" s="275">
        <v>-0.14423</v>
      </c>
      <c r="K70" s="275">
        <v>-0.20630000000000001</v>
      </c>
      <c r="M70" s="275">
        <f t="shared" si="7"/>
        <v>2.5072200000000003E-2</v>
      </c>
      <c r="N70" s="275">
        <f t="shared" si="8"/>
        <v>9.1007999999999992E-3</v>
      </c>
      <c r="O70" s="275">
        <f t="shared" si="5"/>
        <v>5.5870099999999992E-2</v>
      </c>
      <c r="P70" s="324">
        <f t="shared" si="6"/>
        <v>9.0043099999999987E-2</v>
      </c>
      <c r="R70" s="280">
        <f t="shared" si="9"/>
        <v>2.4820784410635618E-2</v>
      </c>
      <c r="S70" s="325">
        <v>2.4721191007660112E-2</v>
      </c>
    </row>
    <row r="71" spans="1:19" ht="15">
      <c r="A71" s="273">
        <v>70</v>
      </c>
      <c r="B71" s="274">
        <v>1.47E-2</v>
      </c>
      <c r="C71" s="274">
        <v>9.7684599999999993</v>
      </c>
      <c r="D71" s="275">
        <v>0.47427000000000002</v>
      </c>
      <c r="E71" s="286">
        <v>-4.1029999999999997E-2</v>
      </c>
      <c r="F71" s="275">
        <v>-7.7179999999999999E-2</v>
      </c>
      <c r="G71" s="274">
        <v>-0.84587000000000001</v>
      </c>
      <c r="H71" s="275">
        <v>-0.1004</v>
      </c>
      <c r="I71" s="275">
        <v>-8.455E-2</v>
      </c>
      <c r="J71" s="275">
        <v>0.19456999999999999</v>
      </c>
      <c r="K71" s="275">
        <v>-0.15112999999999999</v>
      </c>
      <c r="M71" s="275">
        <f t="shared" si="7"/>
        <v>3.9690000000000003E-3</v>
      </c>
      <c r="N71" s="275">
        <f t="shared" si="8"/>
        <v>1.8755443199999999</v>
      </c>
      <c r="O71" s="275">
        <f t="shared" si="5"/>
        <v>-0.24191881999999998</v>
      </c>
      <c r="P71" s="324">
        <f t="shared" si="6"/>
        <v>1.6375945000000001</v>
      </c>
      <c r="R71" s="280">
        <f t="shared" si="9"/>
        <v>4.1988825680897721E-2</v>
      </c>
      <c r="S71" s="325">
        <v>4.016578118627763E-2</v>
      </c>
    </row>
    <row r="72" spans="1:19" ht="15">
      <c r="A72" s="273">
        <v>71</v>
      </c>
      <c r="B72" s="274">
        <v>0.11552999999999999</v>
      </c>
      <c r="C72" s="274">
        <v>9.7900000000000001E-3</v>
      </c>
      <c r="D72" s="275">
        <v>-6.7799999999999996E-3</v>
      </c>
      <c r="E72" s="286">
        <v>-0.40414</v>
      </c>
      <c r="F72" s="275">
        <v>-0.33161000000000002</v>
      </c>
      <c r="G72" s="274">
        <v>0.74145000000000005</v>
      </c>
      <c r="H72" s="275">
        <v>-5.3299999999999997E-3</v>
      </c>
      <c r="I72" s="275">
        <v>0.25711000000000001</v>
      </c>
      <c r="J72" s="275">
        <v>8.3519999999999997E-2</v>
      </c>
      <c r="K72" s="275">
        <v>-0.19486000000000001</v>
      </c>
      <c r="M72" s="275">
        <f t="shared" si="7"/>
        <v>3.1193100000000001E-2</v>
      </c>
      <c r="N72" s="275">
        <f t="shared" si="8"/>
        <v>1.8796800000000001E-3</v>
      </c>
      <c r="O72" s="275">
        <f t="shared" si="5"/>
        <v>0.21205469999999998</v>
      </c>
      <c r="P72" s="324">
        <f t="shared" si="6"/>
        <v>0.24512747999999998</v>
      </c>
      <c r="R72" s="280">
        <f t="shared" si="9"/>
        <v>2.6541241021132051E-2</v>
      </c>
      <c r="S72" s="325">
        <v>2.6270475638728655E-2</v>
      </c>
    </row>
    <row r="73" spans="1:19" ht="15">
      <c r="A73" s="273">
        <v>72</v>
      </c>
      <c r="B73" s="274">
        <v>0.16037000000000001</v>
      </c>
      <c r="C73" s="274">
        <v>-0.37513999999999997</v>
      </c>
      <c r="D73" s="275">
        <v>2.2341500000000001</v>
      </c>
      <c r="E73" s="286">
        <v>0.68150999999999995</v>
      </c>
      <c r="F73" s="275">
        <v>-1.64344</v>
      </c>
      <c r="G73" s="274">
        <v>-2.6311100000000001</v>
      </c>
      <c r="H73" s="275">
        <v>0.19553000000000001</v>
      </c>
      <c r="I73" s="275">
        <v>0.16966000000000001</v>
      </c>
      <c r="J73" s="275">
        <v>0.13471</v>
      </c>
      <c r="K73" s="275">
        <v>0.91683000000000003</v>
      </c>
      <c r="M73" s="275">
        <f t="shared" si="7"/>
        <v>4.3299900000000009E-2</v>
      </c>
      <c r="N73" s="275">
        <f t="shared" si="8"/>
        <v>-7.2026880000000001E-2</v>
      </c>
      <c r="O73" s="275">
        <f t="shared" si="5"/>
        <v>-0.75249745999999995</v>
      </c>
      <c r="P73" s="324">
        <f t="shared" si="6"/>
        <v>-0.78122443999999991</v>
      </c>
      <c r="R73" s="280">
        <f t="shared" si="9"/>
        <v>1.5155220420864595E-2</v>
      </c>
      <c r="S73" s="325">
        <v>1.601801538286992E-2</v>
      </c>
    </row>
    <row r="74" spans="1:19" ht="15">
      <c r="A74" s="273">
        <v>73</v>
      </c>
      <c r="B74" s="274">
        <v>-0.43302000000000002</v>
      </c>
      <c r="C74" s="274">
        <v>-0.29854999999999998</v>
      </c>
      <c r="D74" s="275">
        <v>1.1856599999999999</v>
      </c>
      <c r="E74" s="286">
        <v>-0.77829999999999999</v>
      </c>
      <c r="F74" s="275">
        <v>1.6398600000000001</v>
      </c>
      <c r="G74" s="274">
        <v>-0.1255</v>
      </c>
      <c r="H74" s="275">
        <v>-8.276E-2</v>
      </c>
      <c r="I74" s="275">
        <v>-0.13113</v>
      </c>
      <c r="J74" s="275">
        <v>0.23053000000000001</v>
      </c>
      <c r="K74" s="275">
        <v>-1.1128899999999999</v>
      </c>
      <c r="M74" s="275">
        <f t="shared" si="7"/>
        <v>-0.11691540000000002</v>
      </c>
      <c r="N74" s="275">
        <f t="shared" si="8"/>
        <v>-5.73216E-2</v>
      </c>
      <c r="O74" s="275">
        <f t="shared" si="5"/>
        <v>-3.5892999999999994E-2</v>
      </c>
      <c r="P74" s="324">
        <f t="shared" si="6"/>
        <v>-0.21013000000000004</v>
      </c>
      <c r="R74" s="280">
        <f t="shared" si="9"/>
        <v>2.1490759851178327E-2</v>
      </c>
      <c r="S74" s="325">
        <v>2.1723746276869283E-2</v>
      </c>
    </row>
    <row r="75" spans="1:19" ht="15">
      <c r="A75" s="273">
        <v>74</v>
      </c>
      <c r="B75" s="274">
        <v>-0.14085</v>
      </c>
      <c r="C75" s="274">
        <v>-0.30301</v>
      </c>
      <c r="D75" s="275">
        <v>-0.33485999999999999</v>
      </c>
      <c r="E75" s="286">
        <v>-1.0688200000000001</v>
      </c>
      <c r="F75" s="275">
        <v>-0.56420999999999999</v>
      </c>
      <c r="G75" s="274">
        <v>-0.24196000000000001</v>
      </c>
      <c r="H75" s="275">
        <v>0.43858999999999998</v>
      </c>
      <c r="I75" s="275">
        <v>-0.22387000000000001</v>
      </c>
      <c r="J75" s="275">
        <v>-0.68152000000000001</v>
      </c>
      <c r="K75" s="275">
        <v>0.42074</v>
      </c>
      <c r="M75" s="275">
        <f t="shared" si="7"/>
        <v>-3.8029500000000001E-2</v>
      </c>
      <c r="N75" s="275">
        <f t="shared" si="8"/>
        <v>-5.8177920000000001E-2</v>
      </c>
      <c r="O75" s="275">
        <f t="shared" si="5"/>
        <v>-6.9200559999999994E-2</v>
      </c>
      <c r="P75" s="324">
        <f t="shared" si="6"/>
        <v>-0.16540798000000001</v>
      </c>
      <c r="R75" s="280">
        <f t="shared" si="9"/>
        <v>2.1986891666282812E-2</v>
      </c>
      <c r="S75" s="325">
        <v>2.2170142418796553E-2</v>
      </c>
    </row>
    <row r="76" spans="1:19" ht="15">
      <c r="A76" s="273">
        <v>75</v>
      </c>
      <c r="B76" s="274">
        <v>-0.26674999999999999</v>
      </c>
      <c r="C76" s="274">
        <v>-0.45152999999999999</v>
      </c>
      <c r="D76" s="275">
        <v>-0.47166999999999998</v>
      </c>
      <c r="E76" s="286">
        <v>-0.61970999999999998</v>
      </c>
      <c r="F76" s="275">
        <v>-0.13813</v>
      </c>
      <c r="G76" s="274">
        <v>0.61516000000000004</v>
      </c>
      <c r="H76" s="275">
        <v>-0.50324000000000002</v>
      </c>
      <c r="I76" s="275">
        <v>-8.2900000000000001E-2</v>
      </c>
      <c r="J76" s="275">
        <v>-5.6419999999999998E-2</v>
      </c>
      <c r="K76" s="275">
        <v>-0.10752</v>
      </c>
      <c r="M76" s="275">
        <f t="shared" si="7"/>
        <v>-7.2022500000000003E-2</v>
      </c>
      <c r="N76" s="275">
        <f t="shared" si="8"/>
        <v>-8.6693759999999995E-2</v>
      </c>
      <c r="O76" s="275">
        <f t="shared" si="5"/>
        <v>0.17593576</v>
      </c>
      <c r="P76" s="324">
        <f t="shared" si="6"/>
        <v>1.7219499999999999E-2</v>
      </c>
      <c r="R76" s="280">
        <f t="shared" si="9"/>
        <v>2.4012902636725519E-2</v>
      </c>
      <c r="S76" s="325">
        <v>2.3994938489960246E-2</v>
      </c>
    </row>
    <row r="77" spans="1:19" ht="15">
      <c r="A77" s="273">
        <v>76</v>
      </c>
      <c r="B77" s="274">
        <v>-8.5449999999999998E-2</v>
      </c>
      <c r="C77" s="274">
        <v>0.26585999999999999</v>
      </c>
      <c r="D77" s="275">
        <v>-0.77127000000000001</v>
      </c>
      <c r="E77" s="286">
        <v>0.32340999999999998</v>
      </c>
      <c r="F77" s="275">
        <v>-0.11359</v>
      </c>
      <c r="G77" s="274">
        <v>1.7632099999999999</v>
      </c>
      <c r="H77" s="275">
        <v>-0.49736000000000002</v>
      </c>
      <c r="I77" s="275">
        <v>0.16880000000000001</v>
      </c>
      <c r="J77" s="275">
        <v>0.58569000000000004</v>
      </c>
      <c r="K77" s="275">
        <v>-0.21612999999999999</v>
      </c>
      <c r="M77" s="275">
        <f t="shared" si="7"/>
        <v>-2.3071500000000002E-2</v>
      </c>
      <c r="N77" s="275">
        <f t="shared" si="8"/>
        <v>5.1045119999999999E-2</v>
      </c>
      <c r="O77" s="275">
        <f t="shared" si="5"/>
        <v>0.50427805999999997</v>
      </c>
      <c r="P77" s="324">
        <f t="shared" si="6"/>
        <v>0.53225168</v>
      </c>
      <c r="R77" s="280">
        <f t="shared" si="9"/>
        <v>2.9726505249054295E-2</v>
      </c>
      <c r="S77" s="325">
        <v>2.913863279404344E-2</v>
      </c>
    </row>
    <row r="78" spans="1:19" ht="15">
      <c r="A78" s="273">
        <v>77</v>
      </c>
      <c r="B78" s="274">
        <v>-0.12742999999999999</v>
      </c>
      <c r="C78" s="274">
        <v>-0.19300999999999999</v>
      </c>
      <c r="D78" s="275">
        <v>0.58521000000000001</v>
      </c>
      <c r="E78" s="286">
        <v>0.87319000000000002</v>
      </c>
      <c r="F78" s="275">
        <v>0.11321000000000001</v>
      </c>
      <c r="G78" s="274">
        <v>-5.3499999999999999E-2</v>
      </c>
      <c r="H78" s="275">
        <v>-0.87204999999999999</v>
      </c>
      <c r="I78" s="275">
        <v>-0.18936</v>
      </c>
      <c r="J78" s="275">
        <v>0.60997999999999997</v>
      </c>
      <c r="K78" s="275">
        <v>-0.87255000000000005</v>
      </c>
      <c r="M78" s="275">
        <f t="shared" si="7"/>
        <v>-3.4406100000000002E-2</v>
      </c>
      <c r="N78" s="275">
        <f t="shared" si="8"/>
        <v>-3.7057920000000001E-2</v>
      </c>
      <c r="O78" s="275">
        <f t="shared" si="5"/>
        <v>-1.5300999999999999E-2</v>
      </c>
      <c r="P78" s="324">
        <f t="shared" si="6"/>
        <v>-8.6765019999999998E-2</v>
      </c>
      <c r="R78" s="280">
        <f t="shared" si="9"/>
        <v>2.2859331562557386E-2</v>
      </c>
      <c r="S78" s="325">
        <v>2.2955577517893337E-2</v>
      </c>
    </row>
    <row r="79" spans="1:19" ht="15">
      <c r="A79" s="273">
        <v>78</v>
      </c>
      <c r="B79" s="274">
        <v>1.74326</v>
      </c>
      <c r="C79" s="274">
        <v>5.5129999999999998E-2</v>
      </c>
      <c r="D79" s="275">
        <v>-2.7686700000000002</v>
      </c>
      <c r="E79" s="286">
        <v>-0.28794999999999998</v>
      </c>
      <c r="F79" s="275">
        <v>1.2294099999999999</v>
      </c>
      <c r="G79" s="274">
        <v>-6.8016100000000002</v>
      </c>
      <c r="H79" s="275">
        <v>0.75258999999999998</v>
      </c>
      <c r="I79" s="275">
        <v>0.60079000000000005</v>
      </c>
      <c r="J79" s="275">
        <v>-1.8689999999999998E-2</v>
      </c>
      <c r="K79" s="275">
        <v>-0.37397999999999998</v>
      </c>
      <c r="M79" s="275">
        <f t="shared" si="7"/>
        <v>0.47068020000000005</v>
      </c>
      <c r="N79" s="275">
        <f t="shared" si="8"/>
        <v>1.0584959999999999E-2</v>
      </c>
      <c r="O79" s="275">
        <f t="shared" si="5"/>
        <v>-1.9452604599999999</v>
      </c>
      <c r="P79" s="324">
        <f t="shared" si="6"/>
        <v>-1.4639952999999999</v>
      </c>
      <c r="R79" s="280">
        <f t="shared" si="9"/>
        <v>7.5807784329523717E-3</v>
      </c>
      <c r="S79" s="325">
        <v>9.1946109848441218E-3</v>
      </c>
    </row>
    <row r="80" spans="1:19" ht="15">
      <c r="A80" s="273">
        <v>79</v>
      </c>
      <c r="B80" s="274">
        <v>-0.20737</v>
      </c>
      <c r="C80" s="274">
        <v>-0.17843999999999999</v>
      </c>
      <c r="D80" s="275">
        <v>-0.12592999999999999</v>
      </c>
      <c r="E80" s="286">
        <v>-0.65315999999999996</v>
      </c>
      <c r="F80" s="275">
        <v>1.1209999999999999E-2</v>
      </c>
      <c r="G80" s="274">
        <v>-0.53734000000000004</v>
      </c>
      <c r="H80" s="275">
        <v>-0.48082999999999998</v>
      </c>
      <c r="I80" s="275">
        <v>-0.1212</v>
      </c>
      <c r="J80" s="275">
        <v>-0.12791</v>
      </c>
      <c r="K80" s="275">
        <v>-0.28112999999999999</v>
      </c>
      <c r="M80" s="275">
        <f t="shared" si="7"/>
        <v>-5.5989900000000002E-2</v>
      </c>
      <c r="N80" s="275">
        <f t="shared" si="8"/>
        <v>-3.4260479999999996E-2</v>
      </c>
      <c r="O80" s="275">
        <f t="shared" si="5"/>
        <v>-0.15367923999999999</v>
      </c>
      <c r="P80" s="324">
        <f t="shared" si="6"/>
        <v>-0.24392961999999999</v>
      </c>
      <c r="R80" s="280">
        <f t="shared" si="9"/>
        <v>2.1115797655364234E-2</v>
      </c>
      <c r="S80" s="325">
        <v>2.1385621027529254E-2</v>
      </c>
    </row>
    <row r="81" spans="1:19" ht="15">
      <c r="A81" s="273">
        <v>80</v>
      </c>
      <c r="B81" s="274">
        <v>-0.19148000000000001</v>
      </c>
      <c r="C81" s="274">
        <v>-0.13316</v>
      </c>
      <c r="D81" s="275">
        <v>0.52425999999999995</v>
      </c>
      <c r="E81" s="286">
        <v>-1.4071899999999999</v>
      </c>
      <c r="F81" s="275">
        <v>0.12529000000000001</v>
      </c>
      <c r="G81" s="274">
        <v>-0.65795999999999999</v>
      </c>
      <c r="H81" s="275">
        <v>0.97980999999999996</v>
      </c>
      <c r="I81" s="275">
        <v>-0.13738</v>
      </c>
      <c r="J81" s="275">
        <v>-0.69976000000000005</v>
      </c>
      <c r="K81" s="275">
        <v>0.16503999999999999</v>
      </c>
      <c r="M81" s="275">
        <f t="shared" si="7"/>
        <v>-5.1699600000000005E-2</v>
      </c>
      <c r="N81" s="275">
        <f t="shared" si="8"/>
        <v>-2.5566720000000001E-2</v>
      </c>
      <c r="O81" s="275">
        <f t="shared" si="5"/>
        <v>-0.18817655999999999</v>
      </c>
      <c r="P81" s="324">
        <f t="shared" si="6"/>
        <v>-0.26544287999999999</v>
      </c>
      <c r="R81" s="280">
        <f t="shared" si="9"/>
        <v>2.087713641571954E-2</v>
      </c>
      <c r="S81" s="325">
        <v>2.1170617915204942E-2</v>
      </c>
    </row>
    <row r="82" spans="1:19" ht="15">
      <c r="A82" s="273">
        <v>81</v>
      </c>
      <c r="B82" s="274">
        <v>5.9409999999999998E-2</v>
      </c>
      <c r="C82" s="274">
        <v>0.47255000000000003</v>
      </c>
      <c r="D82" s="275">
        <v>-0.56894999999999996</v>
      </c>
      <c r="E82" s="286">
        <v>0.34991</v>
      </c>
      <c r="F82" s="275">
        <v>-0.70098000000000005</v>
      </c>
      <c r="G82" s="274">
        <v>1.07491</v>
      </c>
      <c r="H82" s="275">
        <v>6.0236400000000003</v>
      </c>
      <c r="I82" s="275">
        <v>4.3979999999999998E-2</v>
      </c>
      <c r="J82" s="275">
        <v>0.43309999999999998</v>
      </c>
      <c r="K82" s="275">
        <v>-0.69247000000000003</v>
      </c>
      <c r="M82" s="275">
        <f t="shared" si="7"/>
        <v>1.6040700000000001E-2</v>
      </c>
      <c r="N82" s="275">
        <f t="shared" si="8"/>
        <v>9.0729600000000007E-2</v>
      </c>
      <c r="O82" s="275">
        <f t="shared" si="5"/>
        <v>0.30742426</v>
      </c>
      <c r="P82" s="324">
        <f t="shared" si="6"/>
        <v>0.41419455999999999</v>
      </c>
      <c r="R82" s="280">
        <f t="shared" si="9"/>
        <v>2.8416817242304868E-2</v>
      </c>
      <c r="S82" s="325">
        <v>2.7958763806156889E-2</v>
      </c>
    </row>
    <row r="83" spans="1:19" ht="15">
      <c r="A83" s="273">
        <v>82</v>
      </c>
      <c r="B83" s="274">
        <v>0.22611000000000001</v>
      </c>
      <c r="C83" s="274">
        <v>-0.14807000000000001</v>
      </c>
      <c r="D83" s="275">
        <v>-0.31030000000000002</v>
      </c>
      <c r="E83" s="286">
        <v>0.90254000000000001</v>
      </c>
      <c r="F83" s="275">
        <v>-0.41893999999999998</v>
      </c>
      <c r="G83" s="274">
        <v>-0.59696000000000005</v>
      </c>
      <c r="H83" s="275">
        <v>-0.40203</v>
      </c>
      <c r="I83" s="275">
        <v>0.23996000000000001</v>
      </c>
      <c r="J83" s="275">
        <v>0.23325000000000001</v>
      </c>
      <c r="K83" s="275">
        <v>-0.40207999999999999</v>
      </c>
      <c r="M83" s="275">
        <f t="shared" si="7"/>
        <v>6.1049700000000005E-2</v>
      </c>
      <c r="N83" s="275">
        <f t="shared" si="8"/>
        <v>-2.842944E-2</v>
      </c>
      <c r="O83" s="275">
        <f t="shared" si="5"/>
        <v>-0.17073056</v>
      </c>
      <c r="P83" s="324">
        <f t="shared" si="6"/>
        <v>-0.13811029999999999</v>
      </c>
      <c r="R83" s="280">
        <f t="shared" si="9"/>
        <v>2.2289723415084443E-2</v>
      </c>
      <c r="S83" s="325">
        <v>2.2442129532941675E-2</v>
      </c>
    </row>
    <row r="84" spans="1:19" ht="15">
      <c r="A84" s="273">
        <v>83</v>
      </c>
      <c r="B84" s="274">
        <v>-3.5479999999999998E-2</v>
      </c>
      <c r="C84" s="274">
        <v>-2.5309999999999999E-2</v>
      </c>
      <c r="D84" s="275">
        <v>0.42444999999999999</v>
      </c>
      <c r="E84" s="286">
        <v>9.7470000000000001E-2</v>
      </c>
      <c r="F84" s="275">
        <v>0.64676999999999996</v>
      </c>
      <c r="G84" s="274">
        <v>0.57726999999999995</v>
      </c>
      <c r="H84" s="275">
        <v>-0.98507999999999996</v>
      </c>
      <c r="I84" s="275">
        <v>-0.16059000000000001</v>
      </c>
      <c r="J84" s="275">
        <v>-8.3199999999999993E-3</v>
      </c>
      <c r="K84" s="275">
        <v>-0.95050000000000001</v>
      </c>
      <c r="M84" s="275">
        <f t="shared" si="7"/>
        <v>-9.5796000000000006E-3</v>
      </c>
      <c r="N84" s="275">
        <f t="shared" si="8"/>
        <v>-4.85952E-3</v>
      </c>
      <c r="O84" s="275">
        <f t="shared" si="5"/>
        <v>0.16509921999999996</v>
      </c>
      <c r="P84" s="324">
        <f t="shared" si="6"/>
        <v>0.15066009999999996</v>
      </c>
      <c r="R84" s="280">
        <f t="shared" si="9"/>
        <v>2.5493250060357804E-2</v>
      </c>
      <c r="S84" s="325">
        <v>2.5327017168905747E-2</v>
      </c>
    </row>
    <row r="85" spans="1:19" ht="15">
      <c r="A85" s="273">
        <v>84</v>
      </c>
      <c r="B85" s="274">
        <v>-0.17015</v>
      </c>
      <c r="C85" s="274">
        <v>-0.30565999999999999</v>
      </c>
      <c r="D85" s="275">
        <v>-0.52334999999999998</v>
      </c>
      <c r="E85" s="286">
        <v>-0.51571</v>
      </c>
      <c r="F85" s="275">
        <v>-0.30543999999999999</v>
      </c>
      <c r="G85" s="274">
        <v>0.44069999999999998</v>
      </c>
      <c r="H85" s="275">
        <v>-0.20843</v>
      </c>
      <c r="I85" s="275">
        <v>-5.96E-3</v>
      </c>
      <c r="J85" s="275">
        <v>3.6729999999999999E-2</v>
      </c>
      <c r="K85" s="275">
        <v>-5.008E-2</v>
      </c>
      <c r="M85" s="275">
        <f t="shared" si="7"/>
        <v>-4.5940500000000002E-2</v>
      </c>
      <c r="N85" s="275">
        <f t="shared" si="8"/>
        <v>-5.8686719999999998E-2</v>
      </c>
      <c r="O85" s="275">
        <f t="shared" si="5"/>
        <v>0.12604019999999999</v>
      </c>
      <c r="P85" s="324">
        <f t="shared" si="6"/>
        <v>2.1412979999999998E-2</v>
      </c>
      <c r="R85" s="280">
        <f t="shared" si="9"/>
        <v>2.4059423765332953E-2</v>
      </c>
      <c r="S85" s="325">
        <v>2.4036479456824526E-2</v>
      </c>
    </row>
    <row r="86" spans="1:19" ht="15">
      <c r="A86" s="273">
        <v>85</v>
      </c>
      <c r="B86" s="274">
        <v>5.4859999999999999E-2</v>
      </c>
      <c r="C86" s="274">
        <v>-0.33907999999999999</v>
      </c>
      <c r="D86" s="275">
        <v>-0.19353000000000001</v>
      </c>
      <c r="E86" s="286">
        <v>-0.85928000000000004</v>
      </c>
      <c r="F86" s="275">
        <v>-5.8689999999999999E-2</v>
      </c>
      <c r="G86" s="274">
        <v>0.24271000000000001</v>
      </c>
      <c r="H86" s="275">
        <v>0.22539000000000001</v>
      </c>
      <c r="I86" s="275">
        <v>7.1459999999999996E-2</v>
      </c>
      <c r="J86" s="275">
        <v>-0.16800999999999999</v>
      </c>
      <c r="K86" s="275">
        <v>8.6209999999999995E-2</v>
      </c>
      <c r="M86" s="275">
        <f t="shared" si="7"/>
        <v>1.4812200000000001E-2</v>
      </c>
      <c r="N86" s="275">
        <f t="shared" si="8"/>
        <v>-6.5103359999999999E-2</v>
      </c>
      <c r="O86" s="275">
        <f t="shared" si="5"/>
        <v>6.9415060000000001E-2</v>
      </c>
      <c r="P86" s="324">
        <f t="shared" si="6"/>
        <v>1.9123899999999999E-2</v>
      </c>
      <c r="R86" s="280">
        <f t="shared" si="9"/>
        <v>2.4034029442462041E-2</v>
      </c>
      <c r="S86" s="325">
        <v>2.4013377138213936E-2</v>
      </c>
    </row>
    <row r="87" spans="1:19" ht="15">
      <c r="A87" s="273">
        <v>86</v>
      </c>
      <c r="B87" s="274">
        <v>2.3619999999999999E-2</v>
      </c>
      <c r="C87" s="274">
        <v>-2.5049999999999999E-2</v>
      </c>
      <c r="D87" s="275">
        <v>-0.75573999999999997</v>
      </c>
      <c r="E87" s="286">
        <v>1.40419</v>
      </c>
      <c r="F87" s="275">
        <v>-1.22966</v>
      </c>
      <c r="G87" s="274">
        <v>-0.8337</v>
      </c>
      <c r="H87" s="275">
        <v>-0.50954999999999995</v>
      </c>
      <c r="I87" s="275">
        <v>-0.49448999999999999</v>
      </c>
      <c r="J87" s="275">
        <v>-0.1065</v>
      </c>
      <c r="K87" s="275">
        <v>-9.2490000000000003E-2</v>
      </c>
      <c r="M87" s="275">
        <f t="shared" si="7"/>
        <v>6.3774000000000001E-3</v>
      </c>
      <c r="N87" s="275">
        <f t="shared" si="8"/>
        <v>-4.8095999999999998E-3</v>
      </c>
      <c r="O87" s="275">
        <f t="shared" si="5"/>
        <v>-0.23843819999999999</v>
      </c>
      <c r="P87" s="324">
        <f t="shared" si="6"/>
        <v>-0.23687039999999998</v>
      </c>
      <c r="R87" s="280">
        <f t="shared" si="9"/>
        <v>2.1194110388819069E-2</v>
      </c>
      <c r="S87" s="325">
        <v>2.1455606815086938E-2</v>
      </c>
    </row>
    <row r="88" spans="1:19" ht="15">
      <c r="A88" s="273">
        <v>87</v>
      </c>
      <c r="B88" s="274">
        <v>-0.55310000000000004</v>
      </c>
      <c r="C88" s="274">
        <v>-0.64368000000000003</v>
      </c>
      <c r="D88" s="275">
        <v>0.36586000000000002</v>
      </c>
      <c r="E88" s="286">
        <v>-1.3823099999999999</v>
      </c>
      <c r="F88" s="275">
        <v>-8.2849999999999993E-2</v>
      </c>
      <c r="G88" s="274">
        <v>-0.54601999999999995</v>
      </c>
      <c r="H88" s="275">
        <v>6.08718</v>
      </c>
      <c r="I88" s="275">
        <v>-0.10154000000000001</v>
      </c>
      <c r="J88" s="275">
        <v>1.33951</v>
      </c>
      <c r="K88" s="275">
        <v>-1.20156</v>
      </c>
      <c r="M88" s="275">
        <f t="shared" si="7"/>
        <v>-0.14933700000000003</v>
      </c>
      <c r="N88" s="275">
        <f t="shared" si="8"/>
        <v>-0.12358656000000001</v>
      </c>
      <c r="O88" s="275">
        <f t="shared" si="5"/>
        <v>-0.15616171999999998</v>
      </c>
      <c r="P88" s="324">
        <f t="shared" si="6"/>
        <v>-0.42908528000000001</v>
      </c>
      <c r="R88" s="280">
        <f t="shared" si="9"/>
        <v>1.9061739862968698E-2</v>
      </c>
      <c r="S88" s="325">
        <v>1.9537128535438809E-2</v>
      </c>
    </row>
    <row r="89" spans="1:19" ht="15">
      <c r="A89" s="273">
        <v>88</v>
      </c>
      <c r="B89" s="274">
        <v>-0.36876999999999999</v>
      </c>
      <c r="C89" s="274">
        <v>0.29660999999999998</v>
      </c>
      <c r="D89" s="275">
        <v>-0.10581</v>
      </c>
      <c r="E89" s="286">
        <v>-1.0067999999999999</v>
      </c>
      <c r="F89" s="275">
        <v>0.11179</v>
      </c>
      <c r="G89" s="274">
        <v>0.40804000000000001</v>
      </c>
      <c r="H89" s="275">
        <v>-5.246E-2</v>
      </c>
      <c r="I89" s="275">
        <v>0.37390000000000001</v>
      </c>
      <c r="J89" s="275">
        <v>-0.37301000000000001</v>
      </c>
      <c r="K89" s="275">
        <v>-0.22262000000000001</v>
      </c>
      <c r="M89" s="275">
        <f t="shared" si="7"/>
        <v>-9.9567900000000001E-2</v>
      </c>
      <c r="N89" s="275">
        <f t="shared" si="8"/>
        <v>5.6949119999999999E-2</v>
      </c>
      <c r="O89" s="275">
        <f t="shared" si="5"/>
        <v>0.11669943999999999</v>
      </c>
      <c r="P89" s="324">
        <f t="shared" si="6"/>
        <v>7.4080659999999993E-2</v>
      </c>
      <c r="R89" s="280">
        <f t="shared" si="9"/>
        <v>2.4643702196310405E-2</v>
      </c>
      <c r="S89" s="325">
        <v>2.4561930352468422E-2</v>
      </c>
    </row>
    <row r="90" spans="1:19" ht="15">
      <c r="A90" s="273">
        <v>89</v>
      </c>
      <c r="B90" s="274">
        <v>0.21643000000000001</v>
      </c>
      <c r="C90" s="274">
        <v>-0.14807000000000001</v>
      </c>
      <c r="D90" s="275">
        <v>-0.38622000000000001</v>
      </c>
      <c r="E90" s="286">
        <v>0.80208000000000002</v>
      </c>
      <c r="F90" s="275">
        <v>-0.67073000000000005</v>
      </c>
      <c r="G90" s="274">
        <v>-8.6639999999999995E-2</v>
      </c>
      <c r="H90" s="275">
        <v>-0.48929</v>
      </c>
      <c r="I90" s="275">
        <v>0.23744999999999999</v>
      </c>
      <c r="J90" s="275">
        <v>0.17043</v>
      </c>
      <c r="K90" s="275">
        <v>3.3709999999999997E-2</v>
      </c>
      <c r="M90" s="275">
        <f t="shared" si="7"/>
        <v>5.8436100000000005E-2</v>
      </c>
      <c r="N90" s="275">
        <f t="shared" si="8"/>
        <v>-2.842944E-2</v>
      </c>
      <c r="O90" s="275">
        <f t="shared" si="5"/>
        <v>-2.4779039999999995E-2</v>
      </c>
      <c r="P90" s="324">
        <f t="shared" si="6"/>
        <v>5.2276200000000092E-3</v>
      </c>
      <c r="R90" s="280">
        <f t="shared" si="9"/>
        <v>2.3879868547681347E-2</v>
      </c>
      <c r="S90" s="325">
        <v>2.3874052508401307E-2</v>
      </c>
    </row>
    <row r="91" spans="1:19" ht="15">
      <c r="A91" s="273">
        <v>90</v>
      </c>
      <c r="B91" s="274">
        <v>0.11462</v>
      </c>
      <c r="C91" s="274">
        <v>-7.8200000000000006E-3</v>
      </c>
      <c r="D91" s="275">
        <v>1.06226</v>
      </c>
      <c r="E91" s="286">
        <v>1.2626500000000001</v>
      </c>
      <c r="F91" s="275">
        <v>-0.35310000000000002</v>
      </c>
      <c r="G91" s="274">
        <v>-3.5650000000000001E-2</v>
      </c>
      <c r="H91" s="275">
        <v>-0.56833999999999996</v>
      </c>
      <c r="I91" s="275">
        <v>-0.10777</v>
      </c>
      <c r="J91" s="275">
        <v>0.17854</v>
      </c>
      <c r="K91" s="275">
        <v>-0.21167</v>
      </c>
      <c r="M91" s="275">
        <f t="shared" si="7"/>
        <v>3.0947400000000003E-2</v>
      </c>
      <c r="N91" s="275">
        <f t="shared" si="8"/>
        <v>-1.5014400000000002E-3</v>
      </c>
      <c r="O91" s="275">
        <f t="shared" si="5"/>
        <v>-1.0195899999999999E-2</v>
      </c>
      <c r="P91" s="324">
        <f t="shared" si="6"/>
        <v>1.9250060000000006E-2</v>
      </c>
      <c r="R91" s="280">
        <f t="shared" si="9"/>
        <v>2.4035429021233162E-2</v>
      </c>
      <c r="S91" s="325">
        <v>2.4014044316620894E-2</v>
      </c>
    </row>
    <row r="92" spans="1:19" ht="15">
      <c r="A92" s="273">
        <v>91</v>
      </c>
      <c r="B92" s="274">
        <v>-0.53339000000000003</v>
      </c>
      <c r="C92" s="274">
        <v>-0.16224</v>
      </c>
      <c r="D92" s="275">
        <v>-9.4939999999999997E-2</v>
      </c>
      <c r="E92" s="286">
        <v>-0.37852999999999998</v>
      </c>
      <c r="F92" s="275">
        <v>-9.4350000000000003E-2</v>
      </c>
      <c r="G92" s="274">
        <v>-0.41277999999999998</v>
      </c>
      <c r="H92" s="275">
        <v>0.15035000000000001</v>
      </c>
      <c r="I92" s="275">
        <v>-7.2440000000000004E-2</v>
      </c>
      <c r="J92" s="275">
        <v>-0.32073000000000002</v>
      </c>
      <c r="K92" s="275">
        <v>-8.4879999999999997E-2</v>
      </c>
      <c r="M92" s="275">
        <f t="shared" si="7"/>
        <v>-0.14401530000000001</v>
      </c>
      <c r="N92" s="275">
        <f t="shared" si="8"/>
        <v>-3.115008E-2</v>
      </c>
      <c r="O92" s="275">
        <f t="shared" si="5"/>
        <v>-0.11805507999999998</v>
      </c>
      <c r="P92" s="324">
        <f t="shared" si="6"/>
        <v>-0.29322046000000002</v>
      </c>
      <c r="R92" s="280">
        <f t="shared" si="9"/>
        <v>2.0568980809496699E-2</v>
      </c>
      <c r="S92" s="325">
        <v>2.0893608370788214E-2</v>
      </c>
    </row>
    <row r="93" spans="1:19" ht="15">
      <c r="A93" s="273">
        <v>92</v>
      </c>
      <c r="B93" s="274">
        <v>0.10439</v>
      </c>
      <c r="C93" s="274">
        <v>0.62166999999999994</v>
      </c>
      <c r="D93" s="275">
        <v>-0.87751999999999997</v>
      </c>
      <c r="E93" s="286">
        <v>-6.6850000000000007E-2</v>
      </c>
      <c r="F93" s="275">
        <v>1.983E-2</v>
      </c>
      <c r="G93" s="274">
        <v>0.56469999999999998</v>
      </c>
      <c r="H93" s="275">
        <v>0.26615</v>
      </c>
      <c r="I93" s="275">
        <v>0.46493000000000001</v>
      </c>
      <c r="J93" s="275">
        <v>-0.21954000000000001</v>
      </c>
      <c r="K93" s="275">
        <v>-3.3110000000000001E-2</v>
      </c>
      <c r="M93" s="275">
        <f t="shared" si="7"/>
        <v>2.81853E-2</v>
      </c>
      <c r="N93" s="275">
        <f t="shared" si="8"/>
        <v>0.11936063999999999</v>
      </c>
      <c r="O93" s="275">
        <f t="shared" si="5"/>
        <v>0.16150419999999999</v>
      </c>
      <c r="P93" s="324">
        <f t="shared" si="6"/>
        <v>0.30905013999999997</v>
      </c>
      <c r="R93" s="280">
        <f t="shared" si="9"/>
        <v>2.7250378607764025E-2</v>
      </c>
      <c r="S93" s="325">
        <v>2.6908106797578626E-2</v>
      </c>
    </row>
    <row r="94" spans="1:19" ht="15">
      <c r="A94" s="273">
        <v>93</v>
      </c>
      <c r="B94" s="274">
        <v>-0.30276999999999998</v>
      </c>
      <c r="C94" s="274">
        <v>-0.15866</v>
      </c>
      <c r="D94" s="275">
        <v>-0.78632000000000002</v>
      </c>
      <c r="E94" s="286">
        <v>0.44016</v>
      </c>
      <c r="F94" s="275">
        <v>-0.36246</v>
      </c>
      <c r="G94" s="274">
        <v>-0.65664999999999996</v>
      </c>
      <c r="H94" s="275">
        <v>-0.20977999999999999</v>
      </c>
      <c r="I94" s="275">
        <v>4.5359999999999998E-2</v>
      </c>
      <c r="J94" s="275">
        <v>0.39378000000000002</v>
      </c>
      <c r="K94" s="275">
        <v>8.8840000000000002E-2</v>
      </c>
      <c r="M94" s="275">
        <f t="shared" si="7"/>
        <v>-8.1747899999999998E-2</v>
      </c>
      <c r="N94" s="275">
        <f t="shared" si="8"/>
        <v>-3.0462719999999999E-2</v>
      </c>
      <c r="O94" s="275">
        <f t="shared" si="5"/>
        <v>-0.18780189999999997</v>
      </c>
      <c r="P94" s="324">
        <f t="shared" si="6"/>
        <v>-0.30001251999999995</v>
      </c>
      <c r="R94" s="280">
        <f t="shared" si="9"/>
        <v>2.0493631863807336E-2</v>
      </c>
      <c r="S94" s="325">
        <v>2.0825457497118643E-2</v>
      </c>
    </row>
    <row r="95" spans="1:19" ht="15">
      <c r="A95" s="273">
        <v>94</v>
      </c>
      <c r="B95" s="274">
        <v>-1.1789499999999999</v>
      </c>
      <c r="C95" s="274">
        <v>-0.55271000000000003</v>
      </c>
      <c r="D95" s="275">
        <v>-8.3400000000000002E-2</v>
      </c>
      <c r="E95" s="286">
        <v>-0.52078000000000002</v>
      </c>
      <c r="F95" s="275">
        <v>-0.26902999999999999</v>
      </c>
      <c r="G95" s="274">
        <v>-1.23099</v>
      </c>
      <c r="H95" s="275">
        <v>-0.17957000000000001</v>
      </c>
      <c r="I95" s="275">
        <v>-0.32292999999999999</v>
      </c>
      <c r="J95" s="275">
        <v>-0.13815</v>
      </c>
      <c r="K95" s="275">
        <v>-0.12595000000000001</v>
      </c>
      <c r="M95" s="275">
        <f t="shared" si="7"/>
        <v>-0.3183165</v>
      </c>
      <c r="N95" s="275">
        <f t="shared" si="8"/>
        <v>-0.10612032</v>
      </c>
      <c r="O95" s="275">
        <f t="shared" si="5"/>
        <v>-0.35206314</v>
      </c>
      <c r="P95" s="324">
        <f t="shared" si="6"/>
        <v>-0.77649995999999999</v>
      </c>
      <c r="R95" s="280">
        <f t="shared" si="9"/>
        <v>1.5207632293982688E-2</v>
      </c>
      <c r="S95" s="325">
        <v>1.6067197846581751E-2</v>
      </c>
    </row>
    <row r="96" spans="1:19" ht="15">
      <c r="A96" s="273">
        <v>95</v>
      </c>
      <c r="B96" s="274">
        <v>-0.33621000000000001</v>
      </c>
      <c r="C96" s="274">
        <v>-0.32302999999999998</v>
      </c>
      <c r="D96" s="275">
        <v>1.90222</v>
      </c>
      <c r="E96" s="286">
        <v>0.21781</v>
      </c>
      <c r="F96" s="275">
        <v>0.15028</v>
      </c>
      <c r="G96" s="274">
        <v>-0.24492</v>
      </c>
      <c r="H96" s="275">
        <v>-0.41713</v>
      </c>
      <c r="I96" s="275">
        <v>-0.58740999999999999</v>
      </c>
      <c r="J96" s="275">
        <v>-1.0921400000000001</v>
      </c>
      <c r="K96" s="275">
        <v>0.12358</v>
      </c>
      <c r="M96" s="275">
        <f t="shared" si="7"/>
        <v>-9.0776700000000002E-2</v>
      </c>
      <c r="N96" s="275">
        <f t="shared" si="8"/>
        <v>-6.2021759999999995E-2</v>
      </c>
      <c r="O96" s="275">
        <f t="shared" si="5"/>
        <v>-7.0047119999999991E-2</v>
      </c>
      <c r="P96" s="324">
        <f t="shared" si="6"/>
        <v>-0.22284557999999999</v>
      </c>
      <c r="R96" s="280">
        <f t="shared" si="9"/>
        <v>2.1349697265331216E-2</v>
      </c>
      <c r="S96" s="325">
        <v>2.159663542018337E-2</v>
      </c>
    </row>
    <row r="97" spans="1:19" ht="15">
      <c r="A97" s="273">
        <v>96</v>
      </c>
      <c r="B97" s="274">
        <v>-0.10476000000000001</v>
      </c>
      <c r="C97" s="274">
        <v>0.15065000000000001</v>
      </c>
      <c r="D97" s="275">
        <v>0.31254999999999999</v>
      </c>
      <c r="E97" s="286">
        <v>-0.80418000000000001</v>
      </c>
      <c r="F97" s="275">
        <v>-0.18808</v>
      </c>
      <c r="G97" s="274">
        <v>0.66837000000000002</v>
      </c>
      <c r="H97" s="275">
        <v>-0.25163999999999997</v>
      </c>
      <c r="I97" s="275">
        <v>-8.054E-2</v>
      </c>
      <c r="J97" s="275">
        <v>-0.39234999999999998</v>
      </c>
      <c r="K97" s="275">
        <v>9.2050000000000007E-2</v>
      </c>
      <c r="M97" s="275">
        <f t="shared" si="7"/>
        <v>-2.8285200000000003E-2</v>
      </c>
      <c r="N97" s="275">
        <f t="shared" si="8"/>
        <v>2.8924800000000001E-2</v>
      </c>
      <c r="O97" s="275">
        <f t="shared" si="5"/>
        <v>0.19115382</v>
      </c>
      <c r="P97" s="324">
        <f t="shared" si="6"/>
        <v>0.19179341999999999</v>
      </c>
      <c r="R97" s="280">
        <f t="shared" si="9"/>
        <v>2.5949569983135745E-2</v>
      </c>
      <c r="S97" s="325">
        <v>2.5737742782868469E-2</v>
      </c>
    </row>
    <row r="98" spans="1:19" ht="15">
      <c r="A98" s="273">
        <v>97</v>
      </c>
      <c r="B98" s="274">
        <v>-0.14352999999999999</v>
      </c>
      <c r="C98" s="274">
        <v>-0.65259</v>
      </c>
      <c r="D98" s="275">
        <v>-0.3498</v>
      </c>
      <c r="E98" s="286">
        <v>-0.20116000000000001</v>
      </c>
      <c r="F98" s="275">
        <v>-0.16367999999999999</v>
      </c>
      <c r="G98" s="274">
        <v>1.61463</v>
      </c>
      <c r="H98" s="275">
        <v>-0.50365000000000004</v>
      </c>
      <c r="I98" s="275">
        <v>0.14940000000000001</v>
      </c>
      <c r="J98" s="275">
        <v>0.14174</v>
      </c>
      <c r="K98" s="275">
        <v>7.3299999999999997E-3</v>
      </c>
      <c r="M98" s="275">
        <f t="shared" si="7"/>
        <v>-3.8753099999999999E-2</v>
      </c>
      <c r="N98" s="275">
        <f t="shared" si="8"/>
        <v>-0.12529728000000001</v>
      </c>
      <c r="O98" s="275">
        <f t="shared" si="5"/>
        <v>0.46178417999999999</v>
      </c>
      <c r="P98" s="324">
        <f t="shared" si="6"/>
        <v>0.29773379999999999</v>
      </c>
      <c r="R98" s="280">
        <f t="shared" si="9"/>
        <v>2.7124838743854938E-2</v>
      </c>
      <c r="S98" s="325">
        <v>2.6797363953470984E-2</v>
      </c>
    </row>
    <row r="99" spans="1:19" ht="15">
      <c r="A99" s="273">
        <v>98</v>
      </c>
      <c r="B99" s="274">
        <v>-0.24193999999999999</v>
      </c>
      <c r="C99" s="274">
        <v>0.11809</v>
      </c>
      <c r="D99" s="275">
        <v>-0.80045999999999995</v>
      </c>
      <c r="E99" s="286">
        <v>8.5889999999999994E-2</v>
      </c>
      <c r="F99" s="275">
        <v>0.31552000000000002</v>
      </c>
      <c r="G99" s="274">
        <v>0.33781</v>
      </c>
      <c r="H99" s="275">
        <v>1.98692</v>
      </c>
      <c r="I99" s="275">
        <v>9.9699999999999997E-2</v>
      </c>
      <c r="J99" s="275">
        <v>0.33568999999999999</v>
      </c>
      <c r="K99" s="275">
        <v>-0.40823999999999999</v>
      </c>
      <c r="M99" s="275">
        <f t="shared" si="7"/>
        <v>-6.5323800000000001E-2</v>
      </c>
      <c r="N99" s="275">
        <f t="shared" si="8"/>
        <v>2.2673280000000001E-2</v>
      </c>
      <c r="O99" s="275">
        <f t="shared" si="5"/>
        <v>9.661365999999999E-2</v>
      </c>
      <c r="P99" s="324">
        <f t="shared" si="6"/>
        <v>5.3963139999999993E-2</v>
      </c>
      <c r="R99" s="280">
        <f t="shared" si="9"/>
        <v>2.4420524850720899E-2</v>
      </c>
      <c r="S99" s="325">
        <v>2.4361077979377789E-2</v>
      </c>
    </row>
    <row r="100" spans="1:19" ht="15">
      <c r="A100" s="273">
        <v>99</v>
      </c>
      <c r="B100" s="274">
        <v>-0.52159</v>
      </c>
      <c r="C100" s="274">
        <v>1.8052600000000001</v>
      </c>
      <c r="D100" s="275">
        <v>-2.257E-2</v>
      </c>
      <c r="E100" s="286">
        <v>-1.6679299999999999</v>
      </c>
      <c r="F100" s="275">
        <v>0.44661000000000001</v>
      </c>
      <c r="G100" s="274">
        <v>0.76915</v>
      </c>
      <c r="H100" s="275">
        <v>6.5119999999999997E-2</v>
      </c>
      <c r="I100" s="275">
        <v>-0.8367</v>
      </c>
      <c r="J100" s="275">
        <v>-0.34983999999999998</v>
      </c>
      <c r="K100" s="275">
        <v>4.5819900000000002</v>
      </c>
      <c r="M100" s="275">
        <f t="shared" si="7"/>
        <v>-0.14082930000000002</v>
      </c>
      <c r="N100" s="275">
        <f t="shared" si="8"/>
        <v>0.34660992000000002</v>
      </c>
      <c r="O100" s="275">
        <f t="shared" si="5"/>
        <v>0.21997689999999998</v>
      </c>
      <c r="P100" s="324">
        <f t="shared" si="6"/>
        <v>0.42575752</v>
      </c>
      <c r="R100" s="280">
        <f t="shared" si="9"/>
        <v>2.8545093029775571E-2</v>
      </c>
      <c r="S100" s="325">
        <v>2.8072936842268702E-2</v>
      </c>
    </row>
    <row r="101" spans="1:19" ht="15">
      <c r="A101" s="273">
        <v>100</v>
      </c>
      <c r="B101" s="274">
        <v>0.47735</v>
      </c>
      <c r="C101" s="274">
        <v>-0.27843000000000001</v>
      </c>
      <c r="D101" s="275">
        <v>-2.792E-2</v>
      </c>
      <c r="E101" s="286">
        <v>-7.6590000000000005E-2</v>
      </c>
      <c r="F101" s="275">
        <v>-0.31118000000000001</v>
      </c>
      <c r="G101" s="274">
        <v>0.10841000000000001</v>
      </c>
      <c r="H101" s="275">
        <v>1.42567</v>
      </c>
      <c r="I101" s="275">
        <v>-0.41998000000000002</v>
      </c>
      <c r="J101" s="275">
        <v>9.7013099999999994</v>
      </c>
      <c r="K101" s="275">
        <v>0.86917</v>
      </c>
      <c r="M101" s="275">
        <f t="shared" si="7"/>
        <v>0.12888450000000001</v>
      </c>
      <c r="N101" s="275">
        <f t="shared" si="8"/>
        <v>-5.3458560000000002E-2</v>
      </c>
      <c r="O101" s="275">
        <f t="shared" si="5"/>
        <v>3.100526E-2</v>
      </c>
      <c r="P101" s="324">
        <f t="shared" si="6"/>
        <v>0.1064312</v>
      </c>
      <c r="R101" s="280">
        <f t="shared" si="9"/>
        <v>2.5002588761134852E-2</v>
      </c>
      <c r="S101" s="325">
        <v>2.4884921886304073E-2</v>
      </c>
    </row>
    <row r="102" spans="1:19" ht="15">
      <c r="A102" s="273">
        <v>101</v>
      </c>
      <c r="B102" s="274">
        <v>-0.13250000000000001</v>
      </c>
      <c r="C102" s="274">
        <v>-0.67491999999999996</v>
      </c>
      <c r="D102" s="275">
        <v>0.45379000000000003</v>
      </c>
      <c r="E102" s="286">
        <v>1.175</v>
      </c>
      <c r="F102" s="275">
        <v>-0.37312000000000001</v>
      </c>
      <c r="G102" s="274">
        <v>-8.5099999999999995E-2</v>
      </c>
      <c r="H102" s="275">
        <v>-0.66117000000000004</v>
      </c>
      <c r="I102" s="275">
        <v>-0.10203</v>
      </c>
      <c r="J102" s="275">
        <v>-0.11812</v>
      </c>
      <c r="K102" s="275">
        <v>-0.22824</v>
      </c>
      <c r="M102" s="275">
        <f t="shared" si="7"/>
        <v>-3.5775000000000001E-2</v>
      </c>
      <c r="N102" s="275">
        <f t="shared" si="8"/>
        <v>-0.12958464</v>
      </c>
      <c r="O102" s="275">
        <f t="shared" si="5"/>
        <v>-2.4338599999999995E-2</v>
      </c>
      <c r="P102" s="324">
        <f t="shared" si="6"/>
        <v>-0.18969823999999999</v>
      </c>
      <c r="R102" s="280">
        <f t="shared" si="9"/>
        <v>2.1717423275025891E-2</v>
      </c>
      <c r="S102" s="325">
        <v>2.1928058332447313E-2</v>
      </c>
    </row>
    <row r="103" spans="1:19" ht="15">
      <c r="A103" s="273">
        <v>102</v>
      </c>
      <c r="B103" s="274">
        <v>8.4059999999999996E-2</v>
      </c>
      <c r="C103" s="274">
        <v>-2.367E-2</v>
      </c>
      <c r="D103" s="275">
        <v>-0.52032</v>
      </c>
      <c r="E103" s="286">
        <v>-1.5665</v>
      </c>
      <c r="F103" s="275">
        <v>-0.15992999999999999</v>
      </c>
      <c r="G103" s="274">
        <v>0.45373000000000002</v>
      </c>
      <c r="H103" s="275">
        <v>0.21734999999999999</v>
      </c>
      <c r="I103" s="275">
        <v>-0.32022</v>
      </c>
      <c r="J103" s="275">
        <v>-1.1084000000000001</v>
      </c>
      <c r="K103" s="275">
        <v>0.47027000000000002</v>
      </c>
      <c r="M103" s="275">
        <f t="shared" si="7"/>
        <v>2.26962E-2</v>
      </c>
      <c r="N103" s="275">
        <f t="shared" si="8"/>
        <v>-4.54464E-3</v>
      </c>
      <c r="O103" s="275">
        <f t="shared" si="5"/>
        <v>0.12976678</v>
      </c>
      <c r="P103" s="324">
        <f t="shared" si="6"/>
        <v>0.14791834000000001</v>
      </c>
      <c r="R103" s="280">
        <f t="shared" si="9"/>
        <v>2.5462833850057355E-2</v>
      </c>
      <c r="S103" s="325">
        <v>2.529947256518961E-2</v>
      </c>
    </row>
    <row r="104" spans="1:19" ht="15">
      <c r="A104" s="273">
        <v>103</v>
      </c>
      <c r="B104" s="274">
        <v>-0.63695999999999997</v>
      </c>
      <c r="C104" s="274">
        <v>0.94994000000000001</v>
      </c>
      <c r="D104" s="275">
        <v>-0.36584</v>
      </c>
      <c r="E104" s="286">
        <v>0.11508</v>
      </c>
      <c r="F104" s="275">
        <v>-2.2014200000000002</v>
      </c>
      <c r="G104" s="274">
        <v>2.42936</v>
      </c>
      <c r="H104" s="275">
        <v>0.98950000000000005</v>
      </c>
      <c r="I104" s="275">
        <v>0.32018999999999997</v>
      </c>
      <c r="J104" s="275">
        <v>-0.82311000000000001</v>
      </c>
      <c r="K104" s="275">
        <v>-0.11436</v>
      </c>
      <c r="M104" s="275">
        <f t="shared" si="7"/>
        <v>-0.1719792</v>
      </c>
      <c r="N104" s="275">
        <f t="shared" si="8"/>
        <v>0.18238847999999999</v>
      </c>
      <c r="O104" s="275">
        <f t="shared" si="5"/>
        <v>0.69479695999999991</v>
      </c>
      <c r="P104" s="324">
        <f t="shared" si="6"/>
        <v>0.70520623999999987</v>
      </c>
      <c r="R104" s="280">
        <f t="shared" si="9"/>
        <v>3.1645207932506372E-2</v>
      </c>
      <c r="S104" s="325">
        <v>3.0866042728863209E-2</v>
      </c>
    </row>
    <row r="105" spans="1:19" ht="15">
      <c r="A105" s="273">
        <v>104</v>
      </c>
      <c r="B105" s="274">
        <v>-0.42766999999999999</v>
      </c>
      <c r="C105" s="274">
        <v>0.44684000000000001</v>
      </c>
      <c r="D105" s="275">
        <v>-0.77573000000000003</v>
      </c>
      <c r="E105" s="286">
        <v>-0.5071</v>
      </c>
      <c r="F105" s="275">
        <v>-3.705E-2</v>
      </c>
      <c r="G105" s="274">
        <v>0.6411</v>
      </c>
      <c r="H105" s="275">
        <v>0.32601000000000002</v>
      </c>
      <c r="I105" s="275">
        <v>0.21337</v>
      </c>
      <c r="J105" s="275">
        <v>-0.51032999999999995</v>
      </c>
      <c r="K105" s="275">
        <v>0.15225</v>
      </c>
      <c r="M105" s="275">
        <f t="shared" si="7"/>
        <v>-0.1154709</v>
      </c>
      <c r="N105" s="275">
        <f t="shared" si="8"/>
        <v>8.579328E-2</v>
      </c>
      <c r="O105" s="275">
        <f t="shared" si="5"/>
        <v>0.18335459999999998</v>
      </c>
      <c r="P105" s="324">
        <f t="shared" si="6"/>
        <v>0.15367697999999996</v>
      </c>
      <c r="R105" s="280">
        <f t="shared" si="9"/>
        <v>2.5526718364122982E-2</v>
      </c>
      <c r="S105" s="325">
        <v>2.5356918793791101E-2</v>
      </c>
    </row>
    <row r="106" spans="1:19" ht="15">
      <c r="A106" s="273">
        <v>105</v>
      </c>
      <c r="B106" s="274">
        <v>-0.36502000000000001</v>
      </c>
      <c r="C106" s="274">
        <v>-0.38716</v>
      </c>
      <c r="D106" s="275">
        <v>-0.44713999999999998</v>
      </c>
      <c r="E106" s="286">
        <v>-0.39568999999999999</v>
      </c>
      <c r="F106" s="275">
        <v>1.1220000000000001E-2</v>
      </c>
      <c r="G106" s="274">
        <v>0.61251999999999995</v>
      </c>
      <c r="H106" s="275">
        <v>-8.8120000000000004E-2</v>
      </c>
      <c r="I106" s="275">
        <v>5.6279999999999997E-2</v>
      </c>
      <c r="J106" s="275">
        <v>-6.6890000000000005E-2</v>
      </c>
      <c r="K106" s="275">
        <v>-0.13106999999999999</v>
      </c>
      <c r="M106" s="275">
        <f t="shared" si="7"/>
        <v>-9.8555400000000015E-2</v>
      </c>
      <c r="N106" s="275">
        <f t="shared" si="8"/>
        <v>-7.4334720000000007E-2</v>
      </c>
      <c r="O106" s="275">
        <f t="shared" si="5"/>
        <v>0.17518071999999998</v>
      </c>
      <c r="P106" s="324">
        <f t="shared" si="6"/>
        <v>2.2905999999999482E-3</v>
      </c>
      <c r="R106" s="280">
        <f t="shared" si="9"/>
        <v>2.3847286185265736E-2</v>
      </c>
      <c r="S106" s="325">
        <v>2.3845827401207848E-2</v>
      </c>
    </row>
    <row r="107" spans="1:19" ht="15">
      <c r="A107" s="273">
        <v>106</v>
      </c>
      <c r="B107" s="274">
        <v>-2.3959999999999999E-2</v>
      </c>
      <c r="C107" s="274">
        <v>-1.9717499999999999</v>
      </c>
      <c r="D107" s="275">
        <v>1.31427</v>
      </c>
      <c r="E107" s="286">
        <v>-0.98246999999999995</v>
      </c>
      <c r="F107" s="275">
        <v>0.35632000000000003</v>
      </c>
      <c r="G107" s="274">
        <v>-8.6730000000000002E-2</v>
      </c>
      <c r="H107" s="275">
        <v>1.07009</v>
      </c>
      <c r="I107" s="275">
        <v>1.4086099999999999</v>
      </c>
      <c r="J107" s="275">
        <v>-0.91085000000000005</v>
      </c>
      <c r="K107" s="275">
        <v>1.25911</v>
      </c>
      <c r="M107" s="275">
        <f t="shared" si="7"/>
        <v>-6.4692000000000005E-3</v>
      </c>
      <c r="N107" s="275">
        <f t="shared" si="8"/>
        <v>-0.37857599999999997</v>
      </c>
      <c r="O107" s="275">
        <f t="shared" si="5"/>
        <v>-2.4804779999999998E-2</v>
      </c>
      <c r="P107" s="324">
        <f t="shared" si="6"/>
        <v>-0.40984997999999995</v>
      </c>
      <c r="R107" s="280">
        <f t="shared" si="9"/>
        <v>1.9275130141473099E-2</v>
      </c>
      <c r="S107" s="325">
        <v>1.9730681488650492E-2</v>
      </c>
    </row>
    <row r="108" spans="1:19" ht="15">
      <c r="A108" s="273">
        <v>107</v>
      </c>
      <c r="B108" s="274">
        <v>-0.11343</v>
      </c>
      <c r="C108" s="274">
        <v>0.33112999999999998</v>
      </c>
      <c r="D108" s="275">
        <v>-0.57106999999999997</v>
      </c>
      <c r="E108" s="286">
        <v>0.46057999999999999</v>
      </c>
      <c r="F108" s="275">
        <v>-1.8883300000000001</v>
      </c>
      <c r="G108" s="274">
        <v>0.58916000000000002</v>
      </c>
      <c r="H108" s="275">
        <v>0.58326999999999996</v>
      </c>
      <c r="I108" s="275">
        <v>4.9480000000000003E-2</v>
      </c>
      <c r="J108" s="275">
        <v>-0.19509000000000001</v>
      </c>
      <c r="K108" s="275">
        <v>-0.32007000000000002</v>
      </c>
      <c r="M108" s="275">
        <f t="shared" si="7"/>
        <v>-3.0626100000000003E-2</v>
      </c>
      <c r="N108" s="275">
        <f t="shared" si="8"/>
        <v>6.3576960000000002E-2</v>
      </c>
      <c r="O108" s="275">
        <f t="shared" si="5"/>
        <v>0.16849976</v>
      </c>
      <c r="P108" s="324">
        <f t="shared" si="6"/>
        <v>0.20145062</v>
      </c>
      <c r="R108" s="280">
        <f t="shared" si="9"/>
        <v>2.6056703877464022E-2</v>
      </c>
      <c r="S108" s="325">
        <v>2.5833945294773123E-2</v>
      </c>
    </row>
    <row r="109" spans="1:19" ht="15">
      <c r="A109" s="273">
        <v>108</v>
      </c>
      <c r="B109" s="274">
        <v>-1.005E-2</v>
      </c>
      <c r="C109" s="274">
        <v>-0.47853000000000001</v>
      </c>
      <c r="D109" s="275">
        <v>-0.72238000000000002</v>
      </c>
      <c r="E109" s="286">
        <v>-0.19539000000000001</v>
      </c>
      <c r="F109" s="275">
        <v>-0.40799000000000002</v>
      </c>
      <c r="G109" s="274">
        <v>0.56364000000000003</v>
      </c>
      <c r="H109" s="275">
        <v>-6.0639999999999999E-2</v>
      </c>
      <c r="I109" s="275">
        <v>5.3379999999999997E-2</v>
      </c>
      <c r="J109" s="275">
        <v>3.8219999999999997E-2</v>
      </c>
      <c r="K109" s="275">
        <v>-1.9040000000000001E-2</v>
      </c>
      <c r="M109" s="275">
        <f t="shared" si="7"/>
        <v>-2.7135000000000002E-3</v>
      </c>
      <c r="N109" s="275">
        <f t="shared" si="8"/>
        <v>-9.1877760000000003E-2</v>
      </c>
      <c r="O109" s="275">
        <f t="shared" si="5"/>
        <v>0.16120103999999999</v>
      </c>
      <c r="P109" s="324">
        <f t="shared" si="6"/>
        <v>6.6609779999999993E-2</v>
      </c>
      <c r="R109" s="280">
        <f t="shared" si="9"/>
        <v>2.4560822638212899E-2</v>
      </c>
      <c r="S109" s="325">
        <v>2.448804983323832E-2</v>
      </c>
    </row>
    <row r="110" spans="1:19" ht="15">
      <c r="A110" s="273">
        <v>109</v>
      </c>
      <c r="B110" s="274">
        <v>0.17146</v>
      </c>
      <c r="C110" s="274">
        <v>-0.54537000000000002</v>
      </c>
      <c r="D110" s="275">
        <v>-0.90105999999999997</v>
      </c>
      <c r="E110" s="286">
        <v>0.36815999999999999</v>
      </c>
      <c r="F110" s="275">
        <v>-0.35277999999999998</v>
      </c>
      <c r="G110" s="274">
        <v>0.59014999999999995</v>
      </c>
      <c r="H110" s="275">
        <v>-0.27134000000000003</v>
      </c>
      <c r="I110" s="275">
        <v>0.21496999999999999</v>
      </c>
      <c r="J110" s="275">
        <v>0.15618000000000001</v>
      </c>
      <c r="K110" s="275">
        <v>-0.13209000000000001</v>
      </c>
      <c r="M110" s="275">
        <f t="shared" si="7"/>
        <v>4.6294200000000001E-2</v>
      </c>
      <c r="N110" s="275">
        <f t="shared" si="8"/>
        <v>-0.10471104000000001</v>
      </c>
      <c r="O110" s="275">
        <f t="shared" si="5"/>
        <v>0.16878289999999999</v>
      </c>
      <c r="P110" s="324">
        <f t="shared" si="6"/>
        <v>0.11036605999999999</v>
      </c>
      <c r="R110" s="280">
        <f t="shared" si="9"/>
        <v>2.5046240842010941E-2</v>
      </c>
      <c r="S110" s="325">
        <v>2.4925037007470292E-2</v>
      </c>
    </row>
    <row r="111" spans="1:19" ht="15">
      <c r="A111" s="273">
        <v>110</v>
      </c>
      <c r="B111" s="274">
        <v>0.58420000000000005</v>
      </c>
      <c r="C111" s="274">
        <v>-0.19700999999999999</v>
      </c>
      <c r="D111" s="275">
        <v>-0.60189000000000004</v>
      </c>
      <c r="E111" s="286">
        <v>1.21017</v>
      </c>
      <c r="F111" s="275">
        <v>-0.11341</v>
      </c>
      <c r="G111" s="274">
        <v>0.34848000000000001</v>
      </c>
      <c r="H111" s="275">
        <v>0.14293</v>
      </c>
      <c r="I111" s="275">
        <v>0.24360999999999999</v>
      </c>
      <c r="J111" s="275">
        <v>-0.29044999999999999</v>
      </c>
      <c r="K111" s="275">
        <v>2.9000000000000001E-2</v>
      </c>
      <c r="M111" s="275">
        <f t="shared" si="7"/>
        <v>0.15773400000000001</v>
      </c>
      <c r="N111" s="275">
        <f t="shared" si="8"/>
        <v>-3.7825919999999999E-2</v>
      </c>
      <c r="O111" s="275">
        <f t="shared" si="5"/>
        <v>9.9665279999999995E-2</v>
      </c>
      <c r="P111" s="324">
        <f t="shared" si="6"/>
        <v>0.21957336</v>
      </c>
      <c r="R111" s="280">
        <f t="shared" si="9"/>
        <v>2.6257751770445301E-2</v>
      </c>
      <c r="S111" s="325">
        <v>2.6014920897421207E-2</v>
      </c>
    </row>
    <row r="112" spans="1:19" ht="15">
      <c r="A112" s="273">
        <v>111</v>
      </c>
      <c r="B112" s="274">
        <v>-8.9779999999999999E-2</v>
      </c>
      <c r="C112" s="274">
        <v>-6.9510000000000002E-2</v>
      </c>
      <c r="D112" s="275">
        <v>1.2286999999999999</v>
      </c>
      <c r="E112" s="286">
        <v>1.19499</v>
      </c>
      <c r="F112" s="275">
        <v>-0.51351000000000002</v>
      </c>
      <c r="G112" s="274">
        <v>-1.6760900000000001</v>
      </c>
      <c r="H112" s="275">
        <v>-0.73421999999999998</v>
      </c>
      <c r="I112" s="275">
        <v>-0.51405000000000001</v>
      </c>
      <c r="J112" s="275">
        <v>0.58389999999999997</v>
      </c>
      <c r="K112" s="275">
        <v>-0.54552999999999996</v>
      </c>
      <c r="M112" s="275">
        <f t="shared" si="7"/>
        <v>-2.4240600000000001E-2</v>
      </c>
      <c r="N112" s="275">
        <f t="shared" si="8"/>
        <v>-1.3345920000000001E-2</v>
      </c>
      <c r="O112" s="275">
        <f t="shared" si="5"/>
        <v>-0.47936173999999998</v>
      </c>
      <c r="P112" s="324">
        <f t="shared" si="6"/>
        <v>-0.51694825999999994</v>
      </c>
      <c r="R112" s="280">
        <f t="shared" si="9"/>
        <v>1.8087016007742818E-2</v>
      </c>
      <c r="S112" s="325">
        <v>1.8657911840986127E-2</v>
      </c>
    </row>
    <row r="113" spans="1:19" ht="15">
      <c r="A113" s="273">
        <v>112</v>
      </c>
      <c r="B113" s="274">
        <v>-0.11881</v>
      </c>
      <c r="C113" s="274">
        <v>-0.65297000000000005</v>
      </c>
      <c r="D113" s="275">
        <v>0.36393999999999999</v>
      </c>
      <c r="E113" s="286">
        <v>0.51137999999999995</v>
      </c>
      <c r="F113" s="275">
        <v>-0.52090000000000003</v>
      </c>
      <c r="G113" s="274">
        <v>1.42957</v>
      </c>
      <c r="H113" s="275">
        <v>-0.91815999999999998</v>
      </c>
      <c r="I113" s="275">
        <v>-0.23557</v>
      </c>
      <c r="J113" s="275">
        <v>0.42920999999999998</v>
      </c>
      <c r="K113" s="275">
        <v>-7.3630000000000001E-2</v>
      </c>
      <c r="M113" s="275">
        <f t="shared" si="7"/>
        <v>-3.2078700000000002E-2</v>
      </c>
      <c r="N113" s="275">
        <f t="shared" si="8"/>
        <v>-0.12537024000000002</v>
      </c>
      <c r="O113" s="275">
        <f t="shared" si="5"/>
        <v>0.40885701999999996</v>
      </c>
      <c r="P113" s="324">
        <f t="shared" si="6"/>
        <v>0.25140807999999992</v>
      </c>
      <c r="R113" s="280">
        <f t="shared" si="9"/>
        <v>2.6610915992833804E-2</v>
      </c>
      <c r="S113" s="325">
        <v>2.6334550435815327E-2</v>
      </c>
    </row>
    <row r="114" spans="1:19" ht="15">
      <c r="A114" s="273">
        <v>113</v>
      </c>
      <c r="B114" s="274">
        <v>2.3869999999999999E-2</v>
      </c>
      <c r="C114" s="274">
        <v>-4.8410000000000002E-2</v>
      </c>
      <c r="D114" s="275">
        <v>-0.57684999999999997</v>
      </c>
      <c r="E114" s="286">
        <v>1.44811</v>
      </c>
      <c r="F114" s="275">
        <v>-3.9969999999999999E-2</v>
      </c>
      <c r="G114" s="274">
        <v>-0.19417000000000001</v>
      </c>
      <c r="H114" s="275">
        <v>-0.32336999999999999</v>
      </c>
      <c r="I114" s="275">
        <v>6.6059999999999994E-2</v>
      </c>
      <c r="J114" s="275">
        <v>-0.19217000000000001</v>
      </c>
      <c r="K114" s="275">
        <v>6.5290000000000001E-2</v>
      </c>
      <c r="M114" s="275">
        <f t="shared" si="7"/>
        <v>6.4448999999999999E-3</v>
      </c>
      <c r="N114" s="275">
        <f t="shared" si="8"/>
        <v>-9.2947200000000011E-3</v>
      </c>
      <c r="O114" s="275">
        <f t="shared" si="5"/>
        <v>-5.5532619999999998E-2</v>
      </c>
      <c r="P114" s="324">
        <f t="shared" si="6"/>
        <v>-5.8382440000000001E-2</v>
      </c>
      <c r="R114" s="280">
        <f t="shared" si="9"/>
        <v>2.3174198845670901E-2</v>
      </c>
      <c r="S114" s="325">
        <v>2.3238693837252307E-2</v>
      </c>
    </row>
    <row r="115" spans="1:19" ht="15">
      <c r="A115" s="273">
        <v>114</v>
      </c>
      <c r="B115" s="274">
        <v>0.23397999999999999</v>
      </c>
      <c r="C115" s="274">
        <v>-0.47637000000000002</v>
      </c>
      <c r="D115" s="275">
        <v>0.78981000000000001</v>
      </c>
      <c r="E115" s="286">
        <v>1.25481</v>
      </c>
      <c r="F115" s="275">
        <v>-6.28E-3</v>
      </c>
      <c r="G115" s="274">
        <v>0.31413000000000002</v>
      </c>
      <c r="H115" s="275">
        <v>-0.42248000000000002</v>
      </c>
      <c r="I115" s="275">
        <v>-0.22195999999999999</v>
      </c>
      <c r="J115" s="275">
        <v>-0.76146999999999998</v>
      </c>
      <c r="K115" s="275">
        <v>-0.17215</v>
      </c>
      <c r="M115" s="275">
        <f t="shared" si="7"/>
        <v>6.3174599999999997E-2</v>
      </c>
      <c r="N115" s="275">
        <f t="shared" si="8"/>
        <v>-9.1463040000000009E-2</v>
      </c>
      <c r="O115" s="275">
        <f t="shared" si="5"/>
        <v>8.9841179999999993E-2</v>
      </c>
      <c r="P115" s="324">
        <f t="shared" si="6"/>
        <v>6.1552739999999981E-2</v>
      </c>
      <c r="R115" s="280">
        <f t="shared" si="9"/>
        <v>2.450472145060429E-2</v>
      </c>
      <c r="S115" s="325">
        <v>2.4437216487541186E-2</v>
      </c>
    </row>
    <row r="116" spans="1:19" ht="15">
      <c r="A116" s="273">
        <v>115</v>
      </c>
      <c r="B116" s="274">
        <v>-0.25933</v>
      </c>
      <c r="C116" s="274">
        <v>-0.45086999999999999</v>
      </c>
      <c r="D116" s="275">
        <v>-0.24968000000000001</v>
      </c>
      <c r="E116" s="286">
        <v>-0.52003999999999995</v>
      </c>
      <c r="F116" s="275">
        <v>-0.18697</v>
      </c>
      <c r="G116" s="274">
        <v>0.97201000000000004</v>
      </c>
      <c r="H116" s="275">
        <v>1.8429999999999998E-2</v>
      </c>
      <c r="I116" s="275">
        <v>0.12839999999999999</v>
      </c>
      <c r="J116" s="275">
        <v>-0.43364999999999998</v>
      </c>
      <c r="K116" s="275">
        <v>-0.10954</v>
      </c>
      <c r="M116" s="275">
        <f t="shared" si="7"/>
        <v>-7.0019100000000001E-2</v>
      </c>
      <c r="N116" s="275">
        <f t="shared" si="8"/>
        <v>-8.6567039999999998E-2</v>
      </c>
      <c r="O116" s="275">
        <f t="shared" si="5"/>
        <v>0.27799486000000001</v>
      </c>
      <c r="P116" s="324">
        <f t="shared" si="6"/>
        <v>0.12140872000000003</v>
      </c>
      <c r="R116" s="280">
        <f t="shared" si="9"/>
        <v>2.5168744587355667E-2</v>
      </c>
      <c r="S116" s="325">
        <v>2.5035752715761649E-2</v>
      </c>
    </row>
    <row r="117" spans="1:19" ht="15">
      <c r="A117" s="273">
        <v>116</v>
      </c>
      <c r="B117" s="274">
        <v>8.0420000000000005E-2</v>
      </c>
      <c r="C117" s="274">
        <v>-0.66337999999999997</v>
      </c>
      <c r="D117" s="275">
        <v>0.41327000000000003</v>
      </c>
      <c r="E117" s="286">
        <v>-4.0079999999999998E-2</v>
      </c>
      <c r="F117" s="275">
        <v>-0.26356000000000002</v>
      </c>
      <c r="G117" s="274">
        <v>2.8871000000000002</v>
      </c>
      <c r="H117" s="275">
        <v>-0.21856</v>
      </c>
      <c r="I117" s="275">
        <v>-0.11033999999999999</v>
      </c>
      <c r="J117" s="275">
        <v>0.75800000000000001</v>
      </c>
      <c r="K117" s="275">
        <v>0.14252000000000001</v>
      </c>
      <c r="M117" s="275">
        <f t="shared" si="7"/>
        <v>2.1713400000000004E-2</v>
      </c>
      <c r="N117" s="275">
        <f t="shared" si="8"/>
        <v>-0.12736896</v>
      </c>
      <c r="O117" s="275">
        <f t="shared" si="5"/>
        <v>0.82571059999999996</v>
      </c>
      <c r="P117" s="324">
        <f t="shared" si="6"/>
        <v>0.72005503999999998</v>
      </c>
      <c r="R117" s="280">
        <f t="shared" si="9"/>
        <v>3.1809935780133192E-2</v>
      </c>
      <c r="S117" s="325">
        <v>3.1015980509187899E-2</v>
      </c>
    </row>
    <row r="118" spans="1:19" ht="15">
      <c r="A118" s="273">
        <v>117</v>
      </c>
      <c r="B118" s="274">
        <v>-1.3158300000000001</v>
      </c>
      <c r="C118" s="274">
        <v>0.15905</v>
      </c>
      <c r="D118" s="275">
        <v>0.43680999999999998</v>
      </c>
      <c r="E118" s="286">
        <v>-0.69269000000000003</v>
      </c>
      <c r="F118" s="275">
        <v>0.82804</v>
      </c>
      <c r="G118" s="274">
        <v>-6.9809999999999997E-2</v>
      </c>
      <c r="H118" s="275">
        <v>0.50139</v>
      </c>
      <c r="I118" s="275">
        <v>6.5060000000000007E-2</v>
      </c>
      <c r="J118" s="275">
        <v>6.6699999999999997E-3</v>
      </c>
      <c r="K118" s="275">
        <v>-0.60246</v>
      </c>
      <c r="M118" s="275">
        <f t="shared" si="7"/>
        <v>-0.35527410000000004</v>
      </c>
      <c r="N118" s="275">
        <f t="shared" si="8"/>
        <v>3.0537600000000002E-2</v>
      </c>
      <c r="O118" s="275">
        <f t="shared" si="5"/>
        <v>-1.9965659999999996E-2</v>
      </c>
      <c r="P118" s="324">
        <f t="shared" si="6"/>
        <v>-0.34470216000000004</v>
      </c>
      <c r="R118" s="280">
        <f t="shared" si="9"/>
        <v>1.9997859262087515E-2</v>
      </c>
      <c r="S118" s="325">
        <v>2.0379815922234108E-2</v>
      </c>
    </row>
    <row r="119" spans="1:19" ht="15">
      <c r="A119" s="273">
        <v>118</v>
      </c>
      <c r="B119" s="274">
        <v>0.2485</v>
      </c>
      <c r="C119" s="274">
        <v>-0.24992</v>
      </c>
      <c r="D119" s="275">
        <v>2.30728</v>
      </c>
      <c r="E119" s="286">
        <v>0.64698</v>
      </c>
      <c r="F119" s="275">
        <v>-0.28869</v>
      </c>
      <c r="G119" s="274">
        <v>-1.16934</v>
      </c>
      <c r="H119" s="275">
        <v>-0.29713000000000001</v>
      </c>
      <c r="I119" s="275">
        <v>0.17502000000000001</v>
      </c>
      <c r="J119" s="275">
        <v>0.23649000000000001</v>
      </c>
      <c r="K119" s="275">
        <v>-6.6239999999999993E-2</v>
      </c>
      <c r="M119" s="275">
        <f t="shared" si="7"/>
        <v>6.7095000000000002E-2</v>
      </c>
      <c r="N119" s="275">
        <f t="shared" si="8"/>
        <v>-4.7984640000000002E-2</v>
      </c>
      <c r="O119" s="275">
        <f t="shared" si="5"/>
        <v>-0.33443123999999996</v>
      </c>
      <c r="P119" s="324">
        <f t="shared" si="6"/>
        <v>-0.31532087999999997</v>
      </c>
      <c r="R119" s="280">
        <f t="shared" si="9"/>
        <v>2.0323805804227005E-2</v>
      </c>
      <c r="S119" s="325">
        <v>2.067196970273729E-2</v>
      </c>
    </row>
    <row r="120" spans="1:19" ht="15">
      <c r="A120" s="273">
        <v>119</v>
      </c>
      <c r="B120" s="274">
        <v>-0.23941999999999999</v>
      </c>
      <c r="C120" s="274">
        <v>0.24782999999999999</v>
      </c>
      <c r="D120" s="275">
        <v>-0.39216000000000001</v>
      </c>
      <c r="E120" s="286">
        <v>0.84214</v>
      </c>
      <c r="F120" s="275">
        <v>0.51688000000000001</v>
      </c>
      <c r="G120" s="274">
        <v>-5.0209999999999998E-2</v>
      </c>
      <c r="H120" s="275">
        <v>-0.84826000000000001</v>
      </c>
      <c r="I120" s="275">
        <v>4.7239999999999997E-2</v>
      </c>
      <c r="J120" s="275">
        <v>1.03624</v>
      </c>
      <c r="K120" s="275">
        <v>6.17408</v>
      </c>
      <c r="M120" s="275">
        <f t="shared" si="7"/>
        <v>-6.4643400000000004E-2</v>
      </c>
      <c r="N120" s="275">
        <f t="shared" si="8"/>
        <v>4.7583359999999998E-2</v>
      </c>
      <c r="O120" s="275">
        <f t="shared" si="5"/>
        <v>-1.4360059999999997E-2</v>
      </c>
      <c r="P120" s="324">
        <f t="shared" si="6"/>
        <v>-3.1420100000000006E-2</v>
      </c>
      <c r="R120" s="280">
        <f t="shared" si="9"/>
        <v>2.3473310439549359E-2</v>
      </c>
      <c r="S120" s="325">
        <v>2.3507914725578036E-2</v>
      </c>
    </row>
    <row r="121" spans="1:19" ht="15">
      <c r="A121" s="273">
        <v>120</v>
      </c>
      <c r="B121" s="274">
        <v>2.7380000000000002E-2</v>
      </c>
      <c r="C121" s="274">
        <v>-0.37053000000000003</v>
      </c>
      <c r="D121" s="275">
        <v>1.8669999999999999E-2</v>
      </c>
      <c r="E121" s="286">
        <v>-0.50002999999999997</v>
      </c>
      <c r="F121" s="275">
        <v>-9.418E-2</v>
      </c>
      <c r="G121" s="274">
        <v>-0.40176000000000001</v>
      </c>
      <c r="H121" s="275">
        <v>3.2599999999999999E-3</v>
      </c>
      <c r="I121" s="275">
        <v>-6.2449999999999999E-2</v>
      </c>
      <c r="J121" s="275">
        <v>7.2760000000000005E-2</v>
      </c>
      <c r="K121" s="275">
        <v>-0.28732999999999997</v>
      </c>
      <c r="M121" s="275">
        <f t="shared" si="7"/>
        <v>7.3926000000000009E-3</v>
      </c>
      <c r="N121" s="275">
        <f t="shared" si="8"/>
        <v>-7.1141760000000012E-2</v>
      </c>
      <c r="O121" s="275">
        <f t="shared" si="5"/>
        <v>-0.11490336</v>
      </c>
      <c r="P121" s="324">
        <f t="shared" si="6"/>
        <v>-0.17865252000000001</v>
      </c>
      <c r="R121" s="280">
        <f t="shared" si="9"/>
        <v>2.1839960967033899E-2</v>
      </c>
      <c r="S121" s="325">
        <v>2.2037723404610226E-2</v>
      </c>
    </row>
    <row r="122" spans="1:19" ht="15">
      <c r="A122" s="273">
        <v>121</v>
      </c>
      <c r="B122" s="274">
        <v>-8.7499999999999994E-2</v>
      </c>
      <c r="C122" s="274">
        <v>-0.51190000000000002</v>
      </c>
      <c r="D122" s="275">
        <v>-3.6249999999999998E-2</v>
      </c>
      <c r="E122" s="286">
        <v>-0.77407999999999999</v>
      </c>
      <c r="F122" s="275">
        <v>-0.37064000000000002</v>
      </c>
      <c r="G122" s="274">
        <v>-0.53505000000000003</v>
      </c>
      <c r="H122" s="275">
        <v>-0.27256000000000002</v>
      </c>
      <c r="I122" s="275">
        <v>-0.34078999999999998</v>
      </c>
      <c r="J122" s="275">
        <v>-0.60040000000000004</v>
      </c>
      <c r="K122" s="275">
        <v>0.12207</v>
      </c>
      <c r="M122" s="275">
        <f t="shared" si="7"/>
        <v>-2.3625E-2</v>
      </c>
      <c r="N122" s="275">
        <f t="shared" si="8"/>
        <v>-9.8284800000000005E-2</v>
      </c>
      <c r="O122" s="275">
        <f t="shared" si="5"/>
        <v>-0.1530243</v>
      </c>
      <c r="P122" s="324">
        <f t="shared" si="6"/>
        <v>-0.27493410000000001</v>
      </c>
      <c r="R122" s="280">
        <f t="shared" si="9"/>
        <v>2.0771843850532282E-2</v>
      </c>
      <c r="S122" s="325">
        <v>2.1076261235570982E-2</v>
      </c>
    </row>
    <row r="123" spans="1:19" ht="15">
      <c r="A123" s="273">
        <v>122</v>
      </c>
      <c r="B123" s="274">
        <v>-0.41316000000000003</v>
      </c>
      <c r="C123" s="274">
        <v>-0.44597999999999999</v>
      </c>
      <c r="D123" s="275">
        <v>0.78407000000000004</v>
      </c>
      <c r="E123" s="286">
        <v>-0.46944999999999998</v>
      </c>
      <c r="F123" s="275">
        <v>0.38080999999999998</v>
      </c>
      <c r="G123" s="274">
        <v>-8.4510000000000002E-2</v>
      </c>
      <c r="H123" s="275">
        <v>-0.83474999999999999</v>
      </c>
      <c r="I123" s="275">
        <v>-0.10313</v>
      </c>
      <c r="J123" s="275">
        <v>0.58211000000000002</v>
      </c>
      <c r="K123" s="275">
        <v>5.9865599999999999</v>
      </c>
      <c r="M123" s="275">
        <f t="shared" si="7"/>
        <v>-0.11155320000000002</v>
      </c>
      <c r="N123" s="275">
        <f t="shared" si="8"/>
        <v>-8.5628159999999995E-2</v>
      </c>
      <c r="O123" s="275">
        <f t="shared" si="5"/>
        <v>-2.4169859999999998E-2</v>
      </c>
      <c r="P123" s="324">
        <f t="shared" si="6"/>
        <v>-0.22135122000000002</v>
      </c>
      <c r="R123" s="280">
        <f t="shared" si="9"/>
        <v>2.1366275218187986E-2</v>
      </c>
      <c r="S123" s="325">
        <v>2.1611853741722812E-2</v>
      </c>
    </row>
    <row r="124" spans="1:19" ht="15">
      <c r="A124" s="273">
        <v>123</v>
      </c>
      <c r="B124" s="274">
        <v>-0.45599000000000001</v>
      </c>
      <c r="C124" s="274">
        <v>-0.36346000000000001</v>
      </c>
      <c r="D124" s="275">
        <v>2.1690000000000001E-2</v>
      </c>
      <c r="E124" s="286">
        <v>-0.40167999999999998</v>
      </c>
      <c r="F124" s="275">
        <v>-0.42991000000000001</v>
      </c>
      <c r="G124" s="274">
        <v>-1.2926200000000001</v>
      </c>
      <c r="H124" s="275">
        <v>-0.28526000000000001</v>
      </c>
      <c r="I124" s="275">
        <v>-0.30958000000000002</v>
      </c>
      <c r="J124" s="275">
        <v>0.2409</v>
      </c>
      <c r="K124" s="275">
        <v>-0.26436999999999999</v>
      </c>
      <c r="M124" s="275">
        <f t="shared" si="7"/>
        <v>-0.12311730000000001</v>
      </c>
      <c r="N124" s="275">
        <f t="shared" si="8"/>
        <v>-6.9784319999999997E-2</v>
      </c>
      <c r="O124" s="275">
        <f t="shared" si="5"/>
        <v>-0.36968931999999999</v>
      </c>
      <c r="P124" s="324">
        <f t="shared" si="6"/>
        <v>-0.56259093999999998</v>
      </c>
      <c r="R124" s="280">
        <f t="shared" si="9"/>
        <v>1.7580670684462847E-2</v>
      </c>
      <c r="S124" s="325">
        <v>1.8202878625588555E-2</v>
      </c>
    </row>
    <row r="125" spans="1:19" ht="15">
      <c r="A125" s="273">
        <v>124</v>
      </c>
      <c r="B125" s="274">
        <v>-0.69032000000000004</v>
      </c>
      <c r="C125" s="274">
        <v>-5.7099999999999998E-2</v>
      </c>
      <c r="D125" s="275">
        <v>-1.0054700000000001</v>
      </c>
      <c r="E125" s="286">
        <v>-0.27050999999999997</v>
      </c>
      <c r="F125" s="275">
        <v>3.56636</v>
      </c>
      <c r="G125" s="274">
        <v>0.77049999999999996</v>
      </c>
      <c r="H125" s="275">
        <v>0.61068999999999996</v>
      </c>
      <c r="I125" s="275">
        <v>-0.59699000000000002</v>
      </c>
      <c r="J125" s="275">
        <v>-0.61548999999999998</v>
      </c>
      <c r="K125" s="275">
        <v>0.67447999999999997</v>
      </c>
      <c r="M125" s="275">
        <f t="shared" si="7"/>
        <v>-0.18638640000000004</v>
      </c>
      <c r="N125" s="275">
        <f t="shared" si="8"/>
        <v>-1.0963199999999999E-2</v>
      </c>
      <c r="O125" s="275">
        <f t="shared" si="5"/>
        <v>0.22036299999999998</v>
      </c>
      <c r="P125" s="324">
        <f t="shared" si="6"/>
        <v>2.3013399999999934E-2</v>
      </c>
      <c r="R125" s="280">
        <f t="shared" si="9"/>
        <v>2.407717831397654E-2</v>
      </c>
      <c r="S125" s="325">
        <v>2.4052743172919736E-2</v>
      </c>
    </row>
    <row r="126" spans="1:19" ht="15">
      <c r="A126" s="273">
        <v>125</v>
      </c>
      <c r="B126" s="274">
        <v>0.56627000000000005</v>
      </c>
      <c r="C126" s="274">
        <v>0.35916999999999999</v>
      </c>
      <c r="D126" s="275">
        <v>7.1518100000000002</v>
      </c>
      <c r="E126" s="286">
        <v>0.87265999999999999</v>
      </c>
      <c r="F126" s="275">
        <v>-0.99048000000000003</v>
      </c>
      <c r="G126" s="274">
        <v>-0.87995000000000001</v>
      </c>
      <c r="H126" s="275">
        <v>0.95243</v>
      </c>
      <c r="I126" s="275">
        <v>0.94903000000000004</v>
      </c>
      <c r="J126" s="275">
        <v>-0.70043</v>
      </c>
      <c r="K126" s="275">
        <v>1.1748400000000001</v>
      </c>
      <c r="M126" s="275">
        <f t="shared" si="7"/>
        <v>0.15289290000000003</v>
      </c>
      <c r="N126" s="275">
        <f t="shared" si="8"/>
        <v>6.8960640000000004E-2</v>
      </c>
      <c r="O126" s="275">
        <f t="shared" si="5"/>
        <v>-0.25166569999999999</v>
      </c>
      <c r="P126" s="324">
        <f t="shared" si="6"/>
        <v>-2.9812159999999976E-2</v>
      </c>
      <c r="R126" s="280">
        <f t="shared" si="9"/>
        <v>2.3491148412672646E-2</v>
      </c>
      <c r="S126" s="325">
        <v>2.3522775846621973E-2</v>
      </c>
    </row>
    <row r="127" spans="1:19" ht="15">
      <c r="A127" s="273">
        <v>126</v>
      </c>
      <c r="B127" s="274">
        <v>-0.69096999999999997</v>
      </c>
      <c r="C127" s="274">
        <v>0.23058999999999999</v>
      </c>
      <c r="D127" s="275">
        <v>2.4198900000000001</v>
      </c>
      <c r="E127" s="286">
        <v>-1.21885</v>
      </c>
      <c r="F127" s="275">
        <v>3.0901900000000002</v>
      </c>
      <c r="G127" s="274">
        <v>1.2724200000000001</v>
      </c>
      <c r="H127" s="275">
        <v>-0.45054</v>
      </c>
      <c r="I127" s="275">
        <v>-0.57455000000000001</v>
      </c>
      <c r="J127" s="275">
        <v>0.27861999999999998</v>
      </c>
      <c r="K127" s="275">
        <v>-1.5716600000000001</v>
      </c>
      <c r="M127" s="275">
        <f t="shared" si="7"/>
        <v>-0.1865619</v>
      </c>
      <c r="N127" s="275">
        <f t="shared" si="8"/>
        <v>4.4273279999999998E-2</v>
      </c>
      <c r="O127" s="275">
        <f t="shared" si="5"/>
        <v>0.36391212000000001</v>
      </c>
      <c r="P127" s="324">
        <f t="shared" si="6"/>
        <v>0.2216235</v>
      </c>
      <c r="R127" s="280">
        <f t="shared" si="9"/>
        <v>2.6280495369223226E-2</v>
      </c>
      <c r="S127" s="325">
        <v>2.6036361241280337E-2</v>
      </c>
    </row>
    <row r="128" spans="1:19" ht="15">
      <c r="A128" s="273">
        <v>127</v>
      </c>
      <c r="B128" s="274">
        <v>0.58801000000000003</v>
      </c>
      <c r="C128" s="274">
        <v>0.19042000000000001</v>
      </c>
      <c r="D128" s="275">
        <v>-0.55930000000000002</v>
      </c>
      <c r="E128" s="286">
        <v>-0.47439999999999999</v>
      </c>
      <c r="F128" s="275">
        <v>-0.26948</v>
      </c>
      <c r="G128" s="274">
        <v>0.38916000000000001</v>
      </c>
      <c r="H128" s="275">
        <v>0.27443000000000001</v>
      </c>
      <c r="I128" s="275">
        <v>2.6069999999999999E-2</v>
      </c>
      <c r="J128" s="275">
        <v>-0.35568</v>
      </c>
      <c r="K128" s="275">
        <v>-3.671E-2</v>
      </c>
      <c r="M128" s="275">
        <f t="shared" si="7"/>
        <v>0.15876270000000001</v>
      </c>
      <c r="N128" s="275">
        <f t="shared" si="8"/>
        <v>3.6560640000000005E-2</v>
      </c>
      <c r="O128" s="275">
        <f t="shared" si="5"/>
        <v>0.11129976</v>
      </c>
      <c r="P128" s="324">
        <f t="shared" si="6"/>
        <v>0.30662310000000004</v>
      </c>
      <c r="R128" s="280">
        <f t="shared" si="9"/>
        <v>2.7223453800688423E-2</v>
      </c>
      <c r="S128" s="325">
        <v>2.6883917045415456E-2</v>
      </c>
    </row>
    <row r="129" spans="1:19" ht="15">
      <c r="A129" s="273">
        <v>128</v>
      </c>
      <c r="B129" s="274">
        <v>-0.12333</v>
      </c>
      <c r="C129" s="274">
        <v>-0.24401</v>
      </c>
      <c r="D129" s="275">
        <v>-0.25951999999999997</v>
      </c>
      <c r="E129" s="286">
        <v>0.67135999999999996</v>
      </c>
      <c r="F129" s="275">
        <v>0.19908999999999999</v>
      </c>
      <c r="G129" s="274">
        <v>-1.132E-2</v>
      </c>
      <c r="H129" s="275">
        <v>-0.25713000000000003</v>
      </c>
      <c r="I129" s="275">
        <v>4.9979999999999997E-2</v>
      </c>
      <c r="J129" s="275">
        <v>-5.0970000000000001E-2</v>
      </c>
      <c r="K129" s="275">
        <v>-0.22172</v>
      </c>
      <c r="M129" s="275">
        <f t="shared" si="7"/>
        <v>-3.3299099999999998E-2</v>
      </c>
      <c r="N129" s="275">
        <f t="shared" si="8"/>
        <v>-4.6849920000000003E-2</v>
      </c>
      <c r="O129" s="275">
        <f t="shared" si="5"/>
        <v>-3.2375199999999998E-3</v>
      </c>
      <c r="P129" s="324">
        <f t="shared" si="6"/>
        <v>-8.3386539999999995E-2</v>
      </c>
      <c r="R129" s="280">
        <f t="shared" si="9"/>
        <v>2.2896811341303835E-2</v>
      </c>
      <c r="S129" s="325">
        <v>2.2989402048487179E-2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B1" workbookViewId="0">
      <pane xSplit="1" ySplit="3" topLeftCell="G4" activePane="bottomRight" state="frozen"/>
      <selection activeCell="B1" sqref="B1"/>
      <selection pane="topRight" activeCell="C1" sqref="C1"/>
      <selection pane="bottomLeft" activeCell="B4" sqref="B4"/>
      <selection pane="bottomRight" activeCell="K15" sqref="K15"/>
    </sheetView>
  </sheetViews>
  <sheetFormatPr defaultRowHeight="13.5"/>
  <cols>
    <col min="1" max="1" width="4.875" customWidth="1"/>
    <col min="2" max="2" width="21.875" customWidth="1"/>
  </cols>
  <sheetData>
    <row r="1" spans="1:10" ht="14.25" thickBot="1">
      <c r="A1" s="356" t="s">
        <v>196</v>
      </c>
      <c r="B1" s="357"/>
      <c r="C1" s="357"/>
      <c r="D1" s="357"/>
      <c r="E1" s="357"/>
      <c r="F1" s="357"/>
      <c r="G1" s="357"/>
      <c r="H1" s="357"/>
      <c r="I1" s="357"/>
    </row>
    <row r="2" spans="1:10" ht="14.25" thickBot="1">
      <c r="A2" s="358" t="s">
        <v>197</v>
      </c>
      <c r="B2" s="359"/>
      <c r="C2" s="361" t="s">
        <v>198</v>
      </c>
      <c r="D2" s="362"/>
      <c r="E2" s="86" t="s">
        <v>199</v>
      </c>
      <c r="F2" s="363" t="s">
        <v>200</v>
      </c>
      <c r="G2" s="363" t="s">
        <v>201</v>
      </c>
      <c r="H2" s="365" t="s">
        <v>202</v>
      </c>
      <c r="I2" s="366"/>
    </row>
    <row r="3" spans="1:10" ht="14.25" thickBot="1">
      <c r="A3" s="355"/>
      <c r="B3" s="360"/>
      <c r="C3" s="87" t="s">
        <v>203</v>
      </c>
      <c r="D3" s="88" t="s">
        <v>204</v>
      </c>
      <c r="E3" s="88" t="s">
        <v>205</v>
      </c>
      <c r="F3" s="364"/>
      <c r="G3" s="364"/>
      <c r="H3" s="88" t="s">
        <v>206</v>
      </c>
      <c r="I3" s="89" t="s">
        <v>207</v>
      </c>
    </row>
    <row r="4" spans="1:10" ht="14.25" thickBot="1">
      <c r="A4" s="353" t="s">
        <v>208</v>
      </c>
      <c r="B4" s="90" t="s">
        <v>209</v>
      </c>
      <c r="C4" s="91">
        <v>5.066811723017528</v>
      </c>
      <c r="D4" s="92">
        <v>1.2362859465400755</v>
      </c>
      <c r="E4" s="93"/>
      <c r="F4" s="92">
        <v>4.0984140741854516</v>
      </c>
      <c r="G4" s="92">
        <v>1.0106851872241485E-4</v>
      </c>
      <c r="H4" s="93"/>
      <c r="I4" s="94"/>
    </row>
    <row r="5" spans="1:10">
      <c r="A5" s="354"/>
      <c r="B5" s="95" t="s">
        <v>161</v>
      </c>
      <c r="C5" s="96">
        <v>-2.6412479325905028E-5</v>
      </c>
      <c r="D5" s="97">
        <v>1.3357334580193101E-5</v>
      </c>
      <c r="E5" s="97">
        <v>-0.40978589962338308</v>
      </c>
      <c r="F5" s="97">
        <v>-1.9773764868532022</v>
      </c>
      <c r="G5" s="97">
        <v>5.1532078536327096E-2</v>
      </c>
      <c r="H5" s="97">
        <v>0.13869482800956875</v>
      </c>
      <c r="I5" s="98">
        <v>7.2100741920312164</v>
      </c>
      <c r="J5" t="s">
        <v>355</v>
      </c>
    </row>
    <row r="6" spans="1:10">
      <c r="A6" s="354"/>
      <c r="B6" s="95" t="s">
        <v>162</v>
      </c>
      <c r="C6" s="96">
        <v>2.434526769048749E-3</v>
      </c>
      <c r="D6" s="97">
        <v>6.3372571808102494E-3</v>
      </c>
      <c r="E6" s="97">
        <v>8.6404925479700648E-2</v>
      </c>
      <c r="F6" s="97">
        <v>0.38416095474564327</v>
      </c>
      <c r="G6" s="97">
        <v>0.70190445312991545</v>
      </c>
      <c r="H6" s="97">
        <v>0.11774568497869022</v>
      </c>
      <c r="I6" s="98">
        <v>8.4928802289526057</v>
      </c>
    </row>
    <row r="7" spans="1:10">
      <c r="A7" s="354"/>
      <c r="B7" s="95" t="s">
        <v>163</v>
      </c>
      <c r="C7" s="96">
        <v>-6.4101110174760844E-3</v>
      </c>
      <c r="D7" s="97">
        <v>2.0910477666987299E-2</v>
      </c>
      <c r="E7" s="97">
        <v>-3.9042024088231E-2</v>
      </c>
      <c r="F7" s="97">
        <v>-0.30655019553169433</v>
      </c>
      <c r="G7" s="97">
        <v>0.76000259124462766</v>
      </c>
      <c r="H7" s="97">
        <v>0.36722657417054688</v>
      </c>
      <c r="I7" s="98">
        <v>2.7231144757393873</v>
      </c>
    </row>
    <row r="8" spans="1:10">
      <c r="A8" s="354"/>
      <c r="B8" s="95" t="s">
        <v>164</v>
      </c>
      <c r="C8" s="96">
        <v>-1.1501111470304775E-3</v>
      </c>
      <c r="D8" s="97">
        <v>3.2686362297951392E-3</v>
      </c>
      <c r="E8" s="97">
        <v>-6.4147545831707717E-2</v>
      </c>
      <c r="F8" s="97">
        <v>-0.35186269323783403</v>
      </c>
      <c r="G8" s="97">
        <v>0.72589006631693631</v>
      </c>
      <c r="H8" s="97">
        <v>0.17921811702873786</v>
      </c>
      <c r="I8" s="98">
        <v>5.5797930286235999</v>
      </c>
    </row>
    <row r="9" spans="1:10">
      <c r="A9" s="354"/>
      <c r="B9" s="95" t="s">
        <v>165</v>
      </c>
      <c r="C9" s="96">
        <v>-8.291945314538321E-2</v>
      </c>
      <c r="D9" s="97">
        <v>3.5682569901058551E-2</v>
      </c>
      <c r="E9" s="97">
        <v>-0.33140370991499651</v>
      </c>
      <c r="F9" s="97">
        <v>-2.3238083292572305</v>
      </c>
      <c r="G9" s="97">
        <v>2.2740971616981E-2</v>
      </c>
      <c r="H9" s="97">
        <v>0.29287441404909287</v>
      </c>
      <c r="I9" s="98">
        <v>3.4144327808450203</v>
      </c>
      <c r="J9" t="s">
        <v>355</v>
      </c>
    </row>
    <row r="10" spans="1:10" s="267" customFormat="1" ht="22.5">
      <c r="A10" s="354"/>
      <c r="B10" s="282" t="s">
        <v>166</v>
      </c>
      <c r="C10" s="283">
        <v>0.99544774053746865</v>
      </c>
      <c r="D10" s="284">
        <v>0.33093892167926797</v>
      </c>
      <c r="E10" s="284">
        <v>0.35629979950685109</v>
      </c>
      <c r="F10" s="284">
        <v>3.0079500334572753</v>
      </c>
      <c r="G10" s="284">
        <v>3.5394619304509089E-3</v>
      </c>
      <c r="H10" s="284">
        <v>0.42452731196982402</v>
      </c>
      <c r="I10" s="285">
        <v>2.3555610482632066</v>
      </c>
      <c r="J10" s="267" t="s">
        <v>355</v>
      </c>
    </row>
    <row r="11" spans="1:10">
      <c r="A11" s="354"/>
      <c r="B11" s="95" t="s">
        <v>167</v>
      </c>
      <c r="C11" s="96">
        <v>-1.78120244485757E-2</v>
      </c>
      <c r="D11" s="97">
        <v>1.6897111798075747E-2</v>
      </c>
      <c r="E11" s="97">
        <v>-0.11021562417900312</v>
      </c>
      <c r="F11" s="97">
        <v>-1.0541460967669127</v>
      </c>
      <c r="G11" s="97">
        <v>0.29507049395825513</v>
      </c>
      <c r="H11" s="97">
        <v>0.54489250894287877</v>
      </c>
      <c r="I11" s="98">
        <v>1.8352243490006033</v>
      </c>
    </row>
    <row r="12" spans="1:10">
      <c r="A12" s="354"/>
      <c r="B12" s="95" t="s">
        <v>168</v>
      </c>
      <c r="C12" s="96">
        <v>-1.6460853665283305E-4</v>
      </c>
      <c r="D12" s="97">
        <v>2.1701743449169573E-4</v>
      </c>
      <c r="E12" s="97">
        <v>-5.9766212071678648E-2</v>
      </c>
      <c r="F12" s="97">
        <v>-0.7585037443576077</v>
      </c>
      <c r="G12" s="97">
        <v>0.45043535054283868</v>
      </c>
      <c r="H12" s="97">
        <v>0.95939964046654924</v>
      </c>
      <c r="I12" s="98">
        <v>1.0423185060958613</v>
      </c>
    </row>
    <row r="13" spans="1:10" s="267" customFormat="1">
      <c r="A13" s="354"/>
      <c r="B13" s="282" t="s">
        <v>169</v>
      </c>
      <c r="C13" s="283">
        <v>-1.1177396803757318</v>
      </c>
      <c r="D13" s="284">
        <v>0.3100183829068146</v>
      </c>
      <c r="E13" s="284">
        <v>-0.37215483227074814</v>
      </c>
      <c r="F13" s="284">
        <v>-3.6053980731578172</v>
      </c>
      <c r="G13" s="284">
        <v>5.4736177948090431E-4</v>
      </c>
      <c r="H13" s="284">
        <v>0.55905518016251265</v>
      </c>
      <c r="I13" s="285">
        <v>1.7887321958260154</v>
      </c>
      <c r="J13" s="267" t="s">
        <v>355</v>
      </c>
    </row>
    <row r="14" spans="1:10" s="267" customFormat="1" ht="22.5">
      <c r="A14" s="354"/>
      <c r="B14" s="282" t="s">
        <v>170</v>
      </c>
      <c r="C14" s="283">
        <v>1.7912775002509108E-3</v>
      </c>
      <c r="D14" s="284">
        <v>3.3409370036116197E-3</v>
      </c>
      <c r="E14" s="284">
        <v>5.2175850537658101E-2</v>
      </c>
      <c r="F14" s="284">
        <v>0.53616021442921669</v>
      </c>
      <c r="G14" s="284">
        <v>0.59337361128459287</v>
      </c>
      <c r="H14" s="284">
        <v>0.6289927649271152</v>
      </c>
      <c r="I14" s="285">
        <v>1.5898434064116387</v>
      </c>
    </row>
    <row r="15" spans="1:10" ht="22.5">
      <c r="A15" s="354"/>
      <c r="B15" s="95" t="s">
        <v>171</v>
      </c>
      <c r="C15" s="96">
        <v>1.0274241371146791E-3</v>
      </c>
      <c r="D15" s="97">
        <v>4.5744724034233082E-4</v>
      </c>
      <c r="E15" s="97">
        <v>0.19810675868149252</v>
      </c>
      <c r="F15" s="97">
        <v>2.2459948306733817</v>
      </c>
      <c r="G15" s="97">
        <v>2.7533997545776741E-2</v>
      </c>
      <c r="H15" s="97">
        <v>0.76562212710156474</v>
      </c>
      <c r="I15" s="98">
        <v>1.3061273500358794</v>
      </c>
      <c r="J15" t="s">
        <v>355</v>
      </c>
    </row>
    <row r="16" spans="1:10" ht="22.5">
      <c r="A16" s="354"/>
      <c r="B16" s="95" t="s">
        <v>172</v>
      </c>
      <c r="C16" s="96">
        <v>3.7554500185823229E-4</v>
      </c>
      <c r="D16" s="97">
        <v>3.7562123495076465E-4</v>
      </c>
      <c r="E16" s="97">
        <v>0.10550463429997228</v>
      </c>
      <c r="F16" s="97">
        <v>0.99979704796896707</v>
      </c>
      <c r="G16" s="97">
        <v>0.32050033311209147</v>
      </c>
      <c r="H16" s="97">
        <v>0.53490441639332309</v>
      </c>
      <c r="I16" s="98">
        <v>1.8694928838738272</v>
      </c>
    </row>
    <row r="17" spans="1:10" s="267" customFormat="1">
      <c r="A17" s="354"/>
      <c r="B17" s="282" t="s">
        <v>173</v>
      </c>
      <c r="C17" s="283">
        <v>-3.7910993957180367E-2</v>
      </c>
      <c r="D17" s="284">
        <v>0.27518833220902406</v>
      </c>
      <c r="E17" s="284">
        <v>-1.2351095862796464E-2</v>
      </c>
      <c r="F17" s="284">
        <v>-0.13776381306887828</v>
      </c>
      <c r="G17" s="284">
        <v>0.89078210053366169</v>
      </c>
      <c r="H17" s="284">
        <v>0.7410625746945636</v>
      </c>
      <c r="I17" s="285">
        <v>1.3494137123469769</v>
      </c>
    </row>
    <row r="18" spans="1:10" s="267" customFormat="1" ht="22.5">
      <c r="A18" s="354"/>
      <c r="B18" s="282" t="s">
        <v>15</v>
      </c>
      <c r="C18" s="283">
        <v>-0.46586466294815704</v>
      </c>
      <c r="D18" s="284">
        <v>0.26519372796996393</v>
      </c>
      <c r="E18" s="284">
        <v>-0.17686143455919365</v>
      </c>
      <c r="F18" s="284">
        <v>-1.7566956296980043</v>
      </c>
      <c r="G18" s="284">
        <v>8.2894272774936328E-2</v>
      </c>
      <c r="H18" s="284">
        <v>0.58765483186248779</v>
      </c>
      <c r="I18" s="285">
        <v>1.7016791929211972</v>
      </c>
    </row>
    <row r="19" spans="1:10" s="267" customFormat="1">
      <c r="A19" s="354"/>
      <c r="B19" s="282" t="s">
        <v>354</v>
      </c>
      <c r="C19" s="283">
        <v>0.20594962029005814</v>
      </c>
      <c r="D19" s="284">
        <v>0.36163974242901431</v>
      </c>
      <c r="E19" s="284">
        <v>6.0544669371613312E-2</v>
      </c>
      <c r="F19" s="284">
        <v>0.5694883502204785</v>
      </c>
      <c r="G19" s="284">
        <v>0.57066124307955979</v>
      </c>
      <c r="H19" s="284">
        <v>0.52700340499782161</v>
      </c>
      <c r="I19" s="285">
        <v>1.8975209467652938</v>
      </c>
    </row>
    <row r="20" spans="1:10">
      <c r="A20" s="354"/>
      <c r="B20" s="95" t="s">
        <v>175</v>
      </c>
      <c r="C20" s="96">
        <v>2.4315156484961736E-6</v>
      </c>
      <c r="D20" s="97">
        <v>1.6449199163072664E-6</v>
      </c>
      <c r="E20" s="97">
        <v>0.19075400815625304</v>
      </c>
      <c r="F20" s="97">
        <v>1.4781969774885826</v>
      </c>
      <c r="G20" s="97">
        <v>0.14338198818464692</v>
      </c>
      <c r="H20" s="97">
        <v>0.35769496901262976</v>
      </c>
      <c r="I20" s="98">
        <v>2.7956781241860051</v>
      </c>
    </row>
    <row r="21" spans="1:10" s="267" customFormat="1">
      <c r="A21" s="354"/>
      <c r="B21" s="282" t="s">
        <v>176</v>
      </c>
      <c r="C21" s="283">
        <v>1.1287426028771599E-3</v>
      </c>
      <c r="D21" s="284">
        <v>3.5172973589618754E-3</v>
      </c>
      <c r="E21" s="284">
        <v>3.3818735732719291E-2</v>
      </c>
      <c r="F21" s="284">
        <v>0.32091190697914335</v>
      </c>
      <c r="G21" s="284">
        <v>0.74913539826596609</v>
      </c>
      <c r="H21" s="284">
        <v>0.53635518430827644</v>
      </c>
      <c r="I21" s="285">
        <v>1.864436159575253</v>
      </c>
    </row>
    <row r="22" spans="1:10">
      <c r="A22" s="354"/>
      <c r="B22" s="95" t="s">
        <v>177</v>
      </c>
      <c r="C22" s="96">
        <v>2.2074863258629136E-2</v>
      </c>
      <c r="D22" s="97">
        <v>1.3920765390249692E-2</v>
      </c>
      <c r="E22" s="97">
        <v>0.16961718747763663</v>
      </c>
      <c r="F22" s="97">
        <v>1.5857506853819039</v>
      </c>
      <c r="G22" s="97">
        <v>0.11684195771884019</v>
      </c>
      <c r="H22" s="97">
        <v>0.52062576468313104</v>
      </c>
      <c r="I22" s="98">
        <v>1.9207654861426826</v>
      </c>
    </row>
    <row r="23" spans="1:10">
      <c r="A23" s="354"/>
      <c r="B23" s="95" t="s">
        <v>179</v>
      </c>
      <c r="C23" s="96">
        <v>-9.3365255615011997E-4</v>
      </c>
      <c r="D23" s="97">
        <v>1.1392770213935453E-3</v>
      </c>
      <c r="E23" s="97">
        <v>-9.1726536529991423E-2</v>
      </c>
      <c r="F23" s="97">
        <v>-0.81951319882506823</v>
      </c>
      <c r="G23" s="97">
        <v>0.41499077647137383</v>
      </c>
      <c r="H23" s="97">
        <v>0.47546381490373885</v>
      </c>
      <c r="I23" s="98">
        <v>2.1032094738954159</v>
      </c>
    </row>
    <row r="24" spans="1:10">
      <c r="A24" s="354"/>
      <c r="B24" s="95" t="s">
        <v>180</v>
      </c>
      <c r="C24" s="96">
        <v>-5.3678192592033515E-4</v>
      </c>
      <c r="D24" s="97">
        <v>6.5043163373326718E-4</v>
      </c>
      <c r="E24" s="97">
        <v>-9.2877856212907547E-2</v>
      </c>
      <c r="F24" s="97">
        <v>-0.82527032524445421</v>
      </c>
      <c r="G24" s="97">
        <v>0.41173504014074225</v>
      </c>
      <c r="H24" s="97">
        <v>0.47028773181030553</v>
      </c>
      <c r="I24" s="98">
        <v>2.1263578281122553</v>
      </c>
    </row>
    <row r="25" spans="1:10">
      <c r="A25" s="354"/>
      <c r="B25" s="95" t="s">
        <v>181</v>
      </c>
      <c r="C25" s="96">
        <v>8.1481900708043416E-4</v>
      </c>
      <c r="D25" s="97">
        <v>5.6006763023607711E-4</v>
      </c>
      <c r="E25" s="97">
        <v>0.15588853995565602</v>
      </c>
      <c r="F25" s="97">
        <v>1.4548582404895913</v>
      </c>
      <c r="G25" s="97">
        <v>0.14972117966128193</v>
      </c>
      <c r="H25" s="97">
        <v>0.51881023354351585</v>
      </c>
      <c r="I25" s="98">
        <v>1.9274870373506687</v>
      </c>
    </row>
    <row r="26" spans="1:10">
      <c r="A26" s="354"/>
      <c r="B26" s="95" t="s">
        <v>182</v>
      </c>
      <c r="C26" s="96">
        <v>1.2279203320036871E-3</v>
      </c>
      <c r="D26" s="97">
        <v>2.3178751214199302E-3</v>
      </c>
      <c r="E26" s="97">
        <v>7.0614421813396125E-2</v>
      </c>
      <c r="F26" s="97">
        <v>0.5297612113164506</v>
      </c>
      <c r="G26" s="97">
        <v>0.59778223037968181</v>
      </c>
      <c r="H26" s="97">
        <v>0.33525020667749211</v>
      </c>
      <c r="I26" s="98">
        <v>2.9828467815442439</v>
      </c>
    </row>
    <row r="27" spans="1:10">
      <c r="A27" s="354"/>
      <c r="B27" s="95" t="s">
        <v>183</v>
      </c>
      <c r="C27" s="96">
        <v>1.1000189144281531E-5</v>
      </c>
      <c r="D27" s="97">
        <v>6.292336090146896E-6</v>
      </c>
      <c r="E27" s="97">
        <v>0.1696095692890551</v>
      </c>
      <c r="F27" s="97">
        <v>1.7481884290171044</v>
      </c>
      <c r="G27" s="97">
        <v>8.4366160180713134E-2</v>
      </c>
      <c r="H27" s="97">
        <v>0.63280709023969572</v>
      </c>
      <c r="I27" s="98">
        <v>1.5802604228426365</v>
      </c>
    </row>
    <row r="28" spans="1:10">
      <c r="A28" s="354"/>
      <c r="B28" s="95" t="s">
        <v>184</v>
      </c>
      <c r="C28" s="96">
        <v>-6.8377414665770213E-5</v>
      </c>
      <c r="D28" s="97">
        <v>6.1761182955863723E-5</v>
      </c>
      <c r="E28" s="97">
        <v>-0.10323032079010883</v>
      </c>
      <c r="F28" s="97">
        <v>-1.1071260522104092</v>
      </c>
      <c r="G28" s="97">
        <v>0.2716420639663798</v>
      </c>
      <c r="H28" s="97">
        <v>0.68513340578143378</v>
      </c>
      <c r="I28" s="98">
        <v>1.4595697590594681</v>
      </c>
    </row>
    <row r="29" spans="1:10">
      <c r="A29" s="354"/>
      <c r="B29" s="95" t="s">
        <v>185</v>
      </c>
      <c r="C29" s="96">
        <v>7.3433027053977695E-7</v>
      </c>
      <c r="D29" s="97">
        <v>1.9537036240043513E-6</v>
      </c>
      <c r="E29" s="97">
        <v>4.4920925146418572E-2</v>
      </c>
      <c r="F29" s="97">
        <v>0.37586574622545793</v>
      </c>
      <c r="G29" s="97">
        <v>0.70803703617290803</v>
      </c>
      <c r="H29" s="97">
        <v>0.41702651649103889</v>
      </c>
      <c r="I29" s="98">
        <v>2.3979290535629239</v>
      </c>
    </row>
    <row r="30" spans="1:10">
      <c r="A30" s="354"/>
      <c r="B30" s="95" t="s">
        <v>186</v>
      </c>
      <c r="C30" s="96">
        <v>-2.0647877117470508E-3</v>
      </c>
      <c r="D30" s="97">
        <v>9.1097547262792742E-4</v>
      </c>
      <c r="E30" s="97">
        <v>-0.31839868757612699</v>
      </c>
      <c r="F30" s="97">
        <v>-2.2665678427001716</v>
      </c>
      <c r="G30" s="97">
        <v>2.6187302083763592E-2</v>
      </c>
      <c r="H30" s="97">
        <v>0.3018495023666114</v>
      </c>
      <c r="I30" s="98">
        <v>3.3129092218460898</v>
      </c>
      <c r="J30" t="s">
        <v>355</v>
      </c>
    </row>
    <row r="31" spans="1:10">
      <c r="A31" s="354"/>
      <c r="B31" s="95" t="s">
        <v>187</v>
      </c>
      <c r="C31" s="96">
        <v>-3.8652166654862094E-3</v>
      </c>
      <c r="D31" s="97">
        <v>2.9583617147098951E-3</v>
      </c>
      <c r="E31" s="97">
        <v>-0.21998748579650027</v>
      </c>
      <c r="F31" s="97">
        <v>-1.3065395777220714</v>
      </c>
      <c r="G31" s="97">
        <v>0.19520849830721326</v>
      </c>
      <c r="H31" s="97">
        <v>0.21010904253188994</v>
      </c>
      <c r="I31" s="98">
        <v>4.7594334253758825</v>
      </c>
    </row>
    <row r="32" spans="1:10">
      <c r="A32" s="354"/>
      <c r="B32" s="95" t="s">
        <v>188</v>
      </c>
      <c r="C32" s="96">
        <v>-9.1823905620908915E-3</v>
      </c>
      <c r="D32" s="97">
        <v>5.0960931692180913E-3</v>
      </c>
      <c r="E32" s="97">
        <v>-0.22355614233249518</v>
      </c>
      <c r="F32" s="97">
        <v>-1.8018490355622312</v>
      </c>
      <c r="G32" s="97">
        <v>7.5432973633574624E-2</v>
      </c>
      <c r="H32" s="97">
        <v>0.38695382674599926</v>
      </c>
      <c r="I32" s="98">
        <v>2.5842876614227439</v>
      </c>
    </row>
    <row r="33" spans="1:10">
      <c r="A33" s="354"/>
      <c r="B33" s="95" t="s">
        <v>189</v>
      </c>
      <c r="C33" s="96">
        <v>-2.2295789729771432E-4</v>
      </c>
      <c r="D33" s="97">
        <v>3.2236827834443713E-3</v>
      </c>
      <c r="E33" s="97">
        <v>-1.004489414584267E-2</v>
      </c>
      <c r="F33" s="97">
        <v>-6.9162480391291192E-2</v>
      </c>
      <c r="G33" s="97">
        <v>0.94503729057916819</v>
      </c>
      <c r="H33" s="97">
        <v>0.28238781147627645</v>
      </c>
      <c r="I33" s="98">
        <v>3.5412293284620411</v>
      </c>
    </row>
    <row r="34" spans="1:10">
      <c r="A34" s="354"/>
      <c r="B34" s="95" t="s">
        <v>190</v>
      </c>
      <c r="C34" s="96">
        <v>4.4273575420931766E-3</v>
      </c>
      <c r="D34" s="97">
        <v>8.7926884665591228E-3</v>
      </c>
      <c r="E34" s="97">
        <v>5.1929580216920679E-2</v>
      </c>
      <c r="F34" s="97">
        <v>0.50352717020869864</v>
      </c>
      <c r="G34" s="97">
        <v>0.6160127960535684</v>
      </c>
      <c r="H34" s="97">
        <v>0.56003059355934426</v>
      </c>
      <c r="I34" s="98">
        <v>1.7856167350508036</v>
      </c>
    </row>
    <row r="35" spans="1:10">
      <c r="A35" s="354"/>
      <c r="B35" s="95" t="s">
        <v>191</v>
      </c>
      <c r="C35" s="96">
        <v>2.8662370698718446E-3</v>
      </c>
      <c r="D35" s="97">
        <v>2.3000713042297528E-3</v>
      </c>
      <c r="E35" s="97">
        <v>0.13789207662340877</v>
      </c>
      <c r="F35" s="97">
        <v>1.2461513973940426</v>
      </c>
      <c r="G35" s="97">
        <v>0.21643862525094934</v>
      </c>
      <c r="H35" s="97">
        <v>0.48647278571266761</v>
      </c>
      <c r="I35" s="98">
        <v>2.0556134471839589</v>
      </c>
    </row>
    <row r="36" spans="1:10">
      <c r="A36" s="354"/>
      <c r="B36" s="95" t="s">
        <v>192</v>
      </c>
      <c r="C36" s="96">
        <v>3.4500923330876902E-4</v>
      </c>
      <c r="D36" s="97">
        <v>7.5082705755489107E-3</v>
      </c>
      <c r="E36" s="97">
        <v>5.7556685481882025E-3</v>
      </c>
      <c r="F36" s="97">
        <v>4.5950559431396927E-2</v>
      </c>
      <c r="G36" s="97">
        <v>0.96346709857333235</v>
      </c>
      <c r="H36" s="97">
        <v>0.37965192834426742</v>
      </c>
      <c r="I36" s="98">
        <v>2.6339916258589433</v>
      </c>
    </row>
    <row r="37" spans="1:10">
      <c r="A37" s="354"/>
      <c r="B37" s="95" t="s">
        <v>193</v>
      </c>
      <c r="C37" s="96">
        <v>-6.0706071784042918E-3</v>
      </c>
      <c r="D37" s="97">
        <v>4.9470082438308723E-3</v>
      </c>
      <c r="E37" s="97">
        <v>-0.15580294630616501</v>
      </c>
      <c r="F37" s="97">
        <v>-1.2271269581922761</v>
      </c>
      <c r="G37" s="97">
        <v>0.22346583132569986</v>
      </c>
      <c r="H37" s="97">
        <v>0.36950746626509495</v>
      </c>
      <c r="I37" s="98">
        <v>2.7063052611840113</v>
      </c>
    </row>
    <row r="38" spans="1:10" ht="14.25" thickBot="1">
      <c r="A38" s="355"/>
      <c r="B38" s="99" t="s">
        <v>194</v>
      </c>
      <c r="C38" s="100">
        <v>1.1729155777533257E-4</v>
      </c>
      <c r="D38" s="101">
        <v>5.041175774617359E-5</v>
      </c>
      <c r="E38" s="101">
        <v>0.33181113570255755</v>
      </c>
      <c r="F38" s="101">
        <v>2.3266706621479663</v>
      </c>
      <c r="G38" s="101">
        <v>2.2579698998481383E-2</v>
      </c>
      <c r="H38" s="101">
        <v>0.29287578774699202</v>
      </c>
      <c r="I38" s="102">
        <v>3.414416765867565</v>
      </c>
      <c r="J38" t="s">
        <v>355</v>
      </c>
    </row>
    <row r="39" spans="1:10">
      <c r="A39" s="103"/>
      <c r="B39" s="103"/>
      <c r="C39" s="103"/>
      <c r="D39" s="103"/>
      <c r="E39" s="103"/>
      <c r="F39" s="103"/>
      <c r="G39" s="103"/>
      <c r="H39" s="103"/>
      <c r="I39" s="103"/>
    </row>
  </sheetData>
  <mergeCells count="7">
    <mergeCell ref="A4:A38"/>
    <mergeCell ref="A1:I1"/>
    <mergeCell ref="A2:B3"/>
    <mergeCell ref="C2:D2"/>
    <mergeCell ref="F2:F3"/>
    <mergeCell ref="G2:G3"/>
    <mergeCell ref="H2:I2"/>
  </mergeCells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opLeftCell="A64" workbookViewId="0">
      <selection activeCell="J16" sqref="J16"/>
    </sheetView>
  </sheetViews>
  <sheetFormatPr defaultRowHeight="13.5"/>
  <cols>
    <col min="6" max="6" width="9" style="325"/>
    <col min="7" max="7" width="8.875" customWidth="1"/>
  </cols>
  <sheetData>
    <row r="1" spans="1:8">
      <c r="A1" s="337">
        <v>4.5999999999999999E-2</v>
      </c>
      <c r="B1" s="337">
        <v>1E-3</v>
      </c>
      <c r="C1" s="337">
        <v>-5.0000000000000001E-3</v>
      </c>
      <c r="D1" s="339">
        <v>1.9E-2</v>
      </c>
    </row>
    <row r="2" spans="1:8">
      <c r="A2" s="20">
        <v>0</v>
      </c>
      <c r="B2" s="28">
        <v>0.16202255365587481</v>
      </c>
      <c r="C2" s="338">
        <v>2.8871702916355599</v>
      </c>
      <c r="E2" s="325">
        <f>$A$1*A2+$B$1*B2+$C$1*C2+$D$1</f>
        <v>4.7261710954780729E-3</v>
      </c>
      <c r="F2" s="325">
        <v>2.3651848629343827E-2</v>
      </c>
      <c r="G2" s="435">
        <f>F2/E2</f>
        <v>5.0044418941949749</v>
      </c>
      <c r="H2" s="325">
        <f>E2*$G$130</f>
        <v>1.2107201313026133E-2</v>
      </c>
    </row>
    <row r="3" spans="1:8">
      <c r="A3" s="20">
        <v>4.3934501845018452E-2</v>
      </c>
      <c r="B3" s="28">
        <v>1.8535645472061657</v>
      </c>
      <c r="C3" s="338">
        <v>2.2017803938720801</v>
      </c>
      <c r="E3" s="325">
        <f t="shared" ref="E3:E66" si="0">$A$1*A3+$B$1*B3+$C$1*C3+$D$1</f>
        <v>1.1865649662716613E-2</v>
      </c>
      <c r="F3" s="325">
        <v>2.399156361846598E-2</v>
      </c>
      <c r="G3" s="435">
        <f t="shared" ref="G3:G66" si="1">F3/E3</f>
        <v>2.0219342640673554</v>
      </c>
      <c r="H3" s="325">
        <f t="shared" ref="H3:H66" si="2">E3*$G$130</f>
        <v>3.0396658579246557E-2</v>
      </c>
    </row>
    <row r="4" spans="1:8">
      <c r="A4" s="20">
        <v>0.28224206349206349</v>
      </c>
      <c r="B4" s="28">
        <v>0.79594423320659069</v>
      </c>
      <c r="C4" s="338">
        <v>1.824549292051046</v>
      </c>
      <c r="E4" s="325">
        <f t="shared" si="0"/>
        <v>2.3656332693586281E-2</v>
      </c>
      <c r="F4" s="325">
        <v>2.3284620923807769E-2</v>
      </c>
      <c r="G4" s="435">
        <f t="shared" si="1"/>
        <v>0.98428700785564738</v>
      </c>
      <c r="H4" s="325">
        <f t="shared" si="2"/>
        <v>6.0601272459900019E-2</v>
      </c>
    </row>
    <row r="5" spans="1:8">
      <c r="A5" s="20">
        <v>0</v>
      </c>
      <c r="B5" s="28">
        <v>0.23248847926267291</v>
      </c>
      <c r="C5" s="338">
        <v>2.6074475017789314</v>
      </c>
      <c r="E5" s="325">
        <f t="shared" si="0"/>
        <v>6.1952509703680145E-3</v>
      </c>
      <c r="F5" s="325">
        <v>2.3701773257437133E-2</v>
      </c>
      <c r="G5" s="435">
        <f t="shared" si="1"/>
        <v>3.8257971098835379</v>
      </c>
      <c r="H5" s="325">
        <f t="shared" si="2"/>
        <v>1.587059570372552E-2</v>
      </c>
    </row>
    <row r="6" spans="1:8">
      <c r="A6" s="20">
        <v>0</v>
      </c>
      <c r="B6" s="28">
        <v>0.15555910288131525</v>
      </c>
      <c r="C6" s="338">
        <v>3.0117674044670446</v>
      </c>
      <c r="E6" s="325">
        <f t="shared" si="0"/>
        <v>4.0967220805460912E-3</v>
      </c>
      <c r="F6" s="325">
        <v>2.1959537348936815E-2</v>
      </c>
      <c r="G6" s="435">
        <f t="shared" si="1"/>
        <v>5.3602702153546176</v>
      </c>
      <c r="H6" s="325">
        <f t="shared" si="2"/>
        <v>1.0494719287701442E-2</v>
      </c>
    </row>
    <row r="7" spans="1:8">
      <c r="A7" s="20">
        <v>0</v>
      </c>
      <c r="B7" s="28">
        <v>0.17435124196492335</v>
      </c>
      <c r="C7" s="338">
        <v>2.7770308959549048</v>
      </c>
      <c r="E7" s="325">
        <f t="shared" si="0"/>
        <v>5.2891967621903988E-3</v>
      </c>
      <c r="F7" s="325">
        <v>2.3613661547838092E-2</v>
      </c>
      <c r="G7" s="435">
        <f t="shared" si="1"/>
        <v>4.4645080547275837</v>
      </c>
      <c r="H7" s="325">
        <f t="shared" si="2"/>
        <v>1.3549524274589874E-2</v>
      </c>
    </row>
    <row r="8" spans="1:8">
      <c r="A8" s="20">
        <v>1.9332580804146331E-2</v>
      </c>
      <c r="B8" s="28">
        <v>-0.13780093424362194</v>
      </c>
      <c r="C8" s="338">
        <v>3.2970537812746752</v>
      </c>
      <c r="E8" s="325">
        <f t="shared" si="0"/>
        <v>3.2662288763737335E-3</v>
      </c>
      <c r="F8" s="325">
        <v>1.844461215077401E-2</v>
      </c>
      <c r="G8" s="435">
        <f t="shared" si="1"/>
        <v>5.6470666474701492</v>
      </c>
      <c r="H8" s="325">
        <f t="shared" si="2"/>
        <v>8.3672151815476752E-3</v>
      </c>
    </row>
    <row r="9" spans="1:8">
      <c r="A9" s="20">
        <v>4.7619047619047616E-2</v>
      </c>
      <c r="B9" s="28">
        <v>7.9285714285714288</v>
      </c>
      <c r="C9" s="338">
        <v>1.8605696756309291</v>
      </c>
      <c r="E9" s="325">
        <f t="shared" si="0"/>
        <v>1.9816199240892972E-2</v>
      </c>
      <c r="F9" s="325">
        <v>2.4673440028882349E-2</v>
      </c>
      <c r="G9" s="435">
        <f t="shared" si="1"/>
        <v>1.2451146523580521</v>
      </c>
      <c r="H9" s="325">
        <f t="shared" si="2"/>
        <v>5.0763865425455572E-2</v>
      </c>
    </row>
    <row r="10" spans="1:8">
      <c r="A10" s="20">
        <v>1.751668255481411E-2</v>
      </c>
      <c r="B10" s="28">
        <v>1.9166666666666665</v>
      </c>
      <c r="C10" s="338">
        <v>2.1007874309322569</v>
      </c>
      <c r="E10" s="325">
        <f t="shared" si="0"/>
        <v>1.121849690952683E-2</v>
      </c>
      <c r="F10" s="325">
        <v>2.6838788360235177E-2</v>
      </c>
      <c r="G10" s="435">
        <f t="shared" si="1"/>
        <v>2.3923693679002112</v>
      </c>
      <c r="H10" s="325">
        <f t="shared" si="2"/>
        <v>2.8738824255253415E-2</v>
      </c>
    </row>
    <row r="11" spans="1:8">
      <c r="A11" s="20">
        <v>6.3369135104578853E-2</v>
      </c>
      <c r="B11" s="28">
        <v>3.0759493670886076</v>
      </c>
      <c r="C11" s="338">
        <v>3.1834047852229679</v>
      </c>
      <c r="E11" s="325">
        <f t="shared" si="0"/>
        <v>9.073905655784394E-3</v>
      </c>
      <c r="F11" s="325">
        <v>2.0511970580601443E-2</v>
      </c>
      <c r="G11" s="435">
        <f t="shared" si="1"/>
        <v>2.2605448368890149</v>
      </c>
      <c r="H11" s="325">
        <f t="shared" si="2"/>
        <v>2.3244948236237156E-2</v>
      </c>
    </row>
    <row r="12" spans="1:8">
      <c r="A12" s="20">
        <v>6.5506937862377601E-2</v>
      </c>
      <c r="B12" s="28">
        <v>0.59424266178904261</v>
      </c>
      <c r="C12" s="338">
        <v>2.2093275995074633</v>
      </c>
      <c r="E12" s="325">
        <f t="shared" si="0"/>
        <v>1.1560923805921094E-2</v>
      </c>
      <c r="F12" s="325">
        <v>2.4796238471471381E-2</v>
      </c>
      <c r="G12" s="435">
        <f t="shared" si="1"/>
        <v>2.1448319258683832</v>
      </c>
      <c r="H12" s="325">
        <f t="shared" si="2"/>
        <v>2.9616031467156252E-2</v>
      </c>
    </row>
    <row r="13" spans="1:8">
      <c r="A13" s="20">
        <v>5.0888652590004559E-2</v>
      </c>
      <c r="B13" s="28">
        <v>6.0210084033613445</v>
      </c>
      <c r="C13" s="338">
        <v>1.8605696756309291</v>
      </c>
      <c r="E13" s="325">
        <f t="shared" si="0"/>
        <v>1.8059038044346908E-2</v>
      </c>
      <c r="F13" s="325">
        <v>2.4885053132480933E-2</v>
      </c>
      <c r="G13" s="435">
        <f t="shared" si="1"/>
        <v>1.3779833162415205</v>
      </c>
      <c r="H13" s="325">
        <f t="shared" si="2"/>
        <v>4.6262482822871424E-2</v>
      </c>
    </row>
    <row r="14" spans="1:8">
      <c r="A14" s="20">
        <v>2.9847094801223242</v>
      </c>
      <c r="B14" s="28">
        <v>0.11804384485666097</v>
      </c>
      <c r="C14" s="338">
        <v>1.6638223148318749</v>
      </c>
      <c r="E14" s="325"/>
      <c r="F14" s="325">
        <v>5.5311487214243157E-2</v>
      </c>
      <c r="G14" s="435"/>
      <c r="H14" s="325"/>
    </row>
    <row r="15" spans="1:8">
      <c r="A15" s="20">
        <v>0</v>
      </c>
      <c r="B15" s="28">
        <v>26</v>
      </c>
      <c r="C15" s="338">
        <v>1.3101822745882965</v>
      </c>
      <c r="E15" s="325">
        <f t="shared" si="0"/>
        <v>3.8449088627058522E-2</v>
      </c>
      <c r="F15" s="325">
        <v>2.6596170540113984E-2</v>
      </c>
      <c r="G15" s="435">
        <f t="shared" si="1"/>
        <v>0.69172434223569468</v>
      </c>
      <c r="H15" s="325">
        <f t="shared" si="2"/>
        <v>9.84964037285012E-2</v>
      </c>
    </row>
    <row r="16" spans="1:8">
      <c r="A16" s="20">
        <v>6.3784066033378189E-2</v>
      </c>
      <c r="B16" s="28">
        <v>8.9245943366210723E-2</v>
      </c>
      <c r="C16" s="338">
        <v>2.047427673433972</v>
      </c>
      <c r="E16" s="325">
        <f t="shared" si="0"/>
        <v>1.1786174613731746E-2</v>
      </c>
      <c r="F16" s="325">
        <v>2.3860258725839245E-2</v>
      </c>
      <c r="G16" s="435">
        <f t="shared" si="1"/>
        <v>2.0244277306090748</v>
      </c>
      <c r="H16" s="325">
        <f t="shared" si="2"/>
        <v>3.019306450743163E-2</v>
      </c>
    </row>
    <row r="17" spans="1:8">
      <c r="A17" s="20">
        <v>1.0687546062304975E-2</v>
      </c>
      <c r="B17" s="28">
        <v>4.0114074727212605</v>
      </c>
      <c r="C17" s="338">
        <v>0.99578534416537634</v>
      </c>
      <c r="E17" s="325">
        <f t="shared" si="0"/>
        <v>1.8524107870760406E-2</v>
      </c>
      <c r="F17" s="325">
        <v>3.4462431207470015E-2</v>
      </c>
      <c r="G17" s="435">
        <f t="shared" si="1"/>
        <v>1.8604097669862762</v>
      </c>
      <c r="H17" s="325">
        <f t="shared" si="2"/>
        <v>4.7453868809381669E-2</v>
      </c>
    </row>
    <row r="18" spans="1:8">
      <c r="A18" s="20">
        <v>3.6804424035945291E-2</v>
      </c>
      <c r="B18" s="28">
        <v>6.3931233631052242E-2</v>
      </c>
      <c r="C18" s="338">
        <v>2.9196201870223968</v>
      </c>
      <c r="E18" s="325">
        <f t="shared" si="0"/>
        <v>6.1588338041725504E-3</v>
      </c>
      <c r="F18" s="325">
        <v>2.1599344841251762E-2</v>
      </c>
      <c r="G18" s="435">
        <f t="shared" si="1"/>
        <v>3.5070510957152985</v>
      </c>
      <c r="H18" s="325">
        <f t="shared" si="2"/>
        <v>1.5777304548269835E-2</v>
      </c>
    </row>
    <row r="19" spans="1:8">
      <c r="A19" s="20">
        <v>0.10064380501905137</v>
      </c>
      <c r="B19" s="28">
        <v>0.26757679180887362</v>
      </c>
      <c r="C19" s="338">
        <v>2.7812836879391956</v>
      </c>
      <c r="E19" s="325">
        <f t="shared" si="0"/>
        <v>9.9907733829892598E-3</v>
      </c>
      <c r="F19" s="325">
        <v>2.2742446677796756E-2</v>
      </c>
      <c r="G19" s="435">
        <f t="shared" si="1"/>
        <v>2.2763449640964799</v>
      </c>
      <c r="H19" s="325">
        <f t="shared" si="2"/>
        <v>2.5593721043321315E-2</v>
      </c>
    </row>
    <row r="20" spans="1:8">
      <c r="A20" s="20">
        <v>3.7121212121212124E-2</v>
      </c>
      <c r="B20" s="28">
        <v>-0.43065068493150682</v>
      </c>
      <c r="C20" s="338">
        <v>2.1418373579050463</v>
      </c>
      <c r="E20" s="325">
        <f t="shared" si="0"/>
        <v>9.5677382831190205E-3</v>
      </c>
      <c r="F20" s="325">
        <v>2.5602246642206016E-2</v>
      </c>
      <c r="G20" s="435">
        <f t="shared" si="1"/>
        <v>2.6758932868573253</v>
      </c>
      <c r="H20" s="325">
        <f t="shared" si="2"/>
        <v>2.451001691726766E-2</v>
      </c>
    </row>
    <row r="21" spans="1:8">
      <c r="A21" s="20">
        <v>0.1013100733098018</v>
      </c>
      <c r="B21" s="28">
        <v>0.1576444769568397</v>
      </c>
      <c r="C21" s="338">
        <v>3.3206903348452408</v>
      </c>
      <c r="E21" s="325">
        <f t="shared" si="0"/>
        <v>7.2144561749815164E-3</v>
      </c>
      <c r="F21" s="325">
        <v>1.9769143407270449E-2</v>
      </c>
      <c r="G21" s="435">
        <f t="shared" si="1"/>
        <v>2.7402125576459126</v>
      </c>
      <c r="H21" s="325">
        <f t="shared" si="2"/>
        <v>1.8481530082158439E-2</v>
      </c>
    </row>
    <row r="22" spans="1:8">
      <c r="A22" s="20">
        <v>0</v>
      </c>
      <c r="B22" s="28">
        <v>0.45327754532775444</v>
      </c>
      <c r="C22" s="338">
        <v>2.9872028505411961</v>
      </c>
      <c r="E22" s="325">
        <f t="shared" si="0"/>
        <v>4.5172632926217728E-3</v>
      </c>
      <c r="F22" s="325">
        <v>2.0831637387008481E-2</v>
      </c>
      <c r="G22" s="435">
        <f t="shared" si="1"/>
        <v>4.6115614781705618</v>
      </c>
      <c r="H22" s="325">
        <f t="shared" si="2"/>
        <v>1.1572034732310681E-2</v>
      </c>
    </row>
    <row r="23" spans="1:8">
      <c r="A23" s="20">
        <v>8.8052960571507077E-2</v>
      </c>
      <c r="B23" s="28">
        <v>0.56306179775280896</v>
      </c>
      <c r="C23" s="338">
        <v>2.3349329268595649</v>
      </c>
      <c r="E23" s="325">
        <f t="shared" si="0"/>
        <v>1.1938833349744309E-2</v>
      </c>
      <c r="F23" s="325">
        <v>2.3977480272180975E-2</v>
      </c>
      <c r="G23" s="435">
        <f t="shared" si="1"/>
        <v>2.0083604125937895</v>
      </c>
      <c r="H23" s="325">
        <f t="shared" si="2"/>
        <v>3.0584135844409804E-2</v>
      </c>
    </row>
    <row r="24" spans="1:8">
      <c r="A24" s="20">
        <v>8.7460063897763576E-2</v>
      </c>
      <c r="B24" s="28">
        <v>-6.8126520681265235E-2</v>
      </c>
      <c r="C24" s="338">
        <v>2.9297680790927458</v>
      </c>
      <c r="E24" s="325">
        <f t="shared" si="0"/>
        <v>8.3061960231521296E-3</v>
      </c>
      <c r="F24" s="325">
        <v>2.1024323366394853E-2</v>
      </c>
      <c r="G24" s="435">
        <f t="shared" si="1"/>
        <v>2.5311614736508834</v>
      </c>
      <c r="H24" s="325">
        <f t="shared" si="2"/>
        <v>2.1278279047912321E-2</v>
      </c>
    </row>
    <row r="25" spans="1:8">
      <c r="A25" s="20">
        <v>1.1456119433932922E-2</v>
      </c>
      <c r="B25" s="28">
        <v>0.38812103100485618</v>
      </c>
      <c r="C25" s="338">
        <v>3.0886735226326252</v>
      </c>
      <c r="E25" s="325">
        <f t="shared" si="0"/>
        <v>4.4717349118026453E-3</v>
      </c>
      <c r="F25" s="325">
        <v>2.0689798480810193E-2</v>
      </c>
      <c r="G25" s="435">
        <f t="shared" si="1"/>
        <v>4.626794496740354</v>
      </c>
      <c r="H25" s="325">
        <f t="shared" si="2"/>
        <v>1.1455403052903074E-2</v>
      </c>
    </row>
    <row r="26" spans="1:8">
      <c r="A26" s="20">
        <v>0.10590637763116556</v>
      </c>
      <c r="B26" s="28">
        <v>5.1536174430128812E-2</v>
      </c>
      <c r="C26" s="338">
        <v>2.593208042304656</v>
      </c>
      <c r="E26" s="325">
        <f t="shared" si="0"/>
        <v>1.0957189333940465E-2</v>
      </c>
      <c r="F26" s="325">
        <v>2.2168652676458969E-2</v>
      </c>
      <c r="G26" s="435">
        <f t="shared" si="1"/>
        <v>2.0232061344226673</v>
      </c>
      <c r="H26" s="325">
        <f t="shared" si="2"/>
        <v>2.8069423305027576E-2</v>
      </c>
    </row>
    <row r="27" spans="1:8">
      <c r="A27" s="20">
        <v>0.12292358803986711</v>
      </c>
      <c r="B27" s="28">
        <v>2.3320433436532508</v>
      </c>
      <c r="C27" s="338">
        <v>2.3475846507032014</v>
      </c>
      <c r="E27" s="325">
        <f t="shared" si="0"/>
        <v>1.524860513997113E-2</v>
      </c>
      <c r="F27" s="325">
        <v>2.2516969749176718E-2</v>
      </c>
      <c r="G27" s="435">
        <f t="shared" si="1"/>
        <v>1.4766576708156107</v>
      </c>
      <c r="H27" s="325">
        <f t="shared" si="2"/>
        <v>3.9062896463717758E-2</v>
      </c>
    </row>
    <row r="28" spans="1:8">
      <c r="A28" s="20">
        <v>0</v>
      </c>
      <c r="B28" s="28">
        <v>1.4369633981021237</v>
      </c>
      <c r="C28" s="338">
        <v>2.9154726473781682</v>
      </c>
      <c r="E28" s="325">
        <f t="shared" si="0"/>
        <v>5.8596001612112817E-3</v>
      </c>
      <c r="F28" s="325">
        <v>2.2605709454597299E-2</v>
      </c>
      <c r="G28" s="435">
        <f t="shared" si="1"/>
        <v>3.8578928310228431</v>
      </c>
      <c r="H28" s="325">
        <f t="shared" si="2"/>
        <v>1.5010747036539339E-2</v>
      </c>
    </row>
    <row r="29" spans="1:8">
      <c r="A29" s="20">
        <v>3.0546765119549929E-2</v>
      </c>
      <c r="B29" s="28">
        <v>0</v>
      </c>
      <c r="C29" s="338">
        <v>2.7095103218215568</v>
      </c>
      <c r="E29" s="325">
        <f t="shared" si="0"/>
        <v>6.8575995863915107E-3</v>
      </c>
      <c r="F29" s="325">
        <v>2.3469753255347489E-2</v>
      </c>
      <c r="G29" s="435">
        <f t="shared" si="1"/>
        <v>3.4224443932133028</v>
      </c>
      <c r="H29" s="325">
        <f t="shared" si="2"/>
        <v>1.7567357812332499E-2</v>
      </c>
    </row>
    <row r="30" spans="1:8">
      <c r="A30" s="20">
        <v>3.0297597705270705E-2</v>
      </c>
      <c r="B30" s="28">
        <v>-2.0857814336075253E-2</v>
      </c>
      <c r="C30" s="338">
        <v>1.911266031442787</v>
      </c>
      <c r="E30" s="325">
        <f t="shared" si="0"/>
        <v>1.0816501522892442E-2</v>
      </c>
      <c r="F30" s="325">
        <v>2.3121349526717093E-2</v>
      </c>
      <c r="G30" s="435">
        <f t="shared" si="1"/>
        <v>2.1375996183037755</v>
      </c>
      <c r="H30" s="325">
        <f t="shared" si="2"/>
        <v>2.7709018314129738E-2</v>
      </c>
    </row>
    <row r="31" spans="1:8">
      <c r="A31" s="20">
        <v>8.7271672948680781E-2</v>
      </c>
      <c r="B31" s="28">
        <v>0.75508196721311482</v>
      </c>
      <c r="C31" s="338">
        <v>1.6465489201635319</v>
      </c>
      <c r="E31" s="325">
        <f t="shared" si="0"/>
        <v>1.553683432203477E-2</v>
      </c>
      <c r="F31" s="325">
        <v>2.5405881509042709E-2</v>
      </c>
      <c r="G31" s="435">
        <f t="shared" si="1"/>
        <v>1.6352032198098028</v>
      </c>
      <c r="H31" s="325">
        <f t="shared" si="2"/>
        <v>3.9801263454889997E-2</v>
      </c>
    </row>
    <row r="32" spans="1:8">
      <c r="A32" s="20">
        <v>0.18804780876494023</v>
      </c>
      <c r="B32" s="28">
        <v>2.5280112044817926</v>
      </c>
      <c r="C32" s="338">
        <v>2.4798711619220737</v>
      </c>
      <c r="E32" s="325">
        <f t="shared" si="0"/>
        <v>1.7778854598058676E-2</v>
      </c>
      <c r="F32" s="325">
        <v>2.5234595436270015E-2</v>
      </c>
      <c r="G32" s="435">
        <f t="shared" si="1"/>
        <v>1.4193600210345076</v>
      </c>
      <c r="H32" s="325">
        <f t="shared" si="2"/>
        <v>4.5544726880426871E-2</v>
      </c>
    </row>
    <row r="33" spans="1:8">
      <c r="A33" s="20">
        <v>8.4765998089780331E-2</v>
      </c>
      <c r="B33" s="28">
        <v>2.4423963133640552</v>
      </c>
      <c r="C33" s="338">
        <v>2.7300886653088678</v>
      </c>
      <c r="E33" s="325">
        <f t="shared" si="0"/>
        <v>1.1691188898949609E-2</v>
      </c>
      <c r="F33" s="325">
        <v>2.2071533887890633E-2</v>
      </c>
      <c r="G33" s="435">
        <f t="shared" si="1"/>
        <v>1.8878776212292356</v>
      </c>
      <c r="H33" s="325">
        <f t="shared" si="2"/>
        <v>2.9949736209006435E-2</v>
      </c>
    </row>
    <row r="34" spans="1:8">
      <c r="A34" s="20">
        <v>0.19709070165430689</v>
      </c>
      <c r="B34" s="28">
        <v>0.49708840656431974</v>
      </c>
      <c r="C34" s="338">
        <v>2.2165197192117132</v>
      </c>
      <c r="E34" s="325">
        <f t="shared" si="0"/>
        <v>1.7480662086603871E-2</v>
      </c>
      <c r="F34" s="325">
        <v>2.2608470868760784E-2</v>
      </c>
      <c r="G34" s="435">
        <f t="shared" si="1"/>
        <v>1.2933417943068963</v>
      </c>
      <c r="H34" s="325">
        <f t="shared" si="2"/>
        <v>4.478083647246546E-2</v>
      </c>
    </row>
    <row r="35" spans="1:8">
      <c r="A35" s="20">
        <v>5.338701207771749E-2</v>
      </c>
      <c r="B35" s="28">
        <v>0.4183039045013679</v>
      </c>
      <c r="C35" s="338">
        <v>3.0250250475949771</v>
      </c>
      <c r="E35" s="325">
        <f t="shared" si="0"/>
        <v>6.7489812221014859E-3</v>
      </c>
      <c r="F35" s="325">
        <v>1.957979929893635E-2</v>
      </c>
      <c r="G35" s="435">
        <f t="shared" si="1"/>
        <v>2.9011488778212406</v>
      </c>
      <c r="H35" s="325">
        <f t="shared" si="2"/>
        <v>1.7289106268707857E-2</v>
      </c>
    </row>
    <row r="36" spans="1:8">
      <c r="A36" s="20">
        <v>0.10445922641044593</v>
      </c>
      <c r="B36" s="28">
        <v>1.2249134948096887</v>
      </c>
      <c r="C36" s="338">
        <v>2.6046157846763713</v>
      </c>
      <c r="E36" s="325">
        <f t="shared" si="0"/>
        <v>1.2006958986308344E-2</v>
      </c>
      <c r="F36" s="325">
        <v>2.2094628350345983E-2</v>
      </c>
      <c r="G36" s="435">
        <f t="shared" si="1"/>
        <v>1.8401518965410568</v>
      </c>
      <c r="H36" s="325">
        <f t="shared" si="2"/>
        <v>3.0758655721027896E-2</v>
      </c>
    </row>
    <row r="37" spans="1:8">
      <c r="A37" s="20">
        <v>3.6228287841191066E-2</v>
      </c>
      <c r="B37" s="28">
        <v>2.2847100175746871E-2</v>
      </c>
      <c r="C37" s="338">
        <v>2.500087636928205</v>
      </c>
      <c r="E37" s="325">
        <f t="shared" si="0"/>
        <v>8.1889101562295091E-3</v>
      </c>
      <c r="F37" s="325">
        <v>2.26758564487698E-2</v>
      </c>
      <c r="G37" s="435">
        <f t="shared" si="1"/>
        <v>2.7690933245274048</v>
      </c>
      <c r="H37" s="325">
        <f t="shared" si="2"/>
        <v>2.0977823653192566E-2</v>
      </c>
    </row>
    <row r="38" spans="1:8">
      <c r="A38" s="20">
        <v>2.8251531403299189E-2</v>
      </c>
      <c r="B38" s="28">
        <v>0.53002070393374745</v>
      </c>
      <c r="C38" s="338">
        <v>3.1455683752034571</v>
      </c>
      <c r="E38" s="325">
        <f t="shared" si="0"/>
        <v>5.1017492724682242E-3</v>
      </c>
      <c r="F38" s="325">
        <v>2.0796350727475894E-2</v>
      </c>
      <c r="G38" s="435">
        <f t="shared" si="1"/>
        <v>4.0763176739602152</v>
      </c>
      <c r="H38" s="325">
        <f t="shared" si="2"/>
        <v>1.306933334458754E-2</v>
      </c>
    </row>
    <row r="39" spans="1:8">
      <c r="A39" s="20">
        <v>8.4243369734789391E-3</v>
      </c>
      <c r="B39" s="28">
        <v>1.4758982227336657</v>
      </c>
      <c r="C39" s="338">
        <v>1.8643986528680265</v>
      </c>
      <c r="E39" s="325">
        <f t="shared" si="0"/>
        <v>1.1541424459173565E-2</v>
      </c>
      <c r="F39" s="325">
        <v>2.2928132909713499E-2</v>
      </c>
      <c r="G39" s="435">
        <f t="shared" si="1"/>
        <v>1.9865947215457744</v>
      </c>
      <c r="H39" s="325">
        <f t="shared" si="2"/>
        <v>2.9566079294080946E-2</v>
      </c>
    </row>
    <row r="40" spans="1:8">
      <c r="A40" s="20">
        <v>0</v>
      </c>
      <c r="B40" s="28">
        <v>0.16892548924273743</v>
      </c>
      <c r="C40" s="338">
        <v>3.0586427578296771</v>
      </c>
      <c r="E40" s="325">
        <f t="shared" si="0"/>
        <v>3.875711700094351E-3</v>
      </c>
      <c r="F40" s="325">
        <v>2.2577137773462368E-2</v>
      </c>
      <c r="G40" s="435">
        <f t="shared" si="1"/>
        <v>5.8252882362000111</v>
      </c>
      <c r="H40" s="325">
        <f t="shared" si="2"/>
        <v>9.9285491016584751E-3</v>
      </c>
    </row>
    <row r="41" spans="1:8">
      <c r="A41" s="20">
        <v>7.810240092565808E-2</v>
      </c>
      <c r="B41" s="28">
        <v>3.6311475409836067</v>
      </c>
      <c r="C41" s="338">
        <v>2.3838493935236391</v>
      </c>
      <c r="E41" s="325">
        <f t="shared" si="0"/>
        <v>1.4304611015945682E-2</v>
      </c>
      <c r="F41" s="325">
        <v>2.2980031163968115E-2</v>
      </c>
      <c r="G41" s="435">
        <f t="shared" si="1"/>
        <v>1.6064771798654112</v>
      </c>
      <c r="H41" s="325">
        <f t="shared" si="2"/>
        <v>3.6644632996949686E-2</v>
      </c>
    </row>
    <row r="42" spans="1:8">
      <c r="A42" s="20">
        <v>1.8239173467983528E-2</v>
      </c>
      <c r="B42" s="28">
        <v>-0.66632284682826204</v>
      </c>
      <c r="C42" s="338">
        <v>2.6268500506385575</v>
      </c>
      <c r="E42" s="325">
        <f t="shared" si="0"/>
        <v>6.038428879506192E-3</v>
      </c>
      <c r="F42" s="325">
        <v>2.344077829154519E-2</v>
      </c>
      <c r="G42" s="435">
        <f t="shared" si="1"/>
        <v>3.8819333239314595</v>
      </c>
      <c r="H42" s="325">
        <f t="shared" si="2"/>
        <v>1.5468858951915927E-2</v>
      </c>
    </row>
    <row r="43" spans="1:8">
      <c r="A43" s="20">
        <v>5.2966769657607667E-3</v>
      </c>
      <c r="B43" s="28">
        <v>7.6893424036281175</v>
      </c>
      <c r="C43" s="338">
        <v>2.6557470242079986</v>
      </c>
      <c r="E43" s="325">
        <f t="shared" si="0"/>
        <v>1.3654254423013119E-2</v>
      </c>
      <c r="F43" s="325">
        <v>2.3242302559263205E-2</v>
      </c>
      <c r="G43" s="435">
        <f t="shared" si="1"/>
        <v>1.7022022469487768</v>
      </c>
      <c r="H43" s="325">
        <f t="shared" si="2"/>
        <v>3.4978591282247048E-2</v>
      </c>
    </row>
    <row r="44" spans="1:8">
      <c r="A44" s="20">
        <v>0.10845371932460977</v>
      </c>
      <c r="B44" s="28">
        <v>0.22235631316940707</v>
      </c>
      <c r="C44" s="338">
        <v>2.7664052604215867</v>
      </c>
      <c r="E44" s="325">
        <f t="shared" si="0"/>
        <v>1.0379201099993523E-2</v>
      </c>
      <c r="F44" s="325">
        <v>2.3358682327203076E-2</v>
      </c>
      <c r="G44" s="435">
        <f t="shared" si="1"/>
        <v>2.250527964740721</v>
      </c>
      <c r="H44" s="325">
        <f t="shared" si="2"/>
        <v>2.6588770200519474E-2</v>
      </c>
    </row>
    <row r="45" spans="1:8">
      <c r="A45" s="20">
        <v>0.13380586729671196</v>
      </c>
      <c r="B45" s="28">
        <v>1.2186579378068738</v>
      </c>
      <c r="C45" s="338">
        <v>2.6516972645510783</v>
      </c>
      <c r="E45" s="325">
        <f t="shared" si="0"/>
        <v>1.3115241510700232E-2</v>
      </c>
      <c r="F45" s="325">
        <v>2.3140480810812613E-2</v>
      </c>
      <c r="G45" s="435">
        <f t="shared" si="1"/>
        <v>1.7643960877070519</v>
      </c>
      <c r="H45" s="325">
        <f t="shared" si="2"/>
        <v>3.359778265135839E-2</v>
      </c>
    </row>
    <row r="46" spans="1:8">
      <c r="A46" s="20">
        <v>6.4004024707230494E-3</v>
      </c>
      <c r="B46" s="28">
        <v>2.4888178913738019</v>
      </c>
      <c r="C46" s="338">
        <v>2.4011279002559616</v>
      </c>
      <c r="E46" s="325">
        <f t="shared" si="0"/>
        <v>9.7775969037472536E-3</v>
      </c>
      <c r="F46" s="325">
        <v>2.4858371273671288E-2</v>
      </c>
      <c r="G46" s="435">
        <f t="shared" si="1"/>
        <v>2.5423804558914003</v>
      </c>
      <c r="H46" s="325">
        <f t="shared" si="2"/>
        <v>2.5047619241832464E-2</v>
      </c>
    </row>
    <row r="47" spans="1:8">
      <c r="A47" s="20">
        <v>5.7012195121951222E-2</v>
      </c>
      <c r="B47" s="28">
        <v>0.14682539682539675</v>
      </c>
      <c r="C47" s="338">
        <v>2.0821775214987106</v>
      </c>
      <c r="E47" s="325">
        <f t="shared" si="0"/>
        <v>1.13584987649416E-2</v>
      </c>
      <c r="F47" s="325">
        <v>2.2791660223420419E-2</v>
      </c>
      <c r="G47" s="435">
        <f t="shared" si="1"/>
        <v>2.0065732888722643</v>
      </c>
      <c r="H47" s="325">
        <f t="shared" si="2"/>
        <v>2.909747200910337E-2</v>
      </c>
    </row>
    <row r="48" spans="1:8">
      <c r="A48" s="20">
        <v>4.585648477940827E-2</v>
      </c>
      <c r="B48" s="28">
        <v>3.7983701979045401</v>
      </c>
      <c r="C48" s="338">
        <v>2.5970931305162264</v>
      </c>
      <c r="E48" s="325">
        <f t="shared" si="0"/>
        <v>1.1922302845176189E-2</v>
      </c>
      <c r="F48" s="325">
        <v>2.5788073158755847E-2</v>
      </c>
      <c r="G48" s="435">
        <f t="shared" si="1"/>
        <v>2.1630110804633524</v>
      </c>
      <c r="H48" s="325">
        <f t="shared" si="2"/>
        <v>3.0541789060391844E-2</v>
      </c>
    </row>
    <row r="49" spans="1:8">
      <c r="A49" s="20">
        <v>0</v>
      </c>
      <c r="B49" s="28">
        <v>1.3682733996429484</v>
      </c>
      <c r="C49" s="338">
        <v>2.3085943981578896</v>
      </c>
      <c r="E49" s="325">
        <f t="shared" si="0"/>
        <v>8.8253014088535003E-3</v>
      </c>
      <c r="F49" s="325">
        <v>2.776438772652693E-2</v>
      </c>
      <c r="G49" s="435">
        <f t="shared" si="1"/>
        <v>3.1459988095900986</v>
      </c>
      <c r="H49" s="325">
        <f t="shared" si="2"/>
        <v>2.2608089856788006E-2</v>
      </c>
    </row>
    <row r="50" spans="1:8">
      <c r="A50" s="20">
        <v>4.0023717758671806E-2</v>
      </c>
      <c r="B50" s="28">
        <v>-3.4030720338983023E-2</v>
      </c>
      <c r="C50" s="338">
        <v>2.6501501747046929</v>
      </c>
      <c r="E50" s="325">
        <f t="shared" si="0"/>
        <v>7.5563094230364537E-3</v>
      </c>
      <c r="F50" s="325">
        <v>2.3252489745871432E-2</v>
      </c>
      <c r="G50" s="435">
        <f t="shared" si="1"/>
        <v>3.0772283722240124</v>
      </c>
      <c r="H50" s="325">
        <f t="shared" si="2"/>
        <v>1.9357267758619835E-2</v>
      </c>
    </row>
    <row r="51" spans="1:8">
      <c r="A51" s="20">
        <v>4.2230993650248842E-2</v>
      </c>
      <c r="B51" s="28">
        <v>-2.1151108399430574E-2</v>
      </c>
      <c r="C51" s="338">
        <v>3.1542569352043626</v>
      </c>
      <c r="E51" s="325">
        <f t="shared" si="0"/>
        <v>5.1501899234902039E-3</v>
      </c>
      <c r="F51" s="325">
        <v>2.1117296855307863E-2</v>
      </c>
      <c r="G51" s="435">
        <f t="shared" si="1"/>
        <v>4.1002947792257336</v>
      </c>
      <c r="H51" s="325">
        <f t="shared" si="2"/>
        <v>1.3193425490599412E-2</v>
      </c>
    </row>
    <row r="52" spans="1:8">
      <c r="A52" s="20">
        <v>3.6830627574509327E-2</v>
      </c>
      <c r="B52" s="28">
        <v>0.41202531645569618</v>
      </c>
      <c r="C52" s="338">
        <v>2.718045740933889</v>
      </c>
      <c r="E52" s="325">
        <f t="shared" si="0"/>
        <v>7.5160054802136788E-3</v>
      </c>
      <c r="F52" s="325">
        <v>2.250402284689176E-2</v>
      </c>
      <c r="G52" s="435">
        <f t="shared" si="1"/>
        <v>2.994146678862184</v>
      </c>
      <c r="H52" s="325">
        <f t="shared" si="2"/>
        <v>1.9254019708643204E-2</v>
      </c>
    </row>
    <row r="53" spans="1:8">
      <c r="A53" s="20">
        <v>0</v>
      </c>
      <c r="B53" s="28">
        <v>0.28578395513289445</v>
      </c>
      <c r="C53" s="338">
        <v>1.8035616942846828</v>
      </c>
      <c r="E53" s="325">
        <f t="shared" si="0"/>
        <v>1.0267975483709479E-2</v>
      </c>
      <c r="F53" s="325">
        <v>2.5512829516974471E-2</v>
      </c>
      <c r="G53" s="435">
        <f t="shared" si="1"/>
        <v>2.4846991071853952</v>
      </c>
      <c r="H53" s="325">
        <f t="shared" si="2"/>
        <v>2.6303839566331314E-2</v>
      </c>
    </row>
    <row r="54" spans="1:8">
      <c r="A54" s="20">
        <v>0.12273706896551724</v>
      </c>
      <c r="B54" s="28">
        <v>10.045801526717558</v>
      </c>
      <c r="C54" s="338">
        <v>1.4952101929799941</v>
      </c>
      <c r="E54" s="325">
        <f t="shared" si="0"/>
        <v>2.7215655734231379E-2</v>
      </c>
      <c r="F54" s="325">
        <v>2.8942873405278811E-2</v>
      </c>
      <c r="G54" s="435">
        <f t="shared" si="1"/>
        <v>1.0634641210895011</v>
      </c>
      <c r="H54" s="325">
        <f t="shared" si="2"/>
        <v>6.9719317431317498E-2</v>
      </c>
    </row>
    <row r="55" spans="1:8">
      <c r="A55" s="20">
        <v>9.7568966647008717E-2</v>
      </c>
      <c r="B55" s="28">
        <v>0.48730548730548739</v>
      </c>
      <c r="C55" s="338">
        <v>2.5522238410900311</v>
      </c>
      <c r="E55" s="325">
        <f t="shared" si="0"/>
        <v>1.1214358747617732E-2</v>
      </c>
      <c r="F55" s="325">
        <v>2.1578507950790724E-2</v>
      </c>
      <c r="G55" s="435">
        <f t="shared" si="1"/>
        <v>1.9241856299072517</v>
      </c>
      <c r="H55" s="325">
        <f t="shared" si="2"/>
        <v>2.8728223378076692E-2</v>
      </c>
    </row>
    <row r="56" spans="1:8">
      <c r="A56" s="20">
        <v>7.7949332933593164E-3</v>
      </c>
      <c r="B56" s="28">
        <v>5.9147286821705425</v>
      </c>
      <c r="C56" s="338">
        <v>2.6258590684942336</v>
      </c>
      <c r="E56" s="325">
        <f t="shared" si="0"/>
        <v>1.2144000271193903E-2</v>
      </c>
      <c r="F56" s="325">
        <v>2.3086069008720133E-2</v>
      </c>
      <c r="G56" s="435">
        <f t="shared" si="1"/>
        <v>1.901026720452345</v>
      </c>
      <c r="H56" s="325">
        <f t="shared" si="2"/>
        <v>3.1109719275602275E-2</v>
      </c>
    </row>
    <row r="57" spans="1:8">
      <c r="A57" s="20">
        <v>2.2007275132275132E-2</v>
      </c>
      <c r="B57" s="28">
        <v>-0.14054536187563715</v>
      </c>
      <c r="C57" s="338">
        <v>2.5716706598074701</v>
      </c>
      <c r="E57" s="325">
        <f t="shared" si="0"/>
        <v>7.0134359951716675E-3</v>
      </c>
      <c r="F57" s="325">
        <v>2.2088247921474794E-2</v>
      </c>
      <c r="G57" s="435">
        <f t="shared" si="1"/>
        <v>3.14941890632227</v>
      </c>
      <c r="H57" s="325">
        <f t="shared" si="2"/>
        <v>1.7966569507145154E-2</v>
      </c>
    </row>
    <row r="58" spans="1:8">
      <c r="A58" s="20">
        <v>9.7610135329686154E-2</v>
      </c>
      <c r="B58" s="28">
        <v>0.46621043627031655</v>
      </c>
      <c r="C58" s="338">
        <v>2.7855184702481988</v>
      </c>
      <c r="E58" s="325">
        <f t="shared" si="0"/>
        <v>1.0028684310194887E-2</v>
      </c>
      <c r="F58" s="325">
        <v>2.1248342789751594E-2</v>
      </c>
      <c r="G58" s="435">
        <f t="shared" si="1"/>
        <v>2.1187567713295263</v>
      </c>
      <c r="H58" s="325">
        <f t="shared" si="2"/>
        <v>2.5690838819713534E-2</v>
      </c>
    </row>
    <row r="59" spans="1:8">
      <c r="A59" s="20">
        <v>0.13876437341648801</v>
      </c>
      <c r="B59" s="28">
        <v>0.4184971098265895</v>
      </c>
      <c r="C59" s="338">
        <v>2.7363225442553869</v>
      </c>
      <c r="E59" s="325">
        <f t="shared" si="0"/>
        <v>1.2120045565708101E-2</v>
      </c>
      <c r="F59" s="325">
        <v>2.1192556194061803E-2</v>
      </c>
      <c r="G59" s="435">
        <f t="shared" si="1"/>
        <v>1.7485541683129513</v>
      </c>
      <c r="H59" s="325">
        <f t="shared" si="2"/>
        <v>3.1048353650902753E-2</v>
      </c>
    </row>
    <row r="60" spans="1:8">
      <c r="A60" s="20">
        <v>0</v>
      </c>
      <c r="B60" s="28">
        <v>5.3452115812917533E-2</v>
      </c>
      <c r="C60" s="338">
        <v>1.9918073057476156</v>
      </c>
      <c r="E60" s="325">
        <f t="shared" si="0"/>
        <v>9.0944155870748382E-3</v>
      </c>
      <c r="F60" s="325">
        <v>2.5209609242657562E-2</v>
      </c>
      <c r="G60" s="435">
        <f t="shared" si="1"/>
        <v>2.7719878205792523</v>
      </c>
      <c r="H60" s="325">
        <f t="shared" si="2"/>
        <v>2.3297489259833899E-2</v>
      </c>
    </row>
    <row r="61" spans="1:8">
      <c r="A61" s="20">
        <v>5.4066906275919271E-2</v>
      </c>
      <c r="B61" s="28">
        <v>0.1016585526858651</v>
      </c>
      <c r="C61" s="338">
        <v>2.6272461686869137</v>
      </c>
      <c r="E61" s="325">
        <f t="shared" si="0"/>
        <v>8.4525053979435816E-3</v>
      </c>
      <c r="F61" s="325">
        <v>2.2609778337143966E-2</v>
      </c>
      <c r="G61" s="435">
        <f t="shared" si="1"/>
        <v>2.6749203073735655</v>
      </c>
      <c r="H61" s="325">
        <f t="shared" si="2"/>
        <v>2.1653084999452659E-2</v>
      </c>
    </row>
    <row r="62" spans="1:8">
      <c r="A62" s="20">
        <v>6.7220441515055754E-2</v>
      </c>
      <c r="B62" s="28">
        <v>1.5741775294847922</v>
      </c>
      <c r="C62" s="338">
        <v>2.7823016724180127</v>
      </c>
      <c r="E62" s="325">
        <f t="shared" si="0"/>
        <v>9.754809477087293E-3</v>
      </c>
      <c r="F62" s="325">
        <v>2.2157784090689418E-2</v>
      </c>
      <c r="G62" s="435">
        <f t="shared" si="1"/>
        <v>2.2714727686619618</v>
      </c>
      <c r="H62" s="325">
        <f t="shared" si="2"/>
        <v>2.4989243876996026E-2</v>
      </c>
    </row>
    <row r="63" spans="1:8">
      <c r="A63" s="20">
        <v>1.183151916706105E-4</v>
      </c>
      <c r="B63" s="28">
        <v>9.2840414854466369E-2</v>
      </c>
      <c r="C63" s="338">
        <v>2.0306685006514735</v>
      </c>
      <c r="E63" s="325">
        <f t="shared" si="0"/>
        <v>8.9449404104139461E-3</v>
      </c>
      <c r="F63" s="325">
        <v>2.7066220482899396E-2</v>
      </c>
      <c r="G63" s="435">
        <f t="shared" si="1"/>
        <v>3.0258692893457577</v>
      </c>
      <c r="H63" s="325">
        <f t="shared" si="2"/>
        <v>2.2914573360562903E-2</v>
      </c>
    </row>
    <row r="64" spans="1:8">
      <c r="A64" s="20">
        <v>0</v>
      </c>
      <c r="B64" s="28">
        <v>0.27099645318878407</v>
      </c>
      <c r="C64" s="338">
        <v>1.751698220275109</v>
      </c>
      <c r="E64" s="325">
        <f t="shared" si="0"/>
        <v>1.0512505351813238E-2</v>
      </c>
      <c r="F64" s="325">
        <v>2.739205300294174E-2</v>
      </c>
      <c r="G64" s="435">
        <f t="shared" si="1"/>
        <v>2.6056636440348684</v>
      </c>
      <c r="H64" s="325">
        <f t="shared" si="2"/>
        <v>2.6930260464003125E-2</v>
      </c>
    </row>
    <row r="65" spans="1:8">
      <c r="A65" s="20">
        <v>4.0319214241866179E-2</v>
      </c>
      <c r="B65" s="28">
        <v>0.43345917885795182</v>
      </c>
      <c r="C65" s="338">
        <v>2.8542633957410253</v>
      </c>
      <c r="E65" s="325">
        <f t="shared" si="0"/>
        <v>7.0168260552786691E-3</v>
      </c>
      <c r="F65" s="325">
        <v>2.2042568008079532E-2</v>
      </c>
      <c r="G65" s="435">
        <f t="shared" si="1"/>
        <v>3.1413872646161991</v>
      </c>
      <c r="H65" s="325">
        <f t="shared" si="2"/>
        <v>1.7975253945213425E-2</v>
      </c>
    </row>
    <row r="66" spans="1:8">
      <c r="A66" s="20">
        <v>0.13990608742652524</v>
      </c>
      <c r="B66" s="28">
        <v>0.26317392628693259</v>
      </c>
      <c r="C66" s="338">
        <v>1.9656744041022989</v>
      </c>
      <c r="E66" s="325">
        <f t="shared" si="0"/>
        <v>1.5870481927395597E-2</v>
      </c>
      <c r="F66" s="325">
        <v>2.752082948691572E-2</v>
      </c>
      <c r="G66" s="435">
        <f t="shared" si="1"/>
        <v>1.7340890851845725</v>
      </c>
      <c r="H66" s="325">
        <f t="shared" si="2"/>
        <v>4.0655980443358226E-2</v>
      </c>
    </row>
    <row r="67" spans="1:8">
      <c r="A67" s="20">
        <v>9.2437959626146312E-3</v>
      </c>
      <c r="B67" s="28">
        <v>0.28479752157556981</v>
      </c>
      <c r="C67" s="338">
        <v>1.9043540299456212</v>
      </c>
      <c r="E67" s="325">
        <f t="shared" ref="E67:E129" si="3">$A$1*A67+$B$1*B67+$C$1*C67+$D$1</f>
        <v>1.0188241986127737E-2</v>
      </c>
      <c r="F67" s="325">
        <v>2.4315599597356075E-2</v>
      </c>
      <c r="G67" s="435">
        <f t="shared" ref="G67:G129" si="4">F67/E67</f>
        <v>2.38663349677639</v>
      </c>
      <c r="H67" s="325">
        <f t="shared" ref="H67:H129" si="5">E67*$G$130</f>
        <v>2.6099583417514047E-2</v>
      </c>
    </row>
    <row r="68" spans="1:8">
      <c r="A68" s="20">
        <v>6.3383956646818757E-2</v>
      </c>
      <c r="B68" s="28">
        <v>-0.19583449041932799</v>
      </c>
      <c r="C68" s="338">
        <v>2.2017803938720801</v>
      </c>
      <c r="E68" s="325">
        <f t="shared" si="3"/>
        <v>1.0710925545973932E-2</v>
      </c>
      <c r="F68" s="325">
        <v>2.35266746892808E-2</v>
      </c>
      <c r="G68" s="435">
        <f t="shared" si="4"/>
        <v>2.1965118316151591</v>
      </c>
      <c r="H68" s="325">
        <f t="shared" si="5"/>
        <v>2.7438560562908082E-2</v>
      </c>
    </row>
    <row r="69" spans="1:8">
      <c r="A69" s="20">
        <v>2.4107483166052598E-2</v>
      </c>
      <c r="B69" s="28">
        <v>-3.6463081130355679E-3</v>
      </c>
      <c r="C69" s="338">
        <v>2.7591425620619821</v>
      </c>
      <c r="E69" s="325">
        <f t="shared" si="3"/>
        <v>6.3095851072154721E-3</v>
      </c>
      <c r="F69" s="325">
        <v>2.2538538707315602E-2</v>
      </c>
      <c r="G69" s="435">
        <f t="shared" si="4"/>
        <v>3.5721110539488778</v>
      </c>
      <c r="H69" s="325">
        <f t="shared" si="5"/>
        <v>1.6163489546076614E-2</v>
      </c>
    </row>
    <row r="70" spans="1:8">
      <c r="A70" s="20">
        <v>3.2679738562091505E-2</v>
      </c>
      <c r="B70" s="28">
        <v>1.323874151758174</v>
      </c>
      <c r="C70" s="338">
        <v>2.1492103677439141</v>
      </c>
      <c r="E70" s="325">
        <f t="shared" si="3"/>
        <v>1.1081090286894812E-2</v>
      </c>
      <c r="F70" s="325">
        <v>2.4721191007660112E-2</v>
      </c>
      <c r="G70" s="435">
        <f t="shared" si="4"/>
        <v>2.2309348960812039</v>
      </c>
      <c r="H70" s="325">
        <f t="shared" si="5"/>
        <v>2.838682480192415E-2</v>
      </c>
    </row>
    <row r="71" spans="1:8">
      <c r="A71" s="20">
        <v>0</v>
      </c>
      <c r="B71" s="28">
        <v>51.954545454545453</v>
      </c>
      <c r="C71" s="338">
        <v>2.5094878851994404</v>
      </c>
      <c r="E71" s="325">
        <f t="shared" si="3"/>
        <v>5.8407106028548247E-2</v>
      </c>
      <c r="F71" s="325">
        <v>4.016578118627763E-2</v>
      </c>
      <c r="G71" s="435">
        <f t="shared" si="4"/>
        <v>0.68768654907581594</v>
      </c>
      <c r="H71" s="325">
        <f t="shared" si="5"/>
        <v>0.14962356980166941</v>
      </c>
    </row>
    <row r="72" spans="1:8">
      <c r="A72" s="20">
        <v>2.8426640281324793E-2</v>
      </c>
      <c r="B72" s="28">
        <v>4.1074414715719065</v>
      </c>
      <c r="C72" s="338">
        <v>1.9748417715893187</v>
      </c>
      <c r="E72" s="325">
        <f t="shared" si="3"/>
        <v>1.4540858066566253E-2</v>
      </c>
      <c r="F72" s="325">
        <v>2.6270475638728655E-2</v>
      </c>
      <c r="G72" s="435">
        <f t="shared" si="4"/>
        <v>1.8066661209720678</v>
      </c>
      <c r="H72" s="325">
        <f t="shared" si="5"/>
        <v>3.7249835505214483E-2</v>
      </c>
    </row>
    <row r="73" spans="1:8">
      <c r="A73" s="20">
        <v>8.6402024139227956E-2</v>
      </c>
      <c r="B73" s="28">
        <v>-0.20564216778025246</v>
      </c>
      <c r="C73" s="338">
        <v>3.6184422916083667</v>
      </c>
      <c r="E73" s="325">
        <f t="shared" si="3"/>
        <v>4.6766394845823983E-3</v>
      </c>
      <c r="F73" s="325">
        <v>1.601801538286992E-2</v>
      </c>
      <c r="G73" s="435">
        <f t="shared" si="4"/>
        <v>3.4251122917806551</v>
      </c>
      <c r="H73" s="325">
        <f t="shared" si="5"/>
        <v>1.1980314416136981E-2</v>
      </c>
    </row>
    <row r="74" spans="1:8">
      <c r="A74" s="20">
        <v>0</v>
      </c>
      <c r="B74" s="28">
        <v>-0.36449919224555738</v>
      </c>
      <c r="C74" s="338">
        <v>2.6302120631002923</v>
      </c>
      <c r="E74" s="325">
        <f t="shared" si="3"/>
        <v>5.4844404922529798E-3</v>
      </c>
      <c r="F74" s="325">
        <v>2.1723746276869283E-2</v>
      </c>
      <c r="G74" s="435">
        <f t="shared" si="4"/>
        <v>3.9609776617241188</v>
      </c>
      <c r="H74" s="325">
        <f t="shared" si="5"/>
        <v>1.4049687111952132E-2</v>
      </c>
    </row>
    <row r="75" spans="1:8">
      <c r="A75" s="20">
        <v>7.8799612778315584E-2</v>
      </c>
      <c r="B75" s="28">
        <v>2.0029182879377432</v>
      </c>
      <c r="C75" s="338">
        <v>2.6938864399954583</v>
      </c>
      <c r="E75" s="325">
        <f t="shared" si="3"/>
        <v>1.1158268275762967E-2</v>
      </c>
      <c r="F75" s="325">
        <v>2.2170142418796553E-2</v>
      </c>
      <c r="G75" s="435">
        <f t="shared" si="4"/>
        <v>1.9868802103416563</v>
      </c>
      <c r="H75" s="325">
        <f t="shared" si="5"/>
        <v>2.8584534412787639E-2</v>
      </c>
    </row>
    <row r="76" spans="1:8">
      <c r="A76" s="20">
        <v>3.0724706628607674E-2</v>
      </c>
      <c r="B76" s="28">
        <v>0.21969433831191387</v>
      </c>
      <c r="C76" s="338">
        <v>2.124310132196086</v>
      </c>
      <c r="E76" s="325">
        <f t="shared" si="3"/>
        <v>1.0011480182247436E-2</v>
      </c>
      <c r="F76" s="325">
        <v>2.3994938489960246E-2</v>
      </c>
      <c r="G76" s="435">
        <f t="shared" si="4"/>
        <v>2.396742345103831</v>
      </c>
      <c r="H76" s="325">
        <f t="shared" si="5"/>
        <v>2.564676639062307E-2</v>
      </c>
    </row>
    <row r="77" spans="1:8">
      <c r="A77" s="20">
        <v>3.9420578148263827E-4</v>
      </c>
      <c r="B77" s="28">
        <v>2.2985893416927898</v>
      </c>
      <c r="C77" s="338">
        <v>1.4646496606731507</v>
      </c>
      <c r="E77" s="325">
        <f t="shared" si="3"/>
        <v>1.3993474504275237E-2</v>
      </c>
      <c r="F77" s="325">
        <v>2.913863279404344E-2</v>
      </c>
      <c r="G77" s="435">
        <f t="shared" si="4"/>
        <v>2.0823014888218867</v>
      </c>
      <c r="H77" s="325">
        <f t="shared" si="5"/>
        <v>3.5847583481279172E-2</v>
      </c>
    </row>
    <row r="78" spans="1:8">
      <c r="A78" s="20">
        <v>2.5182798518879293E-2</v>
      </c>
      <c r="B78" s="28">
        <v>0.18627177051317867</v>
      </c>
      <c r="C78" s="338">
        <v>2.9174004302840841</v>
      </c>
      <c r="E78" s="325">
        <f t="shared" si="3"/>
        <v>5.757678350961205E-3</v>
      </c>
      <c r="F78" s="325">
        <v>2.2955577517893337E-2</v>
      </c>
      <c r="G78" s="435">
        <f t="shared" si="4"/>
        <v>3.9869503154967072</v>
      </c>
      <c r="H78" s="325">
        <f t="shared" si="5"/>
        <v>1.4749650294598196E-2</v>
      </c>
    </row>
    <row r="79" spans="1:8">
      <c r="A79" s="20">
        <v>1.1051697954287319E-2</v>
      </c>
      <c r="B79" s="28">
        <v>3.4846373797764496</v>
      </c>
      <c r="C79" s="338">
        <v>3.6072087095785146</v>
      </c>
      <c r="E79" s="325">
        <f t="shared" si="3"/>
        <v>4.9569719377810934E-3</v>
      </c>
      <c r="F79" s="325">
        <v>9.1946109848441218E-3</v>
      </c>
      <c r="G79" s="435">
        <f t="shared" si="4"/>
        <v>1.8548846150942579</v>
      </c>
      <c r="H79" s="325">
        <f t="shared" si="5"/>
        <v>1.2698452074906561E-2</v>
      </c>
    </row>
    <row r="80" spans="1:8">
      <c r="A80" s="20">
        <v>0</v>
      </c>
      <c r="B80" s="28">
        <v>3.8533333333333335</v>
      </c>
      <c r="C80" s="338">
        <v>2.8588292542595468</v>
      </c>
      <c r="E80" s="325">
        <f t="shared" si="3"/>
        <v>8.5591870620355982E-3</v>
      </c>
      <c r="F80" s="325">
        <v>2.1385621027529254E-2</v>
      </c>
      <c r="G80" s="435">
        <f t="shared" si="4"/>
        <v>2.4985574999739746</v>
      </c>
      <c r="H80" s="325">
        <f t="shared" si="5"/>
        <v>2.192637522900158E-2</v>
      </c>
    </row>
    <row r="81" spans="1:8">
      <c r="A81" s="20">
        <v>9.2760942760942766E-2</v>
      </c>
      <c r="B81" s="28">
        <v>1.5325814536340854</v>
      </c>
      <c r="C81" s="338">
        <v>2.6100697927420065</v>
      </c>
      <c r="E81" s="325">
        <f t="shared" si="3"/>
        <v>1.174923585692742E-2</v>
      </c>
      <c r="F81" s="325">
        <v>2.1170617915204942E-2</v>
      </c>
      <c r="G81" s="435">
        <f t="shared" si="4"/>
        <v>1.8018718981390283</v>
      </c>
      <c r="H81" s="325">
        <f t="shared" si="5"/>
        <v>3.0098437174682125E-2</v>
      </c>
    </row>
    <row r="82" spans="1:8">
      <c r="A82" s="20">
        <v>4.2468148888333751E-2</v>
      </c>
      <c r="B82" s="28">
        <v>5.9242658423493042</v>
      </c>
      <c r="C82" s="338">
        <v>1.2892703848378311</v>
      </c>
      <c r="E82" s="325">
        <f t="shared" si="3"/>
        <v>2.0431448767023502E-2</v>
      </c>
      <c r="F82" s="325">
        <v>2.7958763806156889E-2</v>
      </c>
      <c r="G82" s="435">
        <f t="shared" si="4"/>
        <v>1.3684180757305142</v>
      </c>
      <c r="H82" s="325">
        <f t="shared" si="5"/>
        <v>5.2339972113115127E-2</v>
      </c>
    </row>
    <row r="83" spans="1:8">
      <c r="A83" s="20">
        <v>0</v>
      </c>
      <c r="B83" s="28">
        <v>4.1452991452991457</v>
      </c>
      <c r="C83" s="338">
        <v>2.758274431093318</v>
      </c>
      <c r="E83" s="325">
        <f t="shared" si="3"/>
        <v>9.3539269898325547E-3</v>
      </c>
      <c r="F83" s="325">
        <v>2.2442129532941675E-2</v>
      </c>
      <c r="G83" s="435">
        <f t="shared" si="4"/>
        <v>2.3992200877060097</v>
      </c>
      <c r="H83" s="325">
        <f t="shared" si="5"/>
        <v>2.3962288889965707E-2</v>
      </c>
    </row>
    <row r="84" spans="1:8">
      <c r="A84" s="20">
        <v>4.0875193471225549E-2</v>
      </c>
      <c r="B84" s="28">
        <v>3.5403422982885084</v>
      </c>
      <c r="C84" s="338">
        <v>1.9080192753439171</v>
      </c>
      <c r="E84" s="325">
        <f t="shared" si="3"/>
        <v>1.4880504821245297E-2</v>
      </c>
      <c r="F84" s="325">
        <v>2.5327017168905747E-2</v>
      </c>
      <c r="G84" s="435">
        <f t="shared" si="4"/>
        <v>1.7020267439277788</v>
      </c>
      <c r="H84" s="325">
        <f t="shared" si="5"/>
        <v>3.8119920728779427E-2</v>
      </c>
    </row>
    <row r="85" spans="1:8">
      <c r="A85" s="20">
        <v>3.8485248789079704E-2</v>
      </c>
      <c r="B85" s="28">
        <v>1.4649635036496349</v>
      </c>
      <c r="C85" s="338">
        <v>2.4149348257020646</v>
      </c>
      <c r="E85" s="325">
        <f t="shared" si="3"/>
        <v>1.0160610819436977E-2</v>
      </c>
      <c r="F85" s="325">
        <v>2.4036479456824526E-2</v>
      </c>
      <c r="G85" s="435">
        <f t="shared" si="4"/>
        <v>2.3656529990149195</v>
      </c>
      <c r="H85" s="325">
        <f t="shared" si="5"/>
        <v>2.6028799670823433E-2</v>
      </c>
    </row>
    <row r="86" spans="1:8">
      <c r="A86" s="20">
        <v>3.6448208830880312E-2</v>
      </c>
      <c r="B86" s="28">
        <v>0.8586118251928021</v>
      </c>
      <c r="C86" s="338">
        <v>2.0077542411285974</v>
      </c>
      <c r="E86" s="325">
        <f t="shared" si="3"/>
        <v>1.149645822577031E-2</v>
      </c>
      <c r="F86" s="325">
        <v>2.4013377138213936E-2</v>
      </c>
      <c r="G86" s="435">
        <f t="shared" si="4"/>
        <v>2.0887630491611637</v>
      </c>
      <c r="H86" s="325">
        <f t="shared" si="5"/>
        <v>2.9450887687788353E-2</v>
      </c>
    </row>
    <row r="87" spans="1:8">
      <c r="A87" s="20">
        <v>0</v>
      </c>
      <c r="B87" s="28">
        <v>0</v>
      </c>
      <c r="C87" s="338">
        <v>3.095639591354483</v>
      </c>
      <c r="E87" s="325">
        <f t="shared" si="3"/>
        <v>3.5218020432275839E-3</v>
      </c>
      <c r="F87" s="325">
        <v>2.1455606815086938E-2</v>
      </c>
      <c r="G87" s="435"/>
      <c r="H87" s="325">
        <f t="shared" si="5"/>
        <v>9.0219260920916741E-3</v>
      </c>
    </row>
    <row r="88" spans="1:8">
      <c r="A88" s="20">
        <v>0</v>
      </c>
      <c r="B88" s="28">
        <v>0.18684759916492699</v>
      </c>
      <c r="C88" s="338">
        <v>2.3290802897758214</v>
      </c>
      <c r="E88" s="325">
        <f t="shared" si="3"/>
        <v>7.5414461502858188E-3</v>
      </c>
      <c r="F88" s="325">
        <v>1.9537128535438809E-2</v>
      </c>
      <c r="G88" s="435">
        <f t="shared" si="4"/>
        <v>2.590634229311358</v>
      </c>
      <c r="H88" s="325">
        <f t="shared" si="5"/>
        <v>1.9319191981901865E-2</v>
      </c>
    </row>
    <row r="89" spans="1:8">
      <c r="A89" s="20">
        <v>5.9982862039417308E-2</v>
      </c>
      <c r="B89" s="28">
        <v>9.5760869565217384</v>
      </c>
      <c r="C89" s="338">
        <v>1.5754418829842451</v>
      </c>
      <c r="E89" s="325">
        <f t="shared" si="3"/>
        <v>2.3458089195413707E-2</v>
      </c>
      <c r="F89" s="325">
        <v>2.4561930352468422E-2</v>
      </c>
      <c r="G89" s="435">
        <f t="shared" si="4"/>
        <v>1.0470558854073471</v>
      </c>
      <c r="H89" s="325">
        <f t="shared" si="5"/>
        <v>6.0093425009419374E-2</v>
      </c>
    </row>
    <row r="90" spans="1:8">
      <c r="A90" s="20">
        <v>3.4947913712589568E-2</v>
      </c>
      <c r="B90" s="28">
        <v>6.2055147058823525</v>
      </c>
      <c r="C90" s="338">
        <v>2.8528421558649981</v>
      </c>
      <c r="E90" s="325">
        <f t="shared" si="3"/>
        <v>1.2548907957336481E-2</v>
      </c>
      <c r="F90" s="325">
        <v>2.3874052508401307E-2</v>
      </c>
      <c r="G90" s="435">
        <f t="shared" si="4"/>
        <v>1.9024804859170072</v>
      </c>
      <c r="H90" s="325">
        <f t="shared" si="5"/>
        <v>3.2146985758402746E-2</v>
      </c>
    </row>
    <row r="91" spans="1:8">
      <c r="A91" s="20">
        <v>2.660004309880401E-3</v>
      </c>
      <c r="B91" s="28">
        <v>0.8215200683176771</v>
      </c>
      <c r="C91" s="338">
        <v>2.7084154312012299</v>
      </c>
      <c r="E91" s="325">
        <f t="shared" si="3"/>
        <v>6.4018031105660244E-3</v>
      </c>
      <c r="F91" s="325">
        <v>2.4014044316620894E-2</v>
      </c>
      <c r="G91" s="435">
        <f t="shared" si="4"/>
        <v>3.7511375938735578</v>
      </c>
      <c r="H91" s="325">
        <f t="shared" si="5"/>
        <v>1.6399727699265506E-2</v>
      </c>
    </row>
    <row r="92" spans="1:8">
      <c r="A92" s="20">
        <v>1.6368078175895764E-2</v>
      </c>
      <c r="B92" s="28">
        <v>0.22248243559718972</v>
      </c>
      <c r="C92" s="338">
        <v>2.6458832946856585</v>
      </c>
      <c r="E92" s="325">
        <f t="shared" si="3"/>
        <v>6.7459975582601014E-3</v>
      </c>
      <c r="F92" s="325">
        <v>2.0893608370788214E-2</v>
      </c>
      <c r="G92" s="435">
        <f t="shared" si="4"/>
        <v>3.0971858780478128</v>
      </c>
      <c r="H92" s="325">
        <f t="shared" si="5"/>
        <v>1.7281462910469596E-2</v>
      </c>
    </row>
    <row r="93" spans="1:8">
      <c r="A93" s="20">
        <v>8.0771689232378412E-3</v>
      </c>
      <c r="B93" s="28">
        <v>6.1047619047619044</v>
      </c>
      <c r="C93" s="338">
        <v>1.3436156210829897</v>
      </c>
      <c r="E93" s="325">
        <f t="shared" si="3"/>
        <v>1.8758233569815895E-2</v>
      </c>
      <c r="F93" s="325">
        <v>2.6908106797578626E-2</v>
      </c>
      <c r="G93" s="435">
        <f t="shared" si="4"/>
        <v>1.4344691197830479</v>
      </c>
      <c r="H93" s="325">
        <f t="shared" si="5"/>
        <v>4.8053636975568005E-2</v>
      </c>
    </row>
    <row r="94" spans="1:8">
      <c r="A94" s="20">
        <v>5.7069789353253924E-3</v>
      </c>
      <c r="B94" s="28">
        <v>0.26947162426614479</v>
      </c>
      <c r="C94" s="338">
        <v>3.0349529867072724</v>
      </c>
      <c r="E94" s="325">
        <f t="shared" si="3"/>
        <v>4.3572277217547497E-3</v>
      </c>
      <c r="F94" s="325">
        <v>2.0825457497118643E-2</v>
      </c>
      <c r="G94" s="435">
        <f t="shared" si="4"/>
        <v>4.7795201047540798</v>
      </c>
      <c r="H94" s="325">
        <f t="shared" si="5"/>
        <v>1.1162065893987E-2</v>
      </c>
    </row>
    <row r="95" spans="1:8">
      <c r="A95" s="20">
        <v>2.9220279899523249E-2</v>
      </c>
      <c r="B95" s="28">
        <v>-0.27386129549095906</v>
      </c>
      <c r="C95" s="338">
        <v>3.2328057486665385</v>
      </c>
      <c r="E95" s="325">
        <f t="shared" si="3"/>
        <v>3.9062428365544185E-3</v>
      </c>
      <c r="F95" s="325">
        <v>1.6067197846581751E-2</v>
      </c>
      <c r="G95" s="435">
        <f t="shared" si="4"/>
        <v>4.1132101917028159</v>
      </c>
      <c r="H95" s="325">
        <f t="shared" si="5"/>
        <v>1.0006761804493372E-2</v>
      </c>
    </row>
    <row r="96" spans="1:8">
      <c r="A96" s="20">
        <v>0</v>
      </c>
      <c r="B96" s="28">
        <v>2.103448275862069</v>
      </c>
      <c r="C96" s="338">
        <v>2.40608085738481</v>
      </c>
      <c r="E96" s="325">
        <f t="shared" si="3"/>
        <v>9.0730439889380177E-3</v>
      </c>
      <c r="F96" s="325">
        <v>2.159663542018337E-2</v>
      </c>
      <c r="G96" s="435">
        <f t="shared" si="4"/>
        <v>2.3803075843690706</v>
      </c>
      <c r="H96" s="325">
        <f t="shared" si="5"/>
        <v>2.3242740873498254E-2</v>
      </c>
    </row>
    <row r="97" spans="1:8">
      <c r="A97" s="20">
        <v>3.9098979939477745E-2</v>
      </c>
      <c r="B97" s="28">
        <v>5.717025572005384</v>
      </c>
      <c r="C97" s="338">
        <v>2.1154299554392271</v>
      </c>
      <c r="E97" s="325">
        <f t="shared" si="3"/>
        <v>1.5938428872025224E-2</v>
      </c>
      <c r="F97" s="325">
        <v>2.5737742782868469E-2</v>
      </c>
      <c r="G97" s="435">
        <f t="shared" si="4"/>
        <v>1.6148230788319911</v>
      </c>
      <c r="H97" s="325">
        <f t="shared" si="5"/>
        <v>4.0830042558465111E-2</v>
      </c>
    </row>
    <row r="98" spans="1:8">
      <c r="A98" s="20">
        <v>0</v>
      </c>
      <c r="B98" s="28">
        <v>0.87004583445672679</v>
      </c>
      <c r="C98" s="338">
        <v>0.90914195246048779</v>
      </c>
      <c r="E98" s="325">
        <f t="shared" si="3"/>
        <v>1.5324336072154287E-2</v>
      </c>
      <c r="F98" s="325">
        <v>2.6797363953470984E-2</v>
      </c>
      <c r="G98" s="435">
        <f t="shared" si="4"/>
        <v>1.7486802578132068</v>
      </c>
      <c r="H98" s="325">
        <f t="shared" si="5"/>
        <v>3.9256899097782759E-2</v>
      </c>
    </row>
    <row r="99" spans="1:8">
      <c r="A99" s="20">
        <v>3.0557782613675411E-2</v>
      </c>
      <c r="B99" s="28">
        <v>2.1956797966963153</v>
      </c>
      <c r="C99" s="338">
        <v>2.1305122085479931</v>
      </c>
      <c r="E99" s="325">
        <f t="shared" si="3"/>
        <v>1.1948776754185418E-2</v>
      </c>
      <c r="F99" s="325">
        <v>2.4361077979377789E-2</v>
      </c>
      <c r="G99" s="435">
        <f t="shared" si="4"/>
        <v>2.0387926296174701</v>
      </c>
      <c r="H99" s="325">
        <f t="shared" si="5"/>
        <v>3.0609608218742704E-2</v>
      </c>
    </row>
    <row r="100" spans="1:8">
      <c r="A100" s="20">
        <v>1.7259377827267032E-2</v>
      </c>
      <c r="B100" s="28">
        <v>5.5908250092489826</v>
      </c>
      <c r="C100" s="338">
        <v>1.449333471030843</v>
      </c>
      <c r="E100" s="325">
        <f t="shared" si="3"/>
        <v>1.8138089034149051E-2</v>
      </c>
      <c r="F100" s="325">
        <v>2.8072936842268702E-2</v>
      </c>
      <c r="G100" s="435">
        <f t="shared" si="4"/>
        <v>1.5477339861666273</v>
      </c>
      <c r="H100" s="325">
        <f t="shared" si="5"/>
        <v>4.6464990567130673E-2</v>
      </c>
    </row>
    <row r="101" spans="1:8">
      <c r="A101" s="20">
        <v>5.8828447293972335E-3</v>
      </c>
      <c r="B101" s="28">
        <v>0.80663974876626288</v>
      </c>
      <c r="C101" s="338">
        <v>2.9847128783043804</v>
      </c>
      <c r="E101" s="325">
        <f t="shared" si="3"/>
        <v>5.1536862147966329E-3</v>
      </c>
      <c r="F101" s="325">
        <v>2.4884921886304073E-2</v>
      </c>
      <c r="G101" s="435">
        <f t="shared" si="4"/>
        <v>4.8285675241262327</v>
      </c>
      <c r="H101" s="325">
        <f t="shared" si="5"/>
        <v>1.3202382064925808E-2</v>
      </c>
    </row>
    <row r="102" spans="1:8">
      <c r="A102" s="20">
        <v>0</v>
      </c>
      <c r="B102" s="28">
        <v>0.40075376884422109</v>
      </c>
      <c r="C102" s="338">
        <v>2.8802752976451549</v>
      </c>
      <c r="E102" s="325">
        <f t="shared" si="3"/>
        <v>4.9993772806184462E-3</v>
      </c>
      <c r="F102" s="325">
        <v>2.1928058332447313E-2</v>
      </c>
      <c r="G102" s="435">
        <f t="shared" si="4"/>
        <v>4.386157935600874</v>
      </c>
      <c r="H102" s="325">
        <f t="shared" si="5"/>
        <v>1.2807083356362058E-2</v>
      </c>
    </row>
    <row r="103" spans="1:8">
      <c r="A103" s="20">
        <v>0.22563274098007538</v>
      </c>
      <c r="B103" s="28">
        <v>1.7697368421052633</v>
      </c>
      <c r="C103" s="338">
        <v>1.7761125784463963</v>
      </c>
      <c r="E103" s="325">
        <f t="shared" si="3"/>
        <v>2.2268280034956747E-2</v>
      </c>
      <c r="F103" s="325">
        <v>2.529947256518961E-2</v>
      </c>
      <c r="G103" s="435">
        <f t="shared" si="4"/>
        <v>1.1361215381463901</v>
      </c>
      <c r="H103" s="325">
        <f t="shared" si="5"/>
        <v>5.704544838336837E-2</v>
      </c>
    </row>
    <row r="104" spans="1:8">
      <c r="A104" s="20">
        <v>9.098846560360278E-3</v>
      </c>
      <c r="B104" s="28">
        <v>14.947138169886985</v>
      </c>
      <c r="C104" s="338">
        <v>1.5314023215734109</v>
      </c>
      <c r="E104" s="325">
        <f t="shared" si="3"/>
        <v>2.6708673503796503E-2</v>
      </c>
      <c r="F104" s="325">
        <v>3.0866042728863209E-2</v>
      </c>
      <c r="G104" s="435">
        <f t="shared" si="4"/>
        <v>1.1556561475984855</v>
      </c>
      <c r="H104" s="325">
        <f t="shared" si="5"/>
        <v>6.8420562942324306E-2</v>
      </c>
    </row>
    <row r="105" spans="1:8">
      <c r="A105" s="20">
        <v>1.1205432937181663E-2</v>
      </c>
      <c r="B105" s="28">
        <v>6.0875331564986741</v>
      </c>
      <c r="C105" s="338">
        <v>1.3421850056744702</v>
      </c>
      <c r="E105" s="325">
        <f t="shared" si="3"/>
        <v>1.8892058043236681E-2</v>
      </c>
      <c r="F105" s="325">
        <v>2.5356918793791101E-2</v>
      </c>
      <c r="G105" s="435">
        <f t="shared" si="4"/>
        <v>1.3421999199747763</v>
      </c>
      <c r="H105" s="325">
        <f t="shared" si="5"/>
        <v>4.8396459909309318E-2</v>
      </c>
    </row>
    <row r="106" spans="1:8">
      <c r="A106" s="20">
        <v>3.8101597713904138E-2</v>
      </c>
      <c r="B106" s="28">
        <v>0.2958282472894378</v>
      </c>
      <c r="C106" s="338">
        <v>2.0356900320067082</v>
      </c>
      <c r="E106" s="325">
        <f t="shared" si="3"/>
        <v>1.0870051582095487E-2</v>
      </c>
      <c r="F106" s="325">
        <v>2.3845827401207848E-2</v>
      </c>
      <c r="G106" s="435">
        <f t="shared" si="4"/>
        <v>2.1937179617882681</v>
      </c>
      <c r="H106" s="325">
        <f t="shared" si="5"/>
        <v>2.7846199413585924E-2</v>
      </c>
    </row>
    <row r="107" spans="1:8">
      <c r="A107" s="20">
        <v>9.9883486918758604E-2</v>
      </c>
      <c r="B107" s="28">
        <v>0.41567818463125317</v>
      </c>
      <c r="C107" s="338">
        <v>2.3381108956359116</v>
      </c>
      <c r="E107" s="325">
        <f t="shared" si="3"/>
        <v>1.2319764104714592E-2</v>
      </c>
      <c r="F107" s="325">
        <v>1.9730681488650492E-2</v>
      </c>
      <c r="G107" s="435">
        <f t="shared" si="4"/>
        <v>1.6015470199709303</v>
      </c>
      <c r="H107" s="325">
        <f t="shared" si="5"/>
        <v>3.1559979766175764E-2</v>
      </c>
    </row>
    <row r="108" spans="1:8">
      <c r="A108" s="20">
        <v>2.6364711847219877E-2</v>
      </c>
      <c r="B108" s="28">
        <v>2.5377685377685379</v>
      </c>
      <c r="C108" s="338">
        <v>2.5168122992554238</v>
      </c>
      <c r="E108" s="325">
        <f t="shared" si="3"/>
        <v>1.0166483786463534E-2</v>
      </c>
      <c r="F108" s="325">
        <v>2.5833945294773123E-2</v>
      </c>
      <c r="G108" s="435">
        <f t="shared" si="4"/>
        <v>2.5410895091546299</v>
      </c>
      <c r="H108" s="325">
        <f t="shared" si="5"/>
        <v>2.604384466023639E-2</v>
      </c>
    </row>
    <row r="109" spans="1:8">
      <c r="A109" s="20">
        <v>7.9758096323239401E-3</v>
      </c>
      <c r="B109" s="28">
        <v>0.28301886792452824</v>
      </c>
      <c r="C109" s="338">
        <v>2.0704975536089378</v>
      </c>
      <c r="E109" s="325">
        <f t="shared" si="3"/>
        <v>9.2974183429667401E-3</v>
      </c>
      <c r="F109" s="325">
        <v>2.448804983323832E-2</v>
      </c>
      <c r="G109" s="435">
        <f t="shared" si="4"/>
        <v>2.6338547895677844</v>
      </c>
      <c r="H109" s="325">
        <f t="shared" si="5"/>
        <v>2.3817528670813735E-2</v>
      </c>
    </row>
    <row r="110" spans="1:8">
      <c r="A110" s="20">
        <v>0</v>
      </c>
      <c r="B110" s="28">
        <v>0.26557565317255238</v>
      </c>
      <c r="C110" s="338">
        <v>1.9352864016842566</v>
      </c>
      <c r="E110" s="325">
        <f t="shared" si="3"/>
        <v>9.5891436447512694E-3</v>
      </c>
      <c r="F110" s="325">
        <v>2.4925037007470292E-2</v>
      </c>
      <c r="G110" s="435">
        <f t="shared" si="4"/>
        <v>2.5992974900436812</v>
      </c>
      <c r="H110" s="325">
        <f t="shared" si="5"/>
        <v>2.4564851796755566E-2</v>
      </c>
    </row>
    <row r="111" spans="1:8">
      <c r="A111" s="20">
        <v>0</v>
      </c>
      <c r="B111" s="28">
        <v>2.0166821130676551</v>
      </c>
      <c r="C111" s="338">
        <v>1.8524378097198002</v>
      </c>
      <c r="E111" s="325">
        <f t="shared" si="3"/>
        <v>1.1754493064468652E-2</v>
      </c>
      <c r="F111" s="325">
        <v>2.6014920897421207E-2</v>
      </c>
      <c r="G111" s="435">
        <f t="shared" si="4"/>
        <v>2.2131895229117804</v>
      </c>
      <c r="H111" s="325">
        <f t="shared" si="5"/>
        <v>3.0111904751026739E-2</v>
      </c>
    </row>
    <row r="112" spans="1:8">
      <c r="A112" s="20">
        <v>2.2105424188120112E-2</v>
      </c>
      <c r="B112" s="28">
        <v>0.37255717255717258</v>
      </c>
      <c r="C112" s="338">
        <v>3.6267125476973847</v>
      </c>
      <c r="E112" s="325">
        <f t="shared" si="3"/>
        <v>2.2558439467237727E-3</v>
      </c>
      <c r="F112" s="325">
        <v>1.8657911840986127E-2</v>
      </c>
      <c r="G112" s="435"/>
      <c r="H112" s="325">
        <f t="shared" si="5"/>
        <v>5.7788760165470455E-3</v>
      </c>
    </row>
    <row r="113" spans="1:8">
      <c r="A113" s="20">
        <v>3.5431420400952221E-2</v>
      </c>
      <c r="B113" s="28">
        <v>4.1603698106498443E-2</v>
      </c>
      <c r="C113" s="338">
        <v>2.7001653156560406</v>
      </c>
      <c r="E113" s="325">
        <f t="shared" si="3"/>
        <v>7.170622458270097E-3</v>
      </c>
      <c r="F113" s="325">
        <v>2.6334550435815327E-2</v>
      </c>
      <c r="G113" s="435">
        <f t="shared" si="4"/>
        <v>3.6725612858675731</v>
      </c>
      <c r="H113" s="325">
        <f t="shared" si="5"/>
        <v>1.8369239684328558E-2</v>
      </c>
    </row>
    <row r="114" spans="1:8">
      <c r="A114" s="20">
        <v>1.3472310855846274E-2</v>
      </c>
      <c r="B114" s="28">
        <v>0.86862575626620564</v>
      </c>
      <c r="C114" s="338">
        <v>2.495805940246036</v>
      </c>
      <c r="E114" s="325">
        <f t="shared" si="3"/>
        <v>8.0093223544049526E-3</v>
      </c>
      <c r="F114" s="325">
        <v>2.3238693837252307E-2</v>
      </c>
      <c r="G114" s="435">
        <f t="shared" si="4"/>
        <v>2.9014556798892648</v>
      </c>
      <c r="H114" s="325">
        <f t="shared" si="5"/>
        <v>2.0517767166423798E-2</v>
      </c>
    </row>
    <row r="115" spans="1:8">
      <c r="A115" s="20">
        <v>5.9790908023023608E-2</v>
      </c>
      <c r="B115" s="28">
        <v>0.65530068195908253</v>
      </c>
      <c r="C115" s="338">
        <v>1.8895572125041815</v>
      </c>
      <c r="E115" s="325">
        <f t="shared" si="3"/>
        <v>1.295789638849726E-2</v>
      </c>
      <c r="F115" s="325">
        <v>2.4437216487541186E-2</v>
      </c>
      <c r="G115" s="435">
        <f t="shared" si="4"/>
        <v>1.8858938021169958</v>
      </c>
      <c r="H115" s="325">
        <f t="shared" si="5"/>
        <v>3.3194706031479615E-2</v>
      </c>
    </row>
    <row r="116" spans="1:8">
      <c r="A116" s="20">
        <v>4.2981952681589185E-2</v>
      </c>
      <c r="B116" s="28">
        <v>0.82014797951052931</v>
      </c>
      <c r="C116" s="338">
        <v>1.5314023215734109</v>
      </c>
      <c r="E116" s="325">
        <f t="shared" si="3"/>
        <v>1.4140306194996576E-2</v>
      </c>
      <c r="F116" s="325">
        <v>2.5035752715761649E-2</v>
      </c>
      <c r="G116" s="435">
        <f t="shared" si="4"/>
        <v>1.7705240869975172</v>
      </c>
      <c r="H116" s="325">
        <f t="shared" si="5"/>
        <v>3.6223727468194106E-2</v>
      </c>
    </row>
    <row r="117" spans="1:8">
      <c r="A117" s="20">
        <v>4.2566584946407818E-2</v>
      </c>
      <c r="B117" s="28">
        <v>-0.20350100197026089</v>
      </c>
      <c r="C117" s="338">
        <v>1.8080641782529987</v>
      </c>
      <c r="E117" s="325">
        <f t="shared" si="3"/>
        <v>1.1714241014299505E-2</v>
      </c>
      <c r="F117" s="325">
        <v>3.1015980509187899E-2</v>
      </c>
      <c r="G117" s="435">
        <f t="shared" si="4"/>
        <v>2.6477157565160967</v>
      </c>
      <c r="H117" s="325">
        <f t="shared" si="5"/>
        <v>3.0008789636314499E-2</v>
      </c>
    </row>
    <row r="118" spans="1:8">
      <c r="A118" s="20">
        <v>1.3599215429879045E-2</v>
      </c>
      <c r="B118" s="28">
        <v>1.5640658554044382</v>
      </c>
      <c r="C118" s="338">
        <v>1.8183435983768241</v>
      </c>
      <c r="E118" s="325">
        <f t="shared" si="3"/>
        <v>1.2097911773294754E-2</v>
      </c>
      <c r="F118" s="325">
        <v>2.0379815922234108E-2</v>
      </c>
      <c r="G118" s="435">
        <f t="shared" si="4"/>
        <v>1.6845730324485457</v>
      </c>
      <c r="H118" s="325">
        <f t="shared" si="5"/>
        <v>3.0991652724263526E-2</v>
      </c>
    </row>
    <row r="119" spans="1:8">
      <c r="A119" s="20">
        <v>4.0438707751995824E-2</v>
      </c>
      <c r="B119" s="28">
        <v>-0.28662873399715505</v>
      </c>
      <c r="C119" s="338">
        <v>3.0691354964518101</v>
      </c>
      <c r="E119" s="325">
        <f t="shared" si="3"/>
        <v>5.2278743403356021E-3</v>
      </c>
      <c r="F119" s="325">
        <v>2.067196970273729E-2</v>
      </c>
      <c r="G119" s="435">
        <f t="shared" si="4"/>
        <v>3.954182590664614</v>
      </c>
      <c r="H119" s="325">
        <f t="shared" si="5"/>
        <v>1.3392432436101696E-2</v>
      </c>
    </row>
    <row r="120" spans="1:8">
      <c r="A120" s="20">
        <v>0</v>
      </c>
      <c r="B120" s="28">
        <v>1.7751657625075348</v>
      </c>
      <c r="C120" s="338">
        <v>2.6925888218691774</v>
      </c>
      <c r="E120" s="325">
        <f t="shared" si="3"/>
        <v>7.312221653161647E-3</v>
      </c>
      <c r="F120" s="325">
        <v>2.3507914725578036E-2</v>
      </c>
      <c r="G120" s="435">
        <f t="shared" si="4"/>
        <v>3.2148799421874363</v>
      </c>
      <c r="H120" s="325">
        <f t="shared" si="5"/>
        <v>1.873197939977278E-2</v>
      </c>
    </row>
    <row r="121" spans="1:8">
      <c r="A121" s="20">
        <v>0</v>
      </c>
      <c r="B121" s="28">
        <v>0.49545516212182883</v>
      </c>
      <c r="C121" s="338">
        <v>2.8507856812020997</v>
      </c>
      <c r="E121" s="325">
        <f t="shared" si="3"/>
        <v>5.2415267561113296E-3</v>
      </c>
      <c r="F121" s="325">
        <v>2.2037723404610226E-2</v>
      </c>
      <c r="G121" s="435">
        <f t="shared" si="4"/>
        <v>4.2044473738334851</v>
      </c>
      <c r="H121" s="325">
        <f t="shared" si="5"/>
        <v>1.3427406317255515E-2</v>
      </c>
    </row>
    <row r="122" spans="1:8">
      <c r="A122" s="20">
        <v>0.12868439971243709</v>
      </c>
      <c r="B122" s="28">
        <v>0.61538461538461542</v>
      </c>
      <c r="C122" s="338">
        <v>2.8973488831210359</v>
      </c>
      <c r="E122" s="325">
        <f t="shared" si="3"/>
        <v>1.104812258655154E-2</v>
      </c>
      <c r="F122" s="325">
        <v>2.1076261235570982E-2</v>
      </c>
      <c r="G122" s="435">
        <f t="shared" si="4"/>
        <v>1.9076780756602314</v>
      </c>
      <c r="H122" s="325">
        <f t="shared" si="5"/>
        <v>2.8302370266356149E-2</v>
      </c>
    </row>
    <row r="123" spans="1:8">
      <c r="A123" s="20">
        <v>3.5955831608005522E-2</v>
      </c>
      <c r="B123" s="28">
        <v>0.34620334620334625</v>
      </c>
      <c r="C123" s="338">
        <v>2.5310841410146807</v>
      </c>
      <c r="E123" s="325">
        <f t="shared" si="3"/>
        <v>8.3447508950981967E-3</v>
      </c>
      <c r="F123" s="325">
        <v>2.1611853741722812E-2</v>
      </c>
      <c r="G123" s="435">
        <f t="shared" si="4"/>
        <v>2.5898740433843108</v>
      </c>
      <c r="H123" s="325">
        <f t="shared" si="5"/>
        <v>2.1377046440547682E-2</v>
      </c>
    </row>
    <row r="124" spans="1:8">
      <c r="A124" s="20">
        <v>2.5196783629863065E-2</v>
      </c>
      <c r="B124" s="28">
        <v>-6.3147259408941614E-2</v>
      </c>
      <c r="C124" s="338">
        <v>3.3273001354601139</v>
      </c>
      <c r="E124" s="325">
        <f t="shared" si="3"/>
        <v>3.4594041102641911E-3</v>
      </c>
      <c r="F124" s="325">
        <v>1.8202878625588555E-2</v>
      </c>
      <c r="G124" s="435">
        <f t="shared" si="4"/>
        <v>5.2618537890904049</v>
      </c>
      <c r="H124" s="325">
        <f t="shared" si="5"/>
        <v>8.8620790783795981E-3</v>
      </c>
    </row>
    <row r="125" spans="1:8">
      <c r="A125" s="20">
        <v>6.1376647583544136E-2</v>
      </c>
      <c r="B125" s="28">
        <v>0.73606271777003474</v>
      </c>
      <c r="C125" s="338">
        <v>2.709875019126839</v>
      </c>
      <c r="E125" s="325">
        <f t="shared" si="3"/>
        <v>9.0100134109788697E-3</v>
      </c>
      <c r="F125" s="325">
        <v>2.4052743172919736E-2</v>
      </c>
      <c r="G125" s="435">
        <f t="shared" si="4"/>
        <v>2.6695568669865706</v>
      </c>
      <c r="H125" s="325">
        <f t="shared" si="5"/>
        <v>2.3081273190502617E-2</v>
      </c>
    </row>
    <row r="126" spans="1:8">
      <c r="A126" s="20">
        <v>4.1701729780271153E-2</v>
      </c>
      <c r="B126" s="28">
        <v>6.2212121212121216</v>
      </c>
      <c r="C126" s="338">
        <v>2.5956635377066322</v>
      </c>
      <c r="E126" s="325">
        <f t="shared" si="3"/>
        <v>1.4161174002571433E-2</v>
      </c>
      <c r="F126" s="325">
        <v>2.3522775846621973E-2</v>
      </c>
      <c r="G126" s="435">
        <f t="shared" si="4"/>
        <v>1.6610752641236264</v>
      </c>
      <c r="H126" s="325">
        <f t="shared" si="5"/>
        <v>3.6277185276251886E-2</v>
      </c>
    </row>
    <row r="127" spans="1:8">
      <c r="A127" s="20">
        <v>0</v>
      </c>
      <c r="B127" s="28">
        <v>3.7300303336703742</v>
      </c>
      <c r="C127" s="338">
        <v>1.9888121705995228</v>
      </c>
      <c r="E127" s="325">
        <f t="shared" si="3"/>
        <v>1.278596948067276E-2</v>
      </c>
      <c r="F127" s="325">
        <v>2.6036361241280337E-2</v>
      </c>
      <c r="G127" s="435">
        <f t="shared" si="4"/>
        <v>2.036322805293477</v>
      </c>
      <c r="H127" s="325">
        <f t="shared" si="5"/>
        <v>3.2754274730516154E-2</v>
      </c>
    </row>
    <row r="128" spans="1:8">
      <c r="A128" s="20">
        <v>0.12952326249282023</v>
      </c>
      <c r="B128" s="28">
        <v>3.0388349514563107</v>
      </c>
      <c r="C128" s="338">
        <v>1.6391297022415035</v>
      </c>
      <c r="E128" s="325">
        <f t="shared" si="3"/>
        <v>1.9801256514918524E-2</v>
      </c>
      <c r="F128" s="325">
        <v>2.6883917045415456E-2</v>
      </c>
      <c r="G128" s="435">
        <f t="shared" si="4"/>
        <v>1.3576874288336582</v>
      </c>
      <c r="H128" s="325">
        <f t="shared" si="5"/>
        <v>5.0725586110576114E-2</v>
      </c>
    </row>
    <row r="129" spans="1:8">
      <c r="A129" s="20">
        <v>3.2869673075219277E-2</v>
      </c>
      <c r="B129" s="28">
        <v>-6.4566316608323571E-2</v>
      </c>
      <c r="C129" s="338">
        <v>2.3441739167132947</v>
      </c>
      <c r="E129" s="325">
        <f t="shared" si="3"/>
        <v>8.7265690612852893E-3</v>
      </c>
      <c r="F129" s="325">
        <v>2.2989402048487179E-2</v>
      </c>
      <c r="G129" s="435">
        <f t="shared" si="4"/>
        <v>2.634414726685403</v>
      </c>
      <c r="H129" s="325">
        <f t="shared" si="5"/>
        <v>2.2355163675325869E-2</v>
      </c>
    </row>
    <row r="130" spans="1:8">
      <c r="G130" s="436">
        <f>AVERAGE(G2:G129)</f>
        <v>2.5617357197690356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39"/>
  <sheetViews>
    <sheetView tabSelected="1" topLeftCell="S1" workbookViewId="0">
      <selection activeCell="AE6" sqref="AE6"/>
    </sheetView>
  </sheetViews>
  <sheetFormatPr defaultRowHeight="14.25"/>
  <cols>
    <col min="1" max="1" width="3.875" style="12" customWidth="1"/>
    <col min="2" max="2" width="25.25" style="56" customWidth="1"/>
    <col min="3" max="3" width="22.75" style="12" customWidth="1"/>
    <col min="4" max="4" width="9" style="50" customWidth="1"/>
    <col min="5" max="6" width="9" style="50"/>
    <col min="7" max="8" width="9" style="341"/>
    <col min="9" max="10" width="9" style="50"/>
    <col min="11" max="12" width="8.875" style="50" customWidth="1"/>
    <col min="13" max="13" width="7.375" style="341" customWidth="1"/>
    <col min="14" max="15" width="9" style="341" customWidth="1"/>
    <col min="16" max="16" width="9" style="50" customWidth="1"/>
    <col min="17" max="17" width="9" style="341" customWidth="1"/>
    <col min="18" max="19" width="8" style="341" customWidth="1"/>
    <col min="20" max="20" width="9" style="341" customWidth="1"/>
    <col min="21" max="21" width="9" style="50" customWidth="1"/>
    <col min="22" max="22" width="9" style="341" customWidth="1"/>
    <col min="23" max="23" width="9" style="50" customWidth="1"/>
    <col min="24" max="30" width="9" style="341" customWidth="1"/>
    <col min="31" max="31" width="8.75" style="341" customWidth="1"/>
    <col min="32" max="32" width="9" style="341" customWidth="1"/>
    <col min="33" max="33" width="9" style="345"/>
    <col min="34" max="34" width="9" style="12"/>
    <col min="35" max="35" width="9.75" style="12" customWidth="1"/>
    <col min="36" max="36" width="17.625" style="12" customWidth="1"/>
    <col min="37" max="37" width="31.875" style="12" bestFit="1" customWidth="1"/>
    <col min="38" max="38" width="5.75" style="12" customWidth="1"/>
    <col min="39" max="16384" width="9" style="12"/>
  </cols>
  <sheetData>
    <row r="1" spans="1:33" ht="56.25" customHeight="1" thickTop="1">
      <c r="A1" s="1" t="s">
        <v>153</v>
      </c>
      <c r="B1" s="2" t="s">
        <v>0</v>
      </c>
      <c r="C1" s="2" t="s">
        <v>1</v>
      </c>
      <c r="D1" s="8" t="s">
        <v>19</v>
      </c>
      <c r="E1" s="3" t="s">
        <v>356</v>
      </c>
      <c r="F1" s="3" t="s">
        <v>357</v>
      </c>
      <c r="G1" s="343" t="s">
        <v>3</v>
      </c>
      <c r="H1" s="343" t="s">
        <v>4</v>
      </c>
      <c r="I1" s="3" t="s">
        <v>5</v>
      </c>
      <c r="J1" s="4" t="s">
        <v>6</v>
      </c>
      <c r="K1" s="5" t="s">
        <v>358</v>
      </c>
      <c r="L1" s="5" t="s">
        <v>359</v>
      </c>
      <c r="M1" s="346" t="s">
        <v>9</v>
      </c>
      <c r="N1" s="346" t="s">
        <v>12</v>
      </c>
      <c r="O1" s="346" t="s">
        <v>13</v>
      </c>
      <c r="P1" s="8" t="s">
        <v>16</v>
      </c>
      <c r="Q1" s="350" t="s">
        <v>18</v>
      </c>
      <c r="R1" s="351" t="s">
        <v>20</v>
      </c>
      <c r="S1" s="351" t="s">
        <v>21</v>
      </c>
      <c r="T1" s="343" t="s">
        <v>22</v>
      </c>
      <c r="U1" s="3" t="s">
        <v>23</v>
      </c>
      <c r="V1" s="352" t="s">
        <v>24</v>
      </c>
      <c r="W1" s="3" t="s">
        <v>25</v>
      </c>
      <c r="X1" s="343" t="s">
        <v>26</v>
      </c>
      <c r="Y1" s="343" t="s">
        <v>27</v>
      </c>
      <c r="Z1" s="343" t="s">
        <v>28</v>
      </c>
      <c r="AA1" s="343" t="s">
        <v>29</v>
      </c>
      <c r="AB1" s="343" t="s">
        <v>30</v>
      </c>
      <c r="AC1" s="343" t="s">
        <v>31</v>
      </c>
      <c r="AD1" s="343" t="s">
        <v>32</v>
      </c>
      <c r="AE1" s="343" t="s">
        <v>33</v>
      </c>
      <c r="AF1" s="343" t="s">
        <v>34</v>
      </c>
      <c r="AG1" s="343" t="s">
        <v>309</v>
      </c>
    </row>
    <row r="2" spans="1:33" ht="14.25" customHeight="1">
      <c r="A2" s="13">
        <v>2</v>
      </c>
      <c r="B2" s="14" t="s">
        <v>36</v>
      </c>
      <c r="C2" s="14" t="s">
        <v>37</v>
      </c>
      <c r="D2" s="20">
        <v>0.02</v>
      </c>
      <c r="E2" s="15">
        <v>15972</v>
      </c>
      <c r="F2" s="15">
        <f>LN(E2)</f>
        <v>9.6785924681831119</v>
      </c>
      <c r="G2" s="344">
        <v>0.19978813356190206</v>
      </c>
      <c r="H2" s="344">
        <v>0.27325095057034221</v>
      </c>
      <c r="I2" s="17">
        <v>16.474204858502379</v>
      </c>
      <c r="J2" s="18">
        <v>12.835414634146341</v>
      </c>
      <c r="K2" s="20">
        <v>17.942465753424656</v>
      </c>
      <c r="L2" s="20">
        <f>LN(K2)</f>
        <v>2.8871702916355622</v>
      </c>
      <c r="M2" s="347">
        <v>1</v>
      </c>
      <c r="N2" s="348">
        <v>0.39</v>
      </c>
      <c r="O2" s="348">
        <v>0.41</v>
      </c>
      <c r="P2" s="27">
        <v>45447.13</v>
      </c>
      <c r="Q2" s="20">
        <v>8.8400000000000006E-2</v>
      </c>
      <c r="R2" s="20">
        <v>0.29896494996115708</v>
      </c>
      <c r="S2" s="20">
        <v>0.51685460473185185</v>
      </c>
      <c r="T2" s="20">
        <v>0.16202255365587481</v>
      </c>
      <c r="U2" s="20">
        <v>3.3282513305471766</v>
      </c>
      <c r="V2" s="20">
        <v>12.868748198674224</v>
      </c>
      <c r="W2" s="20">
        <v>5.2546210575866938</v>
      </c>
      <c r="X2" s="20">
        <v>928.92371705963944</v>
      </c>
      <c r="Y2" s="20">
        <v>1.7844158318383159</v>
      </c>
      <c r="Z2" s="20">
        <v>0.55397050157870198</v>
      </c>
      <c r="AA2" s="20">
        <v>1.0038078224896578</v>
      </c>
      <c r="AB2" s="20">
        <v>6.4480507956539744E-3</v>
      </c>
      <c r="AC2" s="20">
        <v>0</v>
      </c>
      <c r="AD2" s="20">
        <v>0.37962588833693817</v>
      </c>
      <c r="AE2" s="20">
        <v>8.583748659955745E-2</v>
      </c>
      <c r="AF2" s="344">
        <v>2.2426144524706086E-2</v>
      </c>
      <c r="AG2" s="20">
        <v>0</v>
      </c>
    </row>
    <row r="3" spans="1:33" ht="14.25" customHeight="1">
      <c r="A3" s="13">
        <v>4</v>
      </c>
      <c r="B3" s="14" t="s">
        <v>38</v>
      </c>
      <c r="C3" s="14" t="s">
        <v>39</v>
      </c>
      <c r="D3" s="340">
        <v>0.02</v>
      </c>
      <c r="E3" s="15">
        <v>4443</v>
      </c>
      <c r="F3" s="15">
        <f t="shared" ref="F3:F66" si="0">LN(E3)</f>
        <v>8.3990851029359082</v>
      </c>
      <c r="G3" s="344">
        <v>0.27185948142694194</v>
      </c>
      <c r="H3" s="344">
        <v>0.32702346041055719</v>
      </c>
      <c r="I3" s="17">
        <v>15.372496061219897</v>
      </c>
      <c r="J3" s="18">
        <v>11.675213675213675</v>
      </c>
      <c r="K3" s="20">
        <v>9.0410958904109595</v>
      </c>
      <c r="L3" s="20">
        <f t="shared" ref="L3:L66" si="1">LN(K3)</f>
        <v>2.2017803938720801</v>
      </c>
      <c r="M3" s="340">
        <v>0.34761999999999998</v>
      </c>
      <c r="N3" s="340">
        <v>0.22869999999999999</v>
      </c>
      <c r="O3" s="349">
        <v>0.12759999999999999</v>
      </c>
      <c r="P3" s="34">
        <v>8618.2199999999993</v>
      </c>
      <c r="Q3" s="340">
        <v>6.2700000000000006E-2</v>
      </c>
      <c r="R3" s="20">
        <v>4.6402223885384286E-2</v>
      </c>
      <c r="S3" s="20">
        <v>1.0641916167664669</v>
      </c>
      <c r="T3" s="20">
        <v>1.8535645472061657</v>
      </c>
      <c r="U3" s="20">
        <v>0.90616509926854749</v>
      </c>
      <c r="V3" s="20">
        <v>2.7606844409072822</v>
      </c>
      <c r="W3" s="20">
        <v>5.3621889009120425</v>
      </c>
      <c r="X3" s="20">
        <v>17.926614987080104</v>
      </c>
      <c r="Y3" s="20">
        <v>1.6423962245979005</v>
      </c>
      <c r="Z3" s="20">
        <v>0.5597220803106161</v>
      </c>
      <c r="AA3" s="20">
        <v>1.0347826086956522</v>
      </c>
      <c r="AB3" s="20">
        <v>0.22754699466233466</v>
      </c>
      <c r="AC3" s="20">
        <v>0</v>
      </c>
      <c r="AD3" s="20">
        <v>0.69459860861408584</v>
      </c>
      <c r="AE3" s="20">
        <v>0.44770525830258301</v>
      </c>
      <c r="AF3" s="342">
        <v>0.10743311808118081</v>
      </c>
      <c r="AG3" s="20">
        <v>4.3934501845018452E-2</v>
      </c>
    </row>
    <row r="4" spans="1:33" ht="15" customHeight="1">
      <c r="A4" s="13">
        <v>7</v>
      </c>
      <c r="B4" s="14" t="s">
        <v>40</v>
      </c>
      <c r="C4" s="14" t="s">
        <v>39</v>
      </c>
      <c r="D4" s="340">
        <v>4.4999999999999998E-2</v>
      </c>
      <c r="E4" s="15">
        <v>1417</v>
      </c>
      <c r="F4" s="15">
        <f t="shared" si="0"/>
        <v>7.2562972396906806</v>
      </c>
      <c r="G4" s="344">
        <v>0.63117950153196145</v>
      </c>
      <c r="H4" s="344">
        <v>0.2857142857142857</v>
      </c>
      <c r="I4" s="17">
        <v>34.650670430486947</v>
      </c>
      <c r="J4" s="18">
        <v>14.878787878787879</v>
      </c>
      <c r="K4" s="20">
        <v>6.2</v>
      </c>
      <c r="L4" s="20">
        <f t="shared" si="1"/>
        <v>1.824549292051046</v>
      </c>
      <c r="M4" s="340">
        <v>0.28870000000000001</v>
      </c>
      <c r="N4" s="340">
        <v>0.40450000000000003</v>
      </c>
      <c r="O4" s="340">
        <v>0.30709999999999998</v>
      </c>
      <c r="P4" s="34">
        <v>4365.33</v>
      </c>
      <c r="Q4" s="342">
        <v>1.6674840608141044E-2</v>
      </c>
      <c r="R4" s="20">
        <v>1.1413654618473896</v>
      </c>
      <c r="S4" s="20">
        <v>1.2135678391959801</v>
      </c>
      <c r="T4" s="20">
        <v>0.79594423320659069</v>
      </c>
      <c r="U4" s="20">
        <v>1.0309383789312196</v>
      </c>
      <c r="V4" s="20">
        <v>0</v>
      </c>
      <c r="W4" s="20">
        <v>16.323886639676115</v>
      </c>
      <c r="X4" s="20">
        <v>44.8</v>
      </c>
      <c r="Y4" s="20">
        <v>113.26086956521739</v>
      </c>
      <c r="Z4" s="20">
        <v>8.6271567891972999E-3</v>
      </c>
      <c r="AA4" s="20">
        <v>1.0120158326265196</v>
      </c>
      <c r="AB4" s="20">
        <v>2.1566401816118047E-2</v>
      </c>
      <c r="AC4" s="20">
        <v>0</v>
      </c>
      <c r="AD4" s="20">
        <v>0.73859786291373464</v>
      </c>
      <c r="AE4" s="20">
        <v>0.92509920634920639</v>
      </c>
      <c r="AF4" s="342">
        <v>0.51041666666666663</v>
      </c>
      <c r="AG4" s="20">
        <v>0.28224206349206349</v>
      </c>
    </row>
    <row r="5" spans="1:33">
      <c r="A5" s="37">
        <v>8</v>
      </c>
      <c r="B5" s="38" t="s">
        <v>41</v>
      </c>
      <c r="C5" s="38" t="s">
        <v>37</v>
      </c>
      <c r="D5" s="340">
        <v>0.01</v>
      </c>
      <c r="E5" s="15">
        <v>5349</v>
      </c>
      <c r="F5" s="15">
        <f t="shared" si="0"/>
        <v>8.5846649065312501</v>
      </c>
      <c r="G5" s="344">
        <v>0.23708026014965067</v>
      </c>
      <c r="H5" s="344">
        <v>0.25474192521988887</v>
      </c>
      <c r="I5" s="17">
        <v>19.224856982613574</v>
      </c>
      <c r="J5" s="18">
        <v>13.883733552231876</v>
      </c>
      <c r="K5" s="20">
        <v>13.564383561643835</v>
      </c>
      <c r="L5" s="20">
        <f t="shared" si="1"/>
        <v>2.6074475017789314</v>
      </c>
      <c r="M5" s="340">
        <v>0.51</v>
      </c>
      <c r="N5" s="340">
        <v>0.13639999999999999</v>
      </c>
      <c r="O5" s="340">
        <v>6.8099999999999994E-2</v>
      </c>
      <c r="P5" s="34">
        <v>26041.63</v>
      </c>
      <c r="Q5" s="342">
        <v>9.2101428155056883E-2</v>
      </c>
      <c r="R5" s="20">
        <v>0.21564004815409299</v>
      </c>
      <c r="S5" s="20">
        <v>0.25964758992281922</v>
      </c>
      <c r="T5" s="20">
        <v>0.23248847926267291</v>
      </c>
      <c r="U5" s="20">
        <v>2.5796110570283672</v>
      </c>
      <c r="V5" s="20">
        <v>16.130808706423643</v>
      </c>
      <c r="W5" s="20">
        <v>5.2703052728954676</v>
      </c>
      <c r="X5" s="20">
        <v>1087.7708830548927</v>
      </c>
      <c r="Y5" s="20">
        <v>1.3683864795007641</v>
      </c>
      <c r="Z5" s="20">
        <v>0.7323395914998968</v>
      </c>
      <c r="AA5" s="20">
        <v>1.0178296956655395</v>
      </c>
      <c r="AB5" s="20">
        <v>9.6724470134874757E-3</v>
      </c>
      <c r="AC5" s="20">
        <v>0</v>
      </c>
      <c r="AD5" s="20">
        <v>0.22981246374943609</v>
      </c>
      <c r="AE5" s="20">
        <v>5.9555571157761708E-2</v>
      </c>
      <c r="AF5" s="342">
        <v>2.1721196377167732E-3</v>
      </c>
      <c r="AG5" s="20">
        <v>0</v>
      </c>
    </row>
    <row r="6" spans="1:33" ht="15" customHeight="1">
      <c r="A6" s="37">
        <v>8</v>
      </c>
      <c r="B6" s="38" t="s">
        <v>41</v>
      </c>
      <c r="C6" s="38" t="s">
        <v>37</v>
      </c>
      <c r="D6" s="340">
        <v>5.0000000000000001E-3</v>
      </c>
      <c r="E6" s="15">
        <v>14478</v>
      </c>
      <c r="F6" s="15">
        <f t="shared" si="0"/>
        <v>9.580385534853086</v>
      </c>
      <c r="G6" s="344">
        <v>0.17961680260516721</v>
      </c>
      <c r="H6" s="344">
        <v>0.2985911101621242</v>
      </c>
      <c r="I6" s="17">
        <v>15.012047013860109</v>
      </c>
      <c r="J6" s="18">
        <v>11.93999998168805</v>
      </c>
      <c r="K6" s="20">
        <v>20.323287671232876</v>
      </c>
      <c r="L6" s="20">
        <f t="shared" si="1"/>
        <v>3.0117674044670446</v>
      </c>
      <c r="M6" s="340">
        <v>0.51</v>
      </c>
      <c r="N6" s="340">
        <v>8.3599999999999994E-2</v>
      </c>
      <c r="O6" s="340">
        <v>0.13950000000000001</v>
      </c>
      <c r="P6" s="34">
        <v>67302.66</v>
      </c>
      <c r="Q6" s="342">
        <v>9.0374497059733841E-2</v>
      </c>
      <c r="R6" s="20">
        <v>-3.6614029078625432E-3</v>
      </c>
      <c r="S6" s="20">
        <v>0.15122643768601818</v>
      </c>
      <c r="T6" s="20">
        <v>0.15555910288131525</v>
      </c>
      <c r="U6" s="20">
        <v>2.2896511737978038</v>
      </c>
      <c r="V6" s="20">
        <v>17.706677647381785</v>
      </c>
      <c r="W6" s="20">
        <v>3.7055520181540511</v>
      </c>
      <c r="X6" s="20">
        <v>147.85329512893983</v>
      </c>
      <c r="Y6" s="20">
        <v>1.6112157458263896</v>
      </c>
      <c r="Z6" s="20">
        <v>0.60108230496580006</v>
      </c>
      <c r="AA6" s="20">
        <v>1.0292434837889384</v>
      </c>
      <c r="AB6" s="20">
        <v>4.8675393370280672E-2</v>
      </c>
      <c r="AC6" s="20">
        <v>8.6028854583005219E-3</v>
      </c>
      <c r="AD6" s="20">
        <v>0.23023893770126824</v>
      </c>
      <c r="AE6" s="20">
        <v>8.7507687219319591E-2</v>
      </c>
      <c r="AF6" s="342">
        <v>4.4270631463078094E-2</v>
      </c>
      <c r="AG6" s="20">
        <v>0</v>
      </c>
    </row>
    <row r="7" spans="1:33" ht="15" customHeight="1">
      <c r="A7" s="37">
        <v>8</v>
      </c>
      <c r="B7" s="38" t="s">
        <v>41</v>
      </c>
      <c r="C7" s="38" t="s">
        <v>37</v>
      </c>
      <c r="D7" s="340">
        <v>5.0000000000000001E-3</v>
      </c>
      <c r="E7" s="15">
        <v>14798</v>
      </c>
      <c r="F7" s="15">
        <f t="shared" si="0"/>
        <v>9.6022473154854957</v>
      </c>
      <c r="G7" s="344">
        <v>0.20155515734280849</v>
      </c>
      <c r="H7" s="344">
        <v>0.32128938089308934</v>
      </c>
      <c r="I7" s="17">
        <v>14.19293677735995</v>
      </c>
      <c r="J7" s="18">
        <v>10.767665201156223</v>
      </c>
      <c r="K7" s="20">
        <v>16.07123287671233</v>
      </c>
      <c r="L7" s="20">
        <f t="shared" si="1"/>
        <v>2.7770308959549048</v>
      </c>
      <c r="M7" s="340">
        <v>0.51</v>
      </c>
      <c r="N7" s="340">
        <v>5.28E-2</v>
      </c>
      <c r="O7" s="340">
        <v>6.6699999999999995E-2</v>
      </c>
      <c r="P7" s="34">
        <v>38524.879999999997</v>
      </c>
      <c r="Q7" s="342">
        <v>9.0374497059733841E-2</v>
      </c>
      <c r="R7" s="20">
        <v>4.9973034352746026E-4</v>
      </c>
      <c r="S7" s="20">
        <v>0.28301195590635086</v>
      </c>
      <c r="T7" s="20">
        <v>0.17435124196492335</v>
      </c>
      <c r="U7" s="20">
        <v>2.2794377706711781</v>
      </c>
      <c r="V7" s="20">
        <v>16.214570981192491</v>
      </c>
      <c r="W7" s="20">
        <v>3.2376736751506208</v>
      </c>
      <c r="X7" s="20">
        <v>620.61952861952864</v>
      </c>
      <c r="Y7" s="20">
        <v>1.2290167645056218</v>
      </c>
      <c r="Z7" s="20">
        <v>0.80948024331140889</v>
      </c>
      <c r="AA7" s="20">
        <v>1.0226638336874558</v>
      </c>
      <c r="AB7" s="20">
        <v>1.8273848150551591E-2</v>
      </c>
      <c r="AC7" s="20">
        <v>0</v>
      </c>
      <c r="AD7" s="20">
        <v>0.43173065701948887</v>
      </c>
      <c r="AE7" s="20">
        <v>7.2272737136780882E-2</v>
      </c>
      <c r="AF7" s="342">
        <v>4.3868405633558302E-2</v>
      </c>
      <c r="AG7" s="20">
        <v>0</v>
      </c>
    </row>
    <row r="8" spans="1:33" ht="15" customHeight="1">
      <c r="A8" s="13">
        <v>9</v>
      </c>
      <c r="B8" s="14" t="s">
        <v>42</v>
      </c>
      <c r="C8" s="14" t="s">
        <v>37</v>
      </c>
      <c r="D8" s="340">
        <v>2.5000000000000001E-2</v>
      </c>
      <c r="E8" s="15">
        <v>9598</v>
      </c>
      <c r="F8" s="15">
        <f t="shared" si="0"/>
        <v>9.1693100224181912</v>
      </c>
      <c r="G8" s="344">
        <v>0.66665985040392606</v>
      </c>
      <c r="H8" s="344">
        <v>0.40543585714285713</v>
      </c>
      <c r="I8" s="17">
        <v>22.5474817670348</v>
      </c>
      <c r="J8" s="18">
        <v>17.094311052061606</v>
      </c>
      <c r="K8" s="20">
        <v>27.032876712328768</v>
      </c>
      <c r="L8" s="20">
        <f t="shared" si="1"/>
        <v>3.2970537812746752</v>
      </c>
      <c r="M8" s="340">
        <v>0.22220000000000001</v>
      </c>
      <c r="N8" s="340">
        <v>0.14630000000000001</v>
      </c>
      <c r="O8" s="340">
        <v>5.8999999999999997E-2</v>
      </c>
      <c r="P8" s="34">
        <v>59208.55</v>
      </c>
      <c r="Q8" s="342">
        <v>7.1013144533052949E-2</v>
      </c>
      <c r="R8" s="20">
        <v>-8.2523463097684213E-2</v>
      </c>
      <c r="S8" s="20">
        <v>8.143137743104556E-2</v>
      </c>
      <c r="T8" s="20">
        <v>-0.13780093424362194</v>
      </c>
      <c r="U8" s="20">
        <v>0.45542023864689529</v>
      </c>
      <c r="V8" s="20">
        <v>13.493296149308163</v>
      </c>
      <c r="W8" s="20">
        <v>8.0977148374637906</v>
      </c>
      <c r="X8" s="20">
        <v>3.6815335089259587</v>
      </c>
      <c r="Y8" s="20">
        <v>0.88222675774741754</v>
      </c>
      <c r="Z8" s="20">
        <v>0.39352188124205556</v>
      </c>
      <c r="AA8" s="20">
        <v>1.2512126427789079</v>
      </c>
      <c r="AB8" s="20">
        <v>0.27198424169555263</v>
      </c>
      <c r="AC8" s="20">
        <v>0.15589465471150279</v>
      </c>
      <c r="AD8" s="20">
        <v>0.12756936368167471</v>
      </c>
      <c r="AE8" s="20">
        <v>0.71786514888948949</v>
      </c>
      <c r="AF8" s="342">
        <v>0.1547560374568753</v>
      </c>
      <c r="AG8" s="20">
        <v>1.9332580804146331E-2</v>
      </c>
    </row>
    <row r="9" spans="1:33" ht="15" customHeight="1">
      <c r="A9" s="37">
        <v>10</v>
      </c>
      <c r="B9" s="38" t="s">
        <v>43</v>
      </c>
      <c r="C9" s="38" t="s">
        <v>39</v>
      </c>
      <c r="D9" s="340">
        <v>0.03</v>
      </c>
      <c r="E9" s="15">
        <v>500</v>
      </c>
      <c r="F9" s="15">
        <f t="shared" si="0"/>
        <v>6.2146080984221914</v>
      </c>
      <c r="G9" s="344">
        <v>1.0033277931586237</v>
      </c>
      <c r="H9" s="344">
        <v>0.34374094465372357</v>
      </c>
      <c r="I9" s="17">
        <v>55.310120000000005</v>
      </c>
      <c r="J9" s="18">
        <v>11.619773109243699</v>
      </c>
      <c r="K9" s="20">
        <v>6.4273972602739722</v>
      </c>
      <c r="L9" s="20">
        <f t="shared" si="1"/>
        <v>1.8605696756309291</v>
      </c>
      <c r="M9" s="340">
        <v>0.99649999999999994</v>
      </c>
      <c r="N9" s="340">
        <v>0.1857</v>
      </c>
      <c r="O9" s="340">
        <v>0.4173</v>
      </c>
      <c r="P9" s="34">
        <v>1562.5</v>
      </c>
      <c r="Q9" s="342">
        <v>3.8312428734321634E-2</v>
      </c>
      <c r="R9" s="20">
        <v>0.42890625000000004</v>
      </c>
      <c r="S9" s="20">
        <v>0.44874100719424459</v>
      </c>
      <c r="T9" s="20">
        <v>7.9285714285714288</v>
      </c>
      <c r="U9" s="20">
        <v>1.715664200707623</v>
      </c>
      <c r="V9" s="20">
        <v>0</v>
      </c>
      <c r="W9" s="20">
        <v>6.6842105263157894</v>
      </c>
      <c r="X9" s="20">
        <v>18.914893617021278</v>
      </c>
      <c r="Y9" s="20">
        <v>7.5917431192660549</v>
      </c>
      <c r="Z9" s="20">
        <v>0.11919081465281575</v>
      </c>
      <c r="AA9" s="20">
        <v>1.1324110671936758</v>
      </c>
      <c r="AB9" s="20">
        <v>7.6970825574177532E-2</v>
      </c>
      <c r="AC9" s="20">
        <v>0</v>
      </c>
      <c r="AD9" s="20">
        <v>0.3672420124862284</v>
      </c>
      <c r="AE9" s="20">
        <v>0.3269591301087364</v>
      </c>
      <c r="AF9" s="342">
        <v>7.7990251218597678E-2</v>
      </c>
      <c r="AG9" s="20">
        <v>4.7619047619047616E-2</v>
      </c>
    </row>
    <row r="10" spans="1:33" ht="15" customHeight="1">
      <c r="A10" s="37">
        <v>10</v>
      </c>
      <c r="B10" s="38" t="s">
        <v>43</v>
      </c>
      <c r="C10" s="38" t="s">
        <v>39</v>
      </c>
      <c r="D10" s="340">
        <v>0.03</v>
      </c>
      <c r="E10" s="15">
        <v>385</v>
      </c>
      <c r="F10" s="15">
        <f t="shared" si="0"/>
        <v>5.9532433342877846</v>
      </c>
      <c r="G10" s="344">
        <v>1.3347754433007895</v>
      </c>
      <c r="H10" s="344">
        <v>0.34393579072532698</v>
      </c>
      <c r="I10" s="17">
        <v>87.856519480519481</v>
      </c>
      <c r="J10" s="18">
        <v>11.663710344827587</v>
      </c>
      <c r="K10" s="20">
        <v>8.1726027397260275</v>
      </c>
      <c r="L10" s="20">
        <f t="shared" si="1"/>
        <v>2.1007874309322569</v>
      </c>
      <c r="M10" s="340">
        <v>0.4</v>
      </c>
      <c r="N10" s="340">
        <v>0.38200000000000001</v>
      </c>
      <c r="O10" s="340">
        <v>0.19620000000000001</v>
      </c>
      <c r="P10" s="34">
        <v>1619.1</v>
      </c>
      <c r="Q10" s="342">
        <v>3.8706839674510794E-2</v>
      </c>
      <c r="R10" s="20">
        <v>4.3484848484848486</v>
      </c>
      <c r="S10" s="20">
        <v>5.4657980456026056</v>
      </c>
      <c r="T10" s="20">
        <v>1.9166666666666665</v>
      </c>
      <c r="U10" s="20">
        <v>2.6704852824184568</v>
      </c>
      <c r="V10" s="20">
        <v>34.393442622950822</v>
      </c>
      <c r="W10" s="20">
        <v>59.5177304964539</v>
      </c>
      <c r="X10" s="20">
        <v>145.94782608695652</v>
      </c>
      <c r="Y10" s="20">
        <v>1.1045996592844975</v>
      </c>
      <c r="Z10" s="20">
        <v>0.57677053824362601</v>
      </c>
      <c r="AA10" s="20">
        <v>1.3215859030837005</v>
      </c>
      <c r="AB10" s="20">
        <v>4.9874055415617131E-2</v>
      </c>
      <c r="AC10" s="20">
        <v>0</v>
      </c>
      <c r="AD10" s="20">
        <v>0.33595113438045376</v>
      </c>
      <c r="AE10" s="20">
        <v>0.24189704480457577</v>
      </c>
      <c r="AF10" s="342">
        <v>7.4237368922783598E-2</v>
      </c>
      <c r="AG10" s="20">
        <v>1.751668255481411E-2</v>
      </c>
    </row>
    <row r="11" spans="1:33" ht="15" customHeight="1">
      <c r="A11" s="13">
        <v>12</v>
      </c>
      <c r="B11" s="14" t="s">
        <v>44</v>
      </c>
      <c r="C11" s="14" t="s">
        <v>39</v>
      </c>
      <c r="D11" s="340">
        <v>1.6E-2</v>
      </c>
      <c r="E11" s="15">
        <v>164</v>
      </c>
      <c r="F11" s="15">
        <f t="shared" si="0"/>
        <v>5.0998664278241987</v>
      </c>
      <c r="G11" s="344">
        <v>2.7574378124911969</v>
      </c>
      <c r="H11" s="344">
        <v>0.19800000000000001</v>
      </c>
      <c r="I11" s="17">
        <v>609.82018292682926</v>
      </c>
      <c r="J11" s="18">
        <v>21.741415217391303</v>
      </c>
      <c r="K11" s="20">
        <v>24.12876712328767</v>
      </c>
      <c r="L11" s="20">
        <f t="shared" si="1"/>
        <v>3.1834047852229679</v>
      </c>
      <c r="M11" s="340">
        <v>0.37550099999999997</v>
      </c>
      <c r="N11" s="340">
        <v>0.1474</v>
      </c>
      <c r="O11" s="340">
        <v>0.1106</v>
      </c>
      <c r="P11" s="34">
        <v>21015.02</v>
      </c>
      <c r="Q11" s="342">
        <v>1.3784916386195183E-3</v>
      </c>
      <c r="R11" s="20">
        <v>0.5729566530084107</v>
      </c>
      <c r="S11" s="20">
        <v>0.78319411544695172</v>
      </c>
      <c r="T11" s="20">
        <v>3.0759493670886076</v>
      </c>
      <c r="U11" s="20">
        <v>0.59308680054983742</v>
      </c>
      <c r="V11" s="20">
        <v>5.411440807586418</v>
      </c>
      <c r="W11" s="20">
        <v>4.8452478772938923</v>
      </c>
      <c r="X11" s="20">
        <v>2.0484020379805465</v>
      </c>
      <c r="Y11" s="20">
        <v>1.1868459040057742</v>
      </c>
      <c r="Z11" s="20">
        <v>0.60785872933176122</v>
      </c>
      <c r="AA11" s="20">
        <v>1.783284742468416</v>
      </c>
      <c r="AB11" s="20">
        <v>0.69796546179123264</v>
      </c>
      <c r="AC11" s="20">
        <v>0</v>
      </c>
      <c r="AD11" s="20">
        <v>1.4692707400107507E-2</v>
      </c>
      <c r="AE11" s="20">
        <v>0.28049745618993782</v>
      </c>
      <c r="AF11" s="342">
        <v>0.10723572639909554</v>
      </c>
      <c r="AG11" s="20">
        <v>6.3369135104578853E-2</v>
      </c>
    </row>
    <row r="12" spans="1:33" ht="15" customHeight="1">
      <c r="A12" s="13">
        <v>13</v>
      </c>
      <c r="B12" s="14" t="s">
        <v>45</v>
      </c>
      <c r="C12" s="14" t="s">
        <v>37</v>
      </c>
      <c r="D12" s="340">
        <v>0.02</v>
      </c>
      <c r="E12" s="15">
        <v>732.14</v>
      </c>
      <c r="F12" s="15">
        <f t="shared" si="0"/>
        <v>6.5959717525046564</v>
      </c>
      <c r="G12" s="344">
        <v>0.74734784222018824</v>
      </c>
      <c r="H12" s="344">
        <v>0.23827499999999999</v>
      </c>
      <c r="I12" s="17">
        <v>54.661444532466469</v>
      </c>
      <c r="J12" s="18">
        <v>16.007932</v>
      </c>
      <c r="K12" s="20">
        <v>9.1095890410958908</v>
      </c>
      <c r="L12" s="20">
        <f t="shared" si="1"/>
        <v>2.2093275995074633</v>
      </c>
      <c r="M12" s="342">
        <v>0.50002000000000002</v>
      </c>
      <c r="N12" s="340">
        <v>0.1759</v>
      </c>
      <c r="O12" s="340">
        <v>0.16819999999999999</v>
      </c>
      <c r="P12" s="34">
        <v>1870.39</v>
      </c>
      <c r="Q12" s="342">
        <v>0</v>
      </c>
      <c r="R12" s="20">
        <v>0.22393380731074242</v>
      </c>
      <c r="S12" s="20">
        <v>0.64322676436221138</v>
      </c>
      <c r="T12" s="20">
        <v>0.59424266178904261</v>
      </c>
      <c r="U12" s="20">
        <v>1.70185777628108</v>
      </c>
      <c r="V12" s="20">
        <v>3.92857066793507</v>
      </c>
      <c r="W12" s="20">
        <v>33.070967549154361</v>
      </c>
      <c r="X12" s="20">
        <v>64.701587208792489</v>
      </c>
      <c r="Y12" s="20">
        <v>1.290298544157529</v>
      </c>
      <c r="Z12" s="20">
        <v>0.7387032465636495</v>
      </c>
      <c r="AA12" s="20">
        <v>1.0324175378879974</v>
      </c>
      <c r="AB12" s="20">
        <v>0.15386795126098046</v>
      </c>
      <c r="AC12" s="20">
        <v>0</v>
      </c>
      <c r="AD12" s="20">
        <v>0.48669813202153828</v>
      </c>
      <c r="AE12" s="20">
        <v>0.20398499032756184</v>
      </c>
      <c r="AF12" s="342">
        <v>3.7677783570498564E-2</v>
      </c>
      <c r="AG12" s="20">
        <v>6.5506937862377601E-2</v>
      </c>
    </row>
    <row r="13" spans="1:33" ht="15" customHeight="1">
      <c r="A13" s="13">
        <v>14</v>
      </c>
      <c r="B13" s="14" t="s">
        <v>46</v>
      </c>
      <c r="C13" s="14" t="s">
        <v>37</v>
      </c>
      <c r="D13" s="340">
        <v>0.02</v>
      </c>
      <c r="E13" s="15">
        <v>1671</v>
      </c>
      <c r="F13" s="15">
        <f t="shared" si="0"/>
        <v>7.4211775285953934</v>
      </c>
      <c r="G13" s="344">
        <v>0.43792106417341969</v>
      </c>
      <c r="H13" s="344">
        <v>0.31395000000000001</v>
      </c>
      <c r="I13" s="17">
        <v>23.997606223818075</v>
      </c>
      <c r="J13" s="18">
        <v>11.623188405797102</v>
      </c>
      <c r="K13" s="20">
        <v>6.4273972602739722</v>
      </c>
      <c r="L13" s="20">
        <f t="shared" si="1"/>
        <v>1.8605696756309291</v>
      </c>
      <c r="M13" s="340">
        <v>0.65</v>
      </c>
      <c r="N13" s="340">
        <v>0.24610000000000001</v>
      </c>
      <c r="O13" s="340">
        <v>0.25919999999999999</v>
      </c>
      <c r="P13" s="34">
        <v>2967.63</v>
      </c>
      <c r="Q13" s="342">
        <v>8.6740456290941917E-2</v>
      </c>
      <c r="R13" s="20">
        <v>1.4064761904761904</v>
      </c>
      <c r="S13" s="20">
        <v>1.2883577486507325</v>
      </c>
      <c r="T13" s="20">
        <v>6.0210084033613445</v>
      </c>
      <c r="U13" s="20">
        <v>1.4723775441735629</v>
      </c>
      <c r="V13" s="20">
        <v>4.6770870337477799</v>
      </c>
      <c r="W13" s="20">
        <v>8.3420454041450451</v>
      </c>
      <c r="X13" s="20">
        <v>149.61363636363637</v>
      </c>
      <c r="Y13" s="20">
        <v>1.861139197842939</v>
      </c>
      <c r="Z13" s="20">
        <v>0.53015671996200731</v>
      </c>
      <c r="AA13" s="20">
        <v>1.0060606060606061</v>
      </c>
      <c r="AB13" s="20">
        <v>1.9878706199460916E-2</v>
      </c>
      <c r="AC13" s="20">
        <v>0</v>
      </c>
      <c r="AD13" s="20">
        <v>0.78358733880422038</v>
      </c>
      <c r="AE13" s="20">
        <v>0.46574510101777306</v>
      </c>
      <c r="AF13" s="342">
        <v>0.12456326902627982</v>
      </c>
      <c r="AG13" s="20">
        <v>5.0888652590004559E-2</v>
      </c>
    </row>
    <row r="14" spans="1:33" ht="15" customHeight="1">
      <c r="A14" s="37">
        <v>15</v>
      </c>
      <c r="B14" s="38" t="s">
        <v>47</v>
      </c>
      <c r="C14" s="38" t="s">
        <v>39</v>
      </c>
      <c r="D14" s="340">
        <v>0.05</v>
      </c>
      <c r="E14" s="15">
        <v>-3315</v>
      </c>
      <c r="F14" s="15"/>
      <c r="G14" s="344">
        <v>0.27710000000000001</v>
      </c>
      <c r="H14" s="344">
        <v>0.28711511414326951</v>
      </c>
      <c r="I14" s="17">
        <v>-42.025806938159874</v>
      </c>
      <c r="J14" s="18">
        <v>13.525781553398057</v>
      </c>
      <c r="K14" s="20">
        <v>5.279452054794521</v>
      </c>
      <c r="L14" s="20">
        <f t="shared" si="1"/>
        <v>1.6638223148318749</v>
      </c>
      <c r="M14" s="340">
        <v>0.31569999999999998</v>
      </c>
      <c r="N14" s="340">
        <v>0</v>
      </c>
      <c r="O14" s="340">
        <v>0</v>
      </c>
      <c r="P14" s="34">
        <v>11969.15</v>
      </c>
      <c r="Q14" s="20">
        <v>0</v>
      </c>
      <c r="R14" s="20">
        <v>3.9283154121863797</v>
      </c>
      <c r="S14" s="20">
        <v>0.892956959195081</v>
      </c>
      <c r="T14" s="20">
        <v>0.11804384485666097</v>
      </c>
      <c r="U14" s="20">
        <v>1.5816203143893592</v>
      </c>
      <c r="V14" s="20">
        <v>0</v>
      </c>
      <c r="W14" s="20">
        <v>2.3191489361702127</v>
      </c>
      <c r="X14" s="20">
        <v>6.8125</v>
      </c>
      <c r="Y14" s="20">
        <v>0.16585569303489503</v>
      </c>
      <c r="Z14" s="20">
        <v>5.9258181818181814</v>
      </c>
      <c r="AA14" s="20">
        <v>0.9637624359360869</v>
      </c>
      <c r="AB14" s="20">
        <v>2.5837885722722574E-2</v>
      </c>
      <c r="AC14" s="20">
        <v>0</v>
      </c>
      <c r="AD14" s="20">
        <v>-0.64051782436479565</v>
      </c>
      <c r="AE14" s="20">
        <v>0.84480122324159024</v>
      </c>
      <c r="AF14" s="342">
        <v>-2.3042813455657494</v>
      </c>
      <c r="AG14" s="20">
        <v>2.9847094801223242</v>
      </c>
    </row>
    <row r="15" spans="1:33" ht="15" customHeight="1">
      <c r="A15" s="37">
        <v>15</v>
      </c>
      <c r="B15" s="38" t="s">
        <v>47</v>
      </c>
      <c r="C15" s="38" t="s">
        <v>39</v>
      </c>
      <c r="D15" s="340">
        <v>3.5000000000000003E-2</v>
      </c>
      <c r="E15" s="15">
        <v>100</v>
      </c>
      <c r="F15" s="15">
        <f t="shared" si="0"/>
        <v>4.6051701859880918</v>
      </c>
      <c r="G15" s="344">
        <v>2.9685026299204984</v>
      </c>
      <c r="H15" s="344">
        <v>0.29326923076923078</v>
      </c>
      <c r="I15" s="17">
        <v>521.66790000000003</v>
      </c>
      <c r="J15" s="18">
        <v>13.0416975</v>
      </c>
      <c r="K15" s="20">
        <v>3.7068493150684931</v>
      </c>
      <c r="L15" s="20">
        <f t="shared" si="1"/>
        <v>1.3101822745882965</v>
      </c>
      <c r="M15" s="340">
        <v>0.51</v>
      </c>
      <c r="N15" s="340">
        <v>0.98029999999999995</v>
      </c>
      <c r="O15" s="340">
        <v>0</v>
      </c>
      <c r="P15" s="34">
        <v>2141.58</v>
      </c>
      <c r="Q15" s="20">
        <v>0</v>
      </c>
      <c r="R15" s="20">
        <v>839.0344827586207</v>
      </c>
      <c r="S15" s="20">
        <v>0</v>
      </c>
      <c r="T15" s="20">
        <v>26</v>
      </c>
      <c r="U15" s="20">
        <v>2.2575645756457563</v>
      </c>
      <c r="V15" s="20">
        <v>0</v>
      </c>
      <c r="W15" s="20">
        <v>6.0714521998015218</v>
      </c>
      <c r="X15" s="20">
        <v>0</v>
      </c>
      <c r="Y15" s="20">
        <v>1.0470643857990201</v>
      </c>
      <c r="Z15" s="20">
        <v>0.95505110627642542</v>
      </c>
      <c r="AA15" s="20">
        <v>1</v>
      </c>
      <c r="AB15" s="20">
        <v>0</v>
      </c>
      <c r="AC15" s="20">
        <v>0</v>
      </c>
      <c r="AD15" s="20">
        <v>0</v>
      </c>
      <c r="AE15" s="20">
        <v>7.5914423740510703E-2</v>
      </c>
      <c r="AF15" s="342">
        <v>-2.4227234753550542E-2</v>
      </c>
      <c r="AG15" s="20">
        <v>0</v>
      </c>
    </row>
    <row r="16" spans="1:33" ht="15" customHeight="1">
      <c r="A16" s="13">
        <v>16</v>
      </c>
      <c r="B16" s="14" t="s">
        <v>48</v>
      </c>
      <c r="C16" s="14" t="s">
        <v>37</v>
      </c>
      <c r="D16" s="340">
        <v>1.4E-2</v>
      </c>
      <c r="E16" s="15">
        <v>6847</v>
      </c>
      <c r="F16" s="15">
        <f t="shared" si="0"/>
        <v>8.8315658791210634</v>
      </c>
      <c r="G16" s="344">
        <v>0.15091032079557065</v>
      </c>
      <c r="H16" s="344">
        <v>0.14658433162806622</v>
      </c>
      <c r="I16" s="17">
        <v>27.310493882416125</v>
      </c>
      <c r="J16" s="18">
        <v>23.70908191555576</v>
      </c>
      <c r="K16" s="20">
        <v>7.7479452054794518</v>
      </c>
      <c r="L16" s="20">
        <f t="shared" si="1"/>
        <v>2.047427673433972</v>
      </c>
      <c r="M16" s="340">
        <v>0.5</v>
      </c>
      <c r="N16" s="340">
        <v>0.14449999999999999</v>
      </c>
      <c r="O16" s="340">
        <v>0.16589999999999999</v>
      </c>
      <c r="P16" s="34">
        <v>90113.38</v>
      </c>
      <c r="Q16" s="20">
        <v>2.4752107641965733E-2</v>
      </c>
      <c r="R16" s="20">
        <v>0.33975529273022098</v>
      </c>
      <c r="S16" s="20">
        <v>0.66814312011044641</v>
      </c>
      <c r="T16" s="20">
        <v>8.9245943366210723E-2</v>
      </c>
      <c r="U16" s="20">
        <v>0.48263996588089331</v>
      </c>
      <c r="V16" s="20">
        <v>6.8590123286727733</v>
      </c>
      <c r="W16" s="20">
        <v>6.5135718490417949</v>
      </c>
      <c r="X16" s="20">
        <v>1.1569812022213444</v>
      </c>
      <c r="Y16" s="20">
        <v>1.1599070268813583</v>
      </c>
      <c r="Z16" s="20">
        <v>0.26365860058062279</v>
      </c>
      <c r="AA16" s="20">
        <v>1.2730214036834246</v>
      </c>
      <c r="AB16" s="20">
        <v>0.54608779613090108</v>
      </c>
      <c r="AC16" s="20">
        <v>0.18676506086416772</v>
      </c>
      <c r="AD16" s="20">
        <v>9.8412493082954244E-2</v>
      </c>
      <c r="AE16" s="20">
        <v>0.53551704054786819</v>
      </c>
      <c r="AF16" s="342">
        <v>-6.3402486293254068E-2</v>
      </c>
      <c r="AG16" s="20">
        <v>6.3784066033378189E-2</v>
      </c>
    </row>
    <row r="17" spans="1:33" ht="14.25" customHeight="1">
      <c r="A17" s="13">
        <v>18</v>
      </c>
      <c r="B17" s="41" t="s">
        <v>49</v>
      </c>
      <c r="C17" s="14" t="s">
        <v>39</v>
      </c>
      <c r="D17" s="340">
        <v>4.4999999999999998E-2</v>
      </c>
      <c r="E17" s="15">
        <v>90937</v>
      </c>
      <c r="F17" s="15">
        <f t="shared" si="0"/>
        <v>11.417922238051046</v>
      </c>
      <c r="G17" s="344">
        <v>0.20974847807161523</v>
      </c>
      <c r="H17" s="344">
        <v>0.36465517241379308</v>
      </c>
      <c r="I17" s="17">
        <v>12.757487491340157</v>
      </c>
      <c r="J17" s="18">
        <v>9.5878317355371898</v>
      </c>
      <c r="K17" s="20">
        <v>2.7068493150684931</v>
      </c>
      <c r="L17" s="20">
        <f t="shared" si="1"/>
        <v>0.99578534416537634</v>
      </c>
      <c r="M17" s="340">
        <v>0.56830000000000003</v>
      </c>
      <c r="N17" s="340">
        <v>1.34E-2</v>
      </c>
      <c r="O17" s="340">
        <v>0.2467</v>
      </c>
      <c r="P17" s="34">
        <v>219505.42</v>
      </c>
      <c r="Q17" s="20">
        <v>0.13022183808700652</v>
      </c>
      <c r="R17" s="20">
        <v>0.87201118606762429</v>
      </c>
      <c r="S17" s="20">
        <v>4.6653761775712992</v>
      </c>
      <c r="T17" s="20">
        <v>4.0114074727212605</v>
      </c>
      <c r="U17" s="20">
        <v>1.3970424714035099</v>
      </c>
      <c r="V17" s="20">
        <v>25.150215456117397</v>
      </c>
      <c r="W17" s="20">
        <v>15.725340792732807</v>
      </c>
      <c r="X17" s="20">
        <v>13.510229757955523</v>
      </c>
      <c r="Y17" s="20">
        <v>0.89340693274864114</v>
      </c>
      <c r="Z17" s="20">
        <v>0.82477588247493738</v>
      </c>
      <c r="AA17" s="20">
        <v>1.0828762757611288</v>
      </c>
      <c r="AB17" s="20">
        <v>1.2289970615703514</v>
      </c>
      <c r="AC17" s="20">
        <v>6.7939226896881616E-2</v>
      </c>
      <c r="AD17" s="20">
        <v>0.70425556631171349</v>
      </c>
      <c r="AE17" s="20">
        <v>8.5607316712950271E-2</v>
      </c>
      <c r="AF17" s="342">
        <v>0.11016902910664775</v>
      </c>
      <c r="AG17" s="20">
        <v>1.0687546062304975E-2</v>
      </c>
    </row>
    <row r="18" spans="1:33" ht="14.25" customHeight="1">
      <c r="A18" s="37">
        <v>19</v>
      </c>
      <c r="B18" s="38" t="s">
        <v>50</v>
      </c>
      <c r="C18" s="38" t="s">
        <v>39</v>
      </c>
      <c r="D18" s="340">
        <v>0.03</v>
      </c>
      <c r="E18" s="15">
        <v>15843</v>
      </c>
      <c r="F18" s="15">
        <f t="shared" si="0"/>
        <v>9.6704830413750429</v>
      </c>
      <c r="G18" s="344">
        <v>0.113</v>
      </c>
      <c r="H18" s="344">
        <v>0.1</v>
      </c>
      <c r="I18" s="17">
        <v>11.844475478129143</v>
      </c>
      <c r="J18" s="18">
        <v>10.425112499999999</v>
      </c>
      <c r="K18" s="20">
        <v>18.534246575342465</v>
      </c>
      <c r="L18" s="20">
        <f t="shared" si="1"/>
        <v>2.9196201870223968</v>
      </c>
      <c r="M18" s="340">
        <v>0.6</v>
      </c>
      <c r="N18" s="340">
        <v>0.1305</v>
      </c>
      <c r="O18" s="340">
        <v>0.16950000000000001</v>
      </c>
      <c r="P18" s="34">
        <v>58572.68</v>
      </c>
      <c r="Q18" s="20">
        <v>0</v>
      </c>
      <c r="R18" s="20">
        <v>0.14728258585179277</v>
      </c>
      <c r="S18" s="20">
        <v>0.1344928305894848</v>
      </c>
      <c r="T18" s="20">
        <v>6.3931233631052242E-2</v>
      </c>
      <c r="U18" s="20">
        <v>0.99112281251223422</v>
      </c>
      <c r="V18" s="20">
        <v>15.150359066427288</v>
      </c>
      <c r="W18" s="20">
        <v>10.428402244992533</v>
      </c>
      <c r="X18" s="20">
        <v>12.329092347963718</v>
      </c>
      <c r="Y18" s="20">
        <v>2.0422141119221413</v>
      </c>
      <c r="Z18" s="20">
        <v>0.4517310862795384</v>
      </c>
      <c r="AA18" s="20">
        <v>1.0590463819884179</v>
      </c>
      <c r="AB18" s="20">
        <v>0.13705592242748474</v>
      </c>
      <c r="AC18" s="20">
        <v>0</v>
      </c>
      <c r="AD18" s="20">
        <v>0.28155572734785272</v>
      </c>
      <c r="AE18" s="20">
        <v>0.25151829358613537</v>
      </c>
      <c r="AF18" s="342">
        <v>0.24033970276008493</v>
      </c>
      <c r="AG18" s="20">
        <v>3.6804424035945291E-2</v>
      </c>
    </row>
    <row r="19" spans="1:33" ht="14.25" customHeight="1">
      <c r="A19" s="37">
        <v>19</v>
      </c>
      <c r="B19" s="38" t="s">
        <v>50</v>
      </c>
      <c r="C19" s="38" t="s">
        <v>39</v>
      </c>
      <c r="D19" s="340">
        <v>0.02</v>
      </c>
      <c r="E19" s="15">
        <v>1857</v>
      </c>
      <c r="F19" s="15">
        <f t="shared" si="0"/>
        <v>7.5267175613527062</v>
      </c>
      <c r="G19" s="344">
        <v>0.1043</v>
      </c>
      <c r="H19" s="344">
        <v>0.1</v>
      </c>
      <c r="I19" s="17">
        <v>11.970813139472266</v>
      </c>
      <c r="J19" s="18">
        <v>11.1149</v>
      </c>
      <c r="K19" s="20">
        <v>16.139726027397259</v>
      </c>
      <c r="L19" s="20">
        <f t="shared" si="1"/>
        <v>2.7812836879391956</v>
      </c>
      <c r="M19" s="340">
        <v>0.9</v>
      </c>
      <c r="N19" s="340">
        <v>0.40620000000000001</v>
      </c>
      <c r="O19" s="340">
        <v>0.188</v>
      </c>
      <c r="P19" s="34">
        <v>5666.54</v>
      </c>
      <c r="Q19" s="20">
        <v>0</v>
      </c>
      <c r="R19" s="20">
        <v>-2.1812711545693864E-2</v>
      </c>
      <c r="S19" s="20">
        <v>0.40584958217270195</v>
      </c>
      <c r="T19" s="20">
        <v>0.26757679180887362</v>
      </c>
      <c r="U19" s="20">
        <v>0.72347908745247147</v>
      </c>
      <c r="V19" s="20">
        <v>4.102964959568733</v>
      </c>
      <c r="W19" s="20">
        <v>3.700048614487117</v>
      </c>
      <c r="X19" s="20">
        <v>1.9515384615384614</v>
      </c>
      <c r="Y19" s="20">
        <v>1.1555380989787902</v>
      </c>
      <c r="Z19" s="20">
        <v>0.51499423298731262</v>
      </c>
      <c r="AA19" s="20">
        <v>1.1422319474835887</v>
      </c>
      <c r="AB19" s="20">
        <v>0.83415890628095901</v>
      </c>
      <c r="AC19" s="20">
        <v>0</v>
      </c>
      <c r="AD19" s="20">
        <v>0.43001042028482112</v>
      </c>
      <c r="AE19" s="20">
        <v>0.47155432926028118</v>
      </c>
      <c r="AF19" s="342">
        <v>0.18709762186309289</v>
      </c>
      <c r="AG19" s="20">
        <v>0.10064380501905137</v>
      </c>
    </row>
    <row r="20" spans="1:33" ht="14.25" customHeight="1">
      <c r="A20" s="37">
        <v>19</v>
      </c>
      <c r="B20" s="38" t="s">
        <v>50</v>
      </c>
      <c r="C20" s="38" t="s">
        <v>39</v>
      </c>
      <c r="D20" s="340">
        <v>0.02</v>
      </c>
      <c r="E20" s="15">
        <v>665</v>
      </c>
      <c r="F20" s="15">
        <f t="shared" si="0"/>
        <v>6.4997870406558542</v>
      </c>
      <c r="G20" s="344">
        <v>0.85576264402005298</v>
      </c>
      <c r="H20" s="344">
        <v>0.2857142857142857</v>
      </c>
      <c r="I20" s="17">
        <v>52.769712516585578</v>
      </c>
      <c r="J20" s="18">
        <v>14.036743529411764</v>
      </c>
      <c r="K20" s="20">
        <v>8.5150684931506841</v>
      </c>
      <c r="L20" s="20">
        <f t="shared" si="1"/>
        <v>2.1418373579050463</v>
      </c>
      <c r="M20" s="340">
        <v>0.3125</v>
      </c>
      <c r="N20" s="340">
        <v>0.76770000000000005</v>
      </c>
      <c r="O20" s="340">
        <v>0.15459999999999999</v>
      </c>
      <c r="P20" s="34">
        <v>6165.56</v>
      </c>
      <c r="Q20" s="342">
        <v>2.5499999999999998E-2</v>
      </c>
      <c r="R20" s="20">
        <v>0.39605298729386318</v>
      </c>
      <c r="S20" s="20">
        <v>1.2569023569023567</v>
      </c>
      <c r="T20" s="20">
        <v>-0.43065068493150682</v>
      </c>
      <c r="U20" s="20">
        <v>0.49644589867990524</v>
      </c>
      <c r="V20" s="20">
        <v>2.6426426426426426</v>
      </c>
      <c r="W20" s="20">
        <v>1.251849322863321</v>
      </c>
      <c r="X20" s="20">
        <v>2.130062933677586</v>
      </c>
      <c r="Y20" s="20">
        <v>2.7153714145623926</v>
      </c>
      <c r="Z20" s="20">
        <v>0.56732507100438934</v>
      </c>
      <c r="AA20" s="20">
        <v>1.2608326253186066</v>
      </c>
      <c r="AB20" s="20">
        <v>0.53274653140384898</v>
      </c>
      <c r="AC20" s="20">
        <v>2.983738624496494E-4</v>
      </c>
      <c r="AD20" s="20">
        <v>0.13749612322960819</v>
      </c>
      <c r="AE20" s="20">
        <v>0.36454545454545456</v>
      </c>
      <c r="AF20" s="342">
        <v>-0.37727272727272726</v>
      </c>
      <c r="AG20" s="20">
        <v>3.7121212121212124E-2</v>
      </c>
    </row>
    <row r="21" spans="1:33" ht="14.25" customHeight="1">
      <c r="A21" s="37">
        <v>21</v>
      </c>
      <c r="B21" s="38" t="s">
        <v>51</v>
      </c>
      <c r="C21" s="38" t="s">
        <v>37</v>
      </c>
      <c r="D21" s="340">
        <v>0.01</v>
      </c>
      <c r="E21" s="15">
        <v>3165</v>
      </c>
      <c r="F21" s="15">
        <f t="shared" si="0"/>
        <v>8.0599083345782763</v>
      </c>
      <c r="G21" s="344">
        <v>0.10637910002593487</v>
      </c>
      <c r="H21" s="344">
        <v>0.39974052363258844</v>
      </c>
      <c r="I21" s="17">
        <v>9.3979526066350711</v>
      </c>
      <c r="J21" s="18">
        <v>8.1582582269593029</v>
      </c>
      <c r="K21" s="20">
        <v>27.67945205479452</v>
      </c>
      <c r="L21" s="20">
        <f t="shared" si="1"/>
        <v>3.3206903348452408</v>
      </c>
      <c r="M21" s="340">
        <v>1</v>
      </c>
      <c r="N21" s="340">
        <v>6.7000000000000004E-2</v>
      </c>
      <c r="O21" s="340">
        <v>0.16189999999999999</v>
      </c>
      <c r="P21" s="34">
        <v>16682.939999999999</v>
      </c>
      <c r="Q21" s="342">
        <v>0.1439</v>
      </c>
      <c r="R21" s="20">
        <v>2.418091410666845E-2</v>
      </c>
      <c r="S21" s="20">
        <v>0.24873570372675635</v>
      </c>
      <c r="T21" s="20">
        <v>0.1576444769568397</v>
      </c>
      <c r="U21" s="20">
        <v>0.99148635461183832</v>
      </c>
      <c r="V21" s="20">
        <v>5.5445991719984944</v>
      </c>
      <c r="W21" s="20">
        <v>0.72470576660558583</v>
      </c>
      <c r="X21" s="20">
        <v>3.9178246127252176</v>
      </c>
      <c r="Y21" s="20">
        <v>1.4359331476323121</v>
      </c>
      <c r="Z21" s="20">
        <v>0.46628092577813246</v>
      </c>
      <c r="AA21" s="20">
        <v>1.2178915238318855</v>
      </c>
      <c r="AB21" s="20">
        <v>0.64330218068535827</v>
      </c>
      <c r="AC21" s="20">
        <v>3.0031152647975078E-2</v>
      </c>
      <c r="AD21" s="20">
        <v>0.21900840743175448</v>
      </c>
      <c r="AE21" s="20">
        <v>0.34448818897637795</v>
      </c>
      <c r="AF21" s="342">
        <v>0.13497827857724681</v>
      </c>
      <c r="AG21" s="20">
        <v>0.1013100733098018</v>
      </c>
    </row>
    <row r="22" spans="1:33" ht="14.25" customHeight="1">
      <c r="A22" s="37">
        <v>21</v>
      </c>
      <c r="B22" s="38" t="s">
        <v>51</v>
      </c>
      <c r="C22" s="38" t="s">
        <v>37</v>
      </c>
      <c r="D22" s="340">
        <v>0.03</v>
      </c>
      <c r="E22" s="15">
        <v>1042</v>
      </c>
      <c r="F22" s="15">
        <f t="shared" si="0"/>
        <v>6.9488972223133123</v>
      </c>
      <c r="G22" s="344">
        <v>-8.0330030196594349E-2</v>
      </c>
      <c r="H22" s="344">
        <v>0.38794856803042338</v>
      </c>
      <c r="I22" s="17">
        <v>5.7612955854126682</v>
      </c>
      <c r="J22" s="18">
        <v>8.0708639186900051</v>
      </c>
      <c r="K22" s="20">
        <v>19.830136986301369</v>
      </c>
      <c r="L22" s="20">
        <f t="shared" si="1"/>
        <v>2.9872028505411961</v>
      </c>
      <c r="M22" s="340">
        <v>1</v>
      </c>
      <c r="N22" s="340">
        <v>0.6925</v>
      </c>
      <c r="O22" s="340">
        <v>0.32319999999999999</v>
      </c>
      <c r="P22" s="34">
        <v>3180.44</v>
      </c>
      <c r="Q22" s="342">
        <v>0.34689999999999999</v>
      </c>
      <c r="R22" s="20">
        <v>0.24833288877033866</v>
      </c>
      <c r="S22" s="20">
        <v>0.61842105263157898</v>
      </c>
      <c r="T22" s="20">
        <v>0.45327754532775444</v>
      </c>
      <c r="U22" s="20">
        <v>1.0570648950053387</v>
      </c>
      <c r="V22" s="20">
        <v>5.8695652173913047</v>
      </c>
      <c r="W22" s="20">
        <v>10.945945945945946</v>
      </c>
      <c r="X22" s="20">
        <v>18.797468354430379</v>
      </c>
      <c r="Y22" s="20">
        <v>1.9475675675675677</v>
      </c>
      <c r="Z22" s="20">
        <v>0.39529914529914528</v>
      </c>
      <c r="AA22" s="20">
        <v>1.0408314773570899</v>
      </c>
      <c r="AB22" s="20">
        <v>0.40084835630965004</v>
      </c>
      <c r="AC22" s="20">
        <v>0</v>
      </c>
      <c r="AD22" s="20">
        <v>0.45532007865414026</v>
      </c>
      <c r="AE22" s="20">
        <v>0.3712682379349046</v>
      </c>
      <c r="AF22" s="342">
        <v>6.0606060606060606E-3</v>
      </c>
      <c r="AG22" s="20">
        <v>0</v>
      </c>
    </row>
    <row r="23" spans="1:33" ht="14.25" customHeight="1">
      <c r="A23" s="13">
        <v>22</v>
      </c>
      <c r="B23" s="14" t="s">
        <v>52</v>
      </c>
      <c r="C23" s="14" t="s">
        <v>39</v>
      </c>
      <c r="D23" s="341">
        <v>0.05</v>
      </c>
      <c r="E23" s="15">
        <v>11129</v>
      </c>
      <c r="F23" s="15">
        <f t="shared" si="0"/>
        <v>9.3173095929734249</v>
      </c>
      <c r="G23" s="344">
        <v>0.35846781533506333</v>
      </c>
      <c r="H23" s="344">
        <v>0.23857142857142857</v>
      </c>
      <c r="I23" s="17">
        <v>25.321118698894779</v>
      </c>
      <c r="J23" s="18">
        <v>16.288943930635838</v>
      </c>
      <c r="K23" s="20">
        <v>10.328767123287671</v>
      </c>
      <c r="L23" s="20">
        <f t="shared" si="1"/>
        <v>2.3349329268595649</v>
      </c>
      <c r="M23" s="340">
        <v>0.157522</v>
      </c>
      <c r="N23" s="340">
        <v>0.22739999999999999</v>
      </c>
      <c r="O23" s="340">
        <v>7.7899999999999997E-2</v>
      </c>
      <c r="P23" s="34">
        <v>71946.490000000005</v>
      </c>
      <c r="Q23" s="342">
        <v>0.23250000000000001</v>
      </c>
      <c r="R23" s="20">
        <v>0.50075744186633675</v>
      </c>
      <c r="S23" s="20">
        <v>0.6503127443315091</v>
      </c>
      <c r="T23" s="20">
        <v>0.56306179775280896</v>
      </c>
      <c r="U23" s="20">
        <v>1.1758398748075418</v>
      </c>
      <c r="V23" s="20">
        <v>3.7897888125996553</v>
      </c>
      <c r="W23" s="20">
        <v>5.5204057448926385</v>
      </c>
      <c r="X23" s="20">
        <v>7.6515340647789243</v>
      </c>
      <c r="Y23" s="20">
        <v>1.5779515166030829</v>
      </c>
      <c r="Z23" s="20">
        <v>0.50285579697344407</v>
      </c>
      <c r="AA23" s="20">
        <v>1.3115190997927155</v>
      </c>
      <c r="AB23" s="20">
        <v>0.32899612527706806</v>
      </c>
      <c r="AC23" s="20">
        <v>1.8612206223244953E-2</v>
      </c>
      <c r="AD23" s="20">
        <v>0.23450949817201017</v>
      </c>
      <c r="AE23" s="20">
        <v>0.28579646929523284</v>
      </c>
      <c r="AF23" s="342">
        <v>7.9681274900398405E-3</v>
      </c>
      <c r="AG23" s="20">
        <v>8.8052960571507077E-2</v>
      </c>
    </row>
    <row r="24" spans="1:33" ht="14.25" customHeight="1">
      <c r="A24" s="13">
        <v>24</v>
      </c>
      <c r="B24" s="14" t="s">
        <v>53</v>
      </c>
      <c r="C24" s="14" t="s">
        <v>37</v>
      </c>
      <c r="D24" s="340">
        <v>0.03</v>
      </c>
      <c r="E24" s="15">
        <v>383</v>
      </c>
      <c r="F24" s="15">
        <f t="shared" si="0"/>
        <v>5.9480349891806457</v>
      </c>
      <c r="G24" s="344">
        <v>0.96366051724440749</v>
      </c>
      <c r="H24" s="344">
        <v>0.26400000000000001</v>
      </c>
      <c r="I24" s="17">
        <v>65.312140992167102</v>
      </c>
      <c r="J24" s="18">
        <v>15.63409375</v>
      </c>
      <c r="K24" s="20">
        <v>18.723287671232878</v>
      </c>
      <c r="L24" s="20">
        <f t="shared" si="1"/>
        <v>2.9297680790927458</v>
      </c>
      <c r="M24" s="340">
        <v>0.18</v>
      </c>
      <c r="N24" s="340">
        <v>6.0699999999999997E-2</v>
      </c>
      <c r="O24" s="340">
        <v>3.85E-2</v>
      </c>
      <c r="P24" s="34">
        <v>7385.8</v>
      </c>
      <c r="Q24" s="342">
        <v>5.8500000000000003E-2</v>
      </c>
      <c r="R24" s="20">
        <v>0.25812300551203937</v>
      </c>
      <c r="S24" s="20">
        <v>0.19012547735952001</v>
      </c>
      <c r="T24" s="20">
        <v>-6.8126520681265235E-2</v>
      </c>
      <c r="U24" s="20">
        <v>0.80423960173438258</v>
      </c>
      <c r="V24" s="20">
        <v>5.209070106095278</v>
      </c>
      <c r="W24" s="20">
        <v>1.7597863518167123</v>
      </c>
      <c r="X24" s="20">
        <v>96.679536679536682</v>
      </c>
      <c r="Y24" s="20">
        <v>2.0068761114404268</v>
      </c>
      <c r="Z24" s="20">
        <v>0.50072058569205047</v>
      </c>
      <c r="AA24" s="20">
        <v>1.1345514950166113</v>
      </c>
      <c r="AB24" s="20">
        <v>1.4210405684162274E-2</v>
      </c>
      <c r="AC24" s="20">
        <v>0</v>
      </c>
      <c r="AD24" s="20">
        <v>4.7702079960144479E-2</v>
      </c>
      <c r="AE24" s="20">
        <v>0.40311501597444088</v>
      </c>
      <c r="AF24" s="342">
        <v>-7.2843450479233227E-2</v>
      </c>
      <c r="AG24" s="20">
        <v>8.7460063897763576E-2</v>
      </c>
    </row>
    <row r="25" spans="1:33" ht="14.25" customHeight="1">
      <c r="A25" s="13">
        <v>25</v>
      </c>
      <c r="B25" s="14" t="s">
        <v>54</v>
      </c>
      <c r="C25" s="14" t="s">
        <v>39</v>
      </c>
      <c r="D25" s="340">
        <v>2.9399999999999999E-2</v>
      </c>
      <c r="E25" s="15">
        <v>7432</v>
      </c>
      <c r="F25" s="15">
        <f t="shared" si="0"/>
        <v>8.9135502804936753</v>
      </c>
      <c r="G25" s="344">
        <v>0.10398905128804081</v>
      </c>
      <c r="H25" s="344">
        <v>0.2967032967032967</v>
      </c>
      <c r="I25" s="17">
        <v>12.257252421959095</v>
      </c>
      <c r="J25" s="18">
        <v>11.3869875</v>
      </c>
      <c r="K25" s="20">
        <v>21.947945205479453</v>
      </c>
      <c r="L25" s="20">
        <f t="shared" si="1"/>
        <v>3.0886735226326252</v>
      </c>
      <c r="M25" s="340">
        <v>0.20718</v>
      </c>
      <c r="N25" s="340">
        <v>0.24690000000000001</v>
      </c>
      <c r="O25" s="340">
        <v>0.1094</v>
      </c>
      <c r="P25" s="34">
        <v>13141.66</v>
      </c>
      <c r="Q25" s="20">
        <v>0</v>
      </c>
      <c r="R25" s="20">
        <v>-0.72763161800354215</v>
      </c>
      <c r="S25" s="20">
        <v>-0.83822964259789057</v>
      </c>
      <c r="T25" s="20">
        <v>0.38812103100485618</v>
      </c>
      <c r="U25" s="20">
        <v>0.30002255107039821</v>
      </c>
      <c r="V25" s="20">
        <v>6.2068854568854572</v>
      </c>
      <c r="W25" s="20">
        <v>4.8095238095238093</v>
      </c>
      <c r="X25" s="20">
        <v>2.6465907531897379</v>
      </c>
      <c r="Y25" s="20">
        <v>0.98205603729136381</v>
      </c>
      <c r="Z25" s="20">
        <v>0.72475297878523681</v>
      </c>
      <c r="AA25" s="20">
        <v>1.0413625304136254</v>
      </c>
      <c r="AB25" s="20">
        <v>1.0402533984426554</v>
      </c>
      <c r="AC25" s="20">
        <v>0</v>
      </c>
      <c r="AD25" s="20">
        <v>0.27315997427180005</v>
      </c>
      <c r="AE25" s="20">
        <v>0.48582240422995177</v>
      </c>
      <c r="AF25" s="342">
        <v>0.32061583121662951</v>
      </c>
      <c r="AG25" s="20">
        <v>1.1456119433932922E-2</v>
      </c>
    </row>
    <row r="26" spans="1:33" ht="14.25" customHeight="1">
      <c r="A26" s="13">
        <v>26</v>
      </c>
      <c r="B26" s="14" t="s">
        <v>55</v>
      </c>
      <c r="C26" s="14" t="s">
        <v>37</v>
      </c>
      <c r="D26" s="340">
        <v>0.01</v>
      </c>
      <c r="E26" s="15">
        <v>4244</v>
      </c>
      <c r="F26" s="15">
        <f t="shared" si="0"/>
        <v>8.3532614997338737</v>
      </c>
      <c r="G26" s="344">
        <v>0.33068381592081186</v>
      </c>
      <c r="H26" s="344">
        <v>0.17952127659574468</v>
      </c>
      <c r="I26" s="17">
        <v>30.632422243166825</v>
      </c>
      <c r="J26" s="18">
        <v>16.250499999999999</v>
      </c>
      <c r="K26" s="20">
        <v>13.372602739726027</v>
      </c>
      <c r="L26" s="20">
        <f t="shared" si="1"/>
        <v>2.593208042304656</v>
      </c>
      <c r="M26" s="340">
        <v>0.8177724999999999</v>
      </c>
      <c r="N26" s="340">
        <v>0.10920000000000001</v>
      </c>
      <c r="O26" s="340">
        <v>0.29160000000000003</v>
      </c>
      <c r="P26" s="34">
        <v>21485.87</v>
      </c>
      <c r="Q26" s="20">
        <v>0</v>
      </c>
      <c r="R26" s="20">
        <v>0.70278752076795281</v>
      </c>
      <c r="S26" s="20">
        <v>0.50344172798480891</v>
      </c>
      <c r="T26" s="20">
        <v>5.1536174430128812E-2</v>
      </c>
      <c r="U26" s="20">
        <v>0.72467727614234001</v>
      </c>
      <c r="V26" s="20">
        <v>6.0553600304385045</v>
      </c>
      <c r="W26" s="20">
        <v>1.8202613444657307</v>
      </c>
      <c r="X26" s="20">
        <v>6.6450939457202507</v>
      </c>
      <c r="Y26" s="20">
        <v>1.3066218647116723</v>
      </c>
      <c r="Z26" s="20">
        <v>0.54753902862098869</v>
      </c>
      <c r="AA26" s="20">
        <v>1.0983927871422972</v>
      </c>
      <c r="AB26" s="20">
        <v>0.19367698137038206</v>
      </c>
      <c r="AC26" s="20">
        <v>0.16715345753078623</v>
      </c>
      <c r="AD26" s="20">
        <v>0.20119465250782212</v>
      </c>
      <c r="AE26" s="20">
        <v>0.44021363493559534</v>
      </c>
      <c r="AF26" s="342">
        <v>0.12227458372604461</v>
      </c>
      <c r="AG26" s="20">
        <v>0.10590637763116556</v>
      </c>
    </row>
    <row r="27" spans="1:33" ht="14.25" customHeight="1">
      <c r="A27" s="13">
        <v>27</v>
      </c>
      <c r="B27" s="14" t="s">
        <v>56</v>
      </c>
      <c r="C27" s="14" t="s">
        <v>37</v>
      </c>
      <c r="D27" s="340">
        <v>3.5000000000000003E-2</v>
      </c>
      <c r="E27" s="15">
        <v>1721</v>
      </c>
      <c r="F27" s="15">
        <f t="shared" si="0"/>
        <v>7.4506607962115394</v>
      </c>
      <c r="G27" s="344">
        <v>0.88897280824522684</v>
      </c>
      <c r="H27" s="344">
        <v>0.25990783410138246</v>
      </c>
      <c r="I27" s="17">
        <v>63.153608367228358</v>
      </c>
      <c r="J27" s="18">
        <v>14.888679452054795</v>
      </c>
      <c r="K27" s="20">
        <v>10.46027397260274</v>
      </c>
      <c r="L27" s="20">
        <f t="shared" si="1"/>
        <v>2.3475846507032014</v>
      </c>
      <c r="M27" s="340">
        <v>0.58329699999999995</v>
      </c>
      <c r="N27" s="340">
        <v>0.15490000000000001</v>
      </c>
      <c r="O27" s="340">
        <v>0.13</v>
      </c>
      <c r="P27" s="34">
        <v>6543.53</v>
      </c>
      <c r="Q27" s="20">
        <v>0</v>
      </c>
      <c r="R27" s="20">
        <v>0.51105823068309064</v>
      </c>
      <c r="S27" s="20">
        <v>0.77949526813880121</v>
      </c>
      <c r="T27" s="20">
        <v>2.3320433436532508</v>
      </c>
      <c r="U27" s="20">
        <v>1.0067450805507554</v>
      </c>
      <c r="V27" s="20">
        <v>0</v>
      </c>
      <c r="W27" s="20">
        <v>12.506925207756233</v>
      </c>
      <c r="X27" s="20">
        <v>122.85714285714286</v>
      </c>
      <c r="Y27" s="20">
        <v>5.0361627322953293</v>
      </c>
      <c r="Z27" s="20">
        <v>0.21616489115331172</v>
      </c>
      <c r="AA27" s="20">
        <v>1.3178717598908596</v>
      </c>
      <c r="AB27" s="20">
        <v>7.3273060332092422E-3</v>
      </c>
      <c r="AC27" s="20">
        <v>0</v>
      </c>
      <c r="AD27" s="20">
        <v>0.1302160178564673</v>
      </c>
      <c r="AE27" s="20">
        <v>0.64091915836101887</v>
      </c>
      <c r="AF27" s="342">
        <v>0.30293466223698784</v>
      </c>
      <c r="AG27" s="20">
        <v>0.12292358803986711</v>
      </c>
    </row>
    <row r="28" spans="1:33" ht="14.25" customHeight="1">
      <c r="A28" s="13">
        <v>30</v>
      </c>
      <c r="B28" s="14" t="s">
        <v>57</v>
      </c>
      <c r="C28" s="14" t="s">
        <v>39</v>
      </c>
      <c r="D28" s="340">
        <v>2.5000000000000001E-2</v>
      </c>
      <c r="E28" s="15">
        <v>10786</v>
      </c>
      <c r="F28" s="15">
        <f t="shared" si="0"/>
        <v>9.2860042758971719</v>
      </c>
      <c r="G28" s="344">
        <v>0.1404769762357565</v>
      </c>
      <c r="H28" s="344">
        <v>0.42</v>
      </c>
      <c r="I28" s="17">
        <v>9.2749860930836263</v>
      </c>
      <c r="J28" s="18">
        <v>8.336666666666666</v>
      </c>
      <c r="K28" s="20">
        <v>18.457534246575342</v>
      </c>
      <c r="L28" s="20">
        <f t="shared" si="1"/>
        <v>2.9154726473781682</v>
      </c>
      <c r="M28" s="340">
        <v>1</v>
      </c>
      <c r="N28" s="340">
        <v>0.83360000000000001</v>
      </c>
      <c r="O28" s="340">
        <v>0.24829999999999999</v>
      </c>
      <c r="P28" s="34">
        <v>66217.2</v>
      </c>
      <c r="Q28" s="20">
        <v>2.8555738605161904E-2</v>
      </c>
      <c r="R28" s="20">
        <v>0.32553768200825428</v>
      </c>
      <c r="S28" s="20">
        <v>0.2497915894775844</v>
      </c>
      <c r="T28" s="20">
        <v>1.4369633981021237</v>
      </c>
      <c r="U28" s="20">
        <v>1.5637307156161047</v>
      </c>
      <c r="V28" s="20">
        <v>4.6787235161137692</v>
      </c>
      <c r="W28" s="20">
        <v>4.1332321887481811</v>
      </c>
      <c r="X28" s="20">
        <v>12.22668986993955</v>
      </c>
      <c r="Y28" s="20">
        <v>1.7482044585393153</v>
      </c>
      <c r="Z28" s="20">
        <v>0.44297501978071663</v>
      </c>
      <c r="AA28" s="20">
        <v>1.0983516483516484</v>
      </c>
      <c r="AB28" s="20">
        <v>0.37924070334068294</v>
      </c>
      <c r="AC28" s="20">
        <v>4.2430193993070351E-3</v>
      </c>
      <c r="AD28" s="20">
        <v>0.222036951263445</v>
      </c>
      <c r="AE28" s="20">
        <v>0.16277501854057577</v>
      </c>
      <c r="AF28" s="342">
        <v>5.4348233214224183E-2</v>
      </c>
      <c r="AG28" s="20">
        <v>0</v>
      </c>
    </row>
    <row r="29" spans="1:33" ht="14.25" customHeight="1">
      <c r="A29" s="13">
        <v>31</v>
      </c>
      <c r="B29" s="14" t="s">
        <v>58</v>
      </c>
      <c r="C29" s="14" t="s">
        <v>39</v>
      </c>
      <c r="D29" s="340">
        <v>0.01</v>
      </c>
      <c r="E29" s="15">
        <v>-515</v>
      </c>
      <c r="F29" s="15"/>
      <c r="G29" s="344">
        <v>0.27660000000000001</v>
      </c>
      <c r="H29" s="344">
        <v>0.3</v>
      </c>
      <c r="I29" s="17">
        <f>J29</f>
        <v>13</v>
      </c>
      <c r="J29" s="18">
        <v>13</v>
      </c>
      <c r="K29" s="20">
        <v>15.021917808219179</v>
      </c>
      <c r="L29" s="20">
        <f t="shared" si="1"/>
        <v>2.7095103218215568</v>
      </c>
      <c r="M29" s="340">
        <v>0.48</v>
      </c>
      <c r="N29" s="340">
        <v>0.4929</v>
      </c>
      <c r="O29" s="340">
        <v>0.27010000000000001</v>
      </c>
      <c r="P29" s="34">
        <v>6101</v>
      </c>
      <c r="Q29" s="20">
        <v>0.15970000000000001</v>
      </c>
      <c r="R29" s="20">
        <v>-0.19284953598052634</v>
      </c>
      <c r="S29" s="20">
        <v>0.38171428571428567</v>
      </c>
      <c r="T29" s="20">
        <v>0</v>
      </c>
      <c r="U29" s="20">
        <v>0.76616379310344829</v>
      </c>
      <c r="V29" s="20">
        <v>5.0950621430970777</v>
      </c>
      <c r="W29" s="20">
        <v>3.7052960719171391</v>
      </c>
      <c r="X29" s="20">
        <v>3.1970772149230662</v>
      </c>
      <c r="Y29" s="20">
        <v>0.96920381725139459</v>
      </c>
      <c r="Z29" s="20">
        <v>0.81769517849738005</v>
      </c>
      <c r="AA29" s="20">
        <v>2.3261183261183263</v>
      </c>
      <c r="AB29" s="20">
        <v>1.0760959470636891</v>
      </c>
      <c r="AC29" s="20">
        <v>0</v>
      </c>
      <c r="AD29" s="20">
        <v>-0.12356046065259117</v>
      </c>
      <c r="AE29" s="20">
        <v>0.17840189873417722</v>
      </c>
      <c r="AF29" s="342">
        <v>0.14319620253164558</v>
      </c>
      <c r="AG29" s="20">
        <v>3.0546765119549929E-2</v>
      </c>
    </row>
    <row r="30" spans="1:33" ht="14.25" customHeight="1">
      <c r="A30" s="13">
        <v>32</v>
      </c>
      <c r="B30" s="14" t="s">
        <v>59</v>
      </c>
      <c r="C30" s="14" t="s">
        <v>37</v>
      </c>
      <c r="D30" s="340">
        <v>2.5000000000000001E-2</v>
      </c>
      <c r="E30" s="15">
        <v>3333</v>
      </c>
      <c r="F30" s="15">
        <f t="shared" si="0"/>
        <v>8.1116280783077404</v>
      </c>
      <c r="G30" s="344">
        <v>0.42527062125367987</v>
      </c>
      <c r="H30" s="344">
        <v>0.26166666666666666</v>
      </c>
      <c r="I30" s="17">
        <v>27.028598859885992</v>
      </c>
      <c r="J30" s="18">
        <v>14.299415873015874</v>
      </c>
      <c r="K30" s="20">
        <v>6.7616438356164386</v>
      </c>
      <c r="L30" s="20">
        <f t="shared" si="1"/>
        <v>1.911266031442787</v>
      </c>
      <c r="M30" s="340">
        <v>0.99</v>
      </c>
      <c r="N30" s="340">
        <v>0.5454</v>
      </c>
      <c r="O30" s="340">
        <v>0.1653</v>
      </c>
      <c r="P30" s="34">
        <v>8269.7800000000007</v>
      </c>
      <c r="Q30" s="20">
        <v>0</v>
      </c>
      <c r="R30" s="20">
        <v>0.35007301638812272</v>
      </c>
      <c r="S30" s="20">
        <v>0.39942354368932032</v>
      </c>
      <c r="T30" s="20">
        <v>-2.0857814336075253E-2</v>
      </c>
      <c r="U30" s="20">
        <v>1.1553837125004316</v>
      </c>
      <c r="V30" s="20">
        <v>0</v>
      </c>
      <c r="W30" s="20">
        <v>7.1057324840764329</v>
      </c>
      <c r="X30" s="20">
        <v>205.32515337423314</v>
      </c>
      <c r="Y30" s="20">
        <v>2.2555980338612778</v>
      </c>
      <c r="Z30" s="20">
        <v>0.44564629529475391</v>
      </c>
      <c r="AA30" s="20">
        <v>1.0136191114087967</v>
      </c>
      <c r="AB30" s="20">
        <v>6.7208672086720867E-3</v>
      </c>
      <c r="AC30" s="20">
        <v>0</v>
      </c>
      <c r="AD30" s="20">
        <v>0.42144528039451223</v>
      </c>
      <c r="AE30" s="20">
        <v>0.38149874506991754</v>
      </c>
      <c r="AF30" s="342">
        <v>0.24817736345165531</v>
      </c>
      <c r="AG30" s="20">
        <v>3.0297597705270705E-2</v>
      </c>
    </row>
    <row r="31" spans="1:33" ht="14.25" customHeight="1">
      <c r="A31" s="13">
        <v>34</v>
      </c>
      <c r="B31" s="14" t="s">
        <v>60</v>
      </c>
      <c r="C31" s="14" t="s">
        <v>39</v>
      </c>
      <c r="D31" s="340">
        <v>0.03</v>
      </c>
      <c r="E31" s="15">
        <v>10706</v>
      </c>
      <c r="F31" s="15">
        <f t="shared" si="0"/>
        <v>9.2785596109533266</v>
      </c>
      <c r="G31" s="344">
        <v>0.14331064705797125</v>
      </c>
      <c r="H31" s="344">
        <v>0.29025830258302582</v>
      </c>
      <c r="I31" s="17">
        <v>12.663871660750981</v>
      </c>
      <c r="J31" s="18">
        <v>12.936966603053435</v>
      </c>
      <c r="K31" s="20">
        <v>5.1890410958904107</v>
      </c>
      <c r="L31" s="20">
        <f t="shared" si="1"/>
        <v>1.6465489201635319</v>
      </c>
      <c r="M31" s="340">
        <v>0.40770000000000001</v>
      </c>
      <c r="N31" s="340">
        <v>0.25850000000000001</v>
      </c>
      <c r="O31" s="340">
        <v>0.2792</v>
      </c>
      <c r="P31" s="34">
        <v>8279.42</v>
      </c>
      <c r="Q31" s="20">
        <v>0</v>
      </c>
      <c r="R31" s="20">
        <v>5.9868943606036451E-2</v>
      </c>
      <c r="S31" s="20">
        <v>0.54551495016611296</v>
      </c>
      <c r="T31" s="20">
        <v>0.75508196721311482</v>
      </c>
      <c r="U31" s="20">
        <v>2.6598544367860413</v>
      </c>
      <c r="V31" s="20">
        <v>0</v>
      </c>
      <c r="W31" s="20">
        <v>4.0336232731525472</v>
      </c>
      <c r="X31" s="20">
        <v>183.94666666666666</v>
      </c>
      <c r="Y31" s="20">
        <v>7.6309263311451492</v>
      </c>
      <c r="Z31" s="20">
        <v>0.12843091334894613</v>
      </c>
      <c r="AA31" s="20">
        <v>1.0050528462822177</v>
      </c>
      <c r="AB31" s="20">
        <v>1.9131556319862426E-2</v>
      </c>
      <c r="AC31" s="20">
        <v>0</v>
      </c>
      <c r="AD31" s="20">
        <v>1.3972853040981468</v>
      </c>
      <c r="AE31" s="20">
        <v>0.51138011017686291</v>
      </c>
      <c r="AF31" s="342">
        <v>0.25279066396056826</v>
      </c>
      <c r="AG31" s="20">
        <v>8.7271672948680781E-2</v>
      </c>
    </row>
    <row r="32" spans="1:33" ht="14.25" customHeight="1">
      <c r="A32" s="13">
        <v>39</v>
      </c>
      <c r="B32" s="14" t="s">
        <v>61</v>
      </c>
      <c r="C32" s="14" t="s">
        <v>37</v>
      </c>
      <c r="D32" s="340">
        <v>0.01</v>
      </c>
      <c r="E32" s="15">
        <v>1091</v>
      </c>
      <c r="F32" s="15">
        <f t="shared" si="0"/>
        <v>6.9948499858330706</v>
      </c>
      <c r="G32" s="344">
        <v>1.5737284970851593</v>
      </c>
      <c r="H32" s="344">
        <v>0.23073170731707318</v>
      </c>
      <c r="I32" s="17">
        <v>188.54417048579285</v>
      </c>
      <c r="J32" s="18">
        <v>15.823206923076924</v>
      </c>
      <c r="K32" s="20">
        <v>11.93972602739726</v>
      </c>
      <c r="L32" s="20">
        <f t="shared" si="1"/>
        <v>2.4798711619220737</v>
      </c>
      <c r="M32" s="340">
        <v>0.38719999999999999</v>
      </c>
      <c r="N32" s="340">
        <v>0.1991</v>
      </c>
      <c r="O32" s="340">
        <v>0.25109999999999999</v>
      </c>
      <c r="P32" s="34">
        <v>17784.57</v>
      </c>
      <c r="Q32" s="20">
        <v>0</v>
      </c>
      <c r="R32" s="20">
        <v>9.7473684210526308</v>
      </c>
      <c r="S32" s="20">
        <v>7.9080459770114935</v>
      </c>
      <c r="T32" s="20">
        <v>2.5280112044817926</v>
      </c>
      <c r="U32" s="20">
        <v>0.99960175228992432</v>
      </c>
      <c r="V32" s="20">
        <v>528.42105263157896</v>
      </c>
      <c r="W32" s="20">
        <v>37.323420074349443</v>
      </c>
      <c r="X32" s="20">
        <v>84.369747899159663</v>
      </c>
      <c r="Y32" s="20">
        <v>1.618920972644377</v>
      </c>
      <c r="Z32" s="20">
        <v>0.57830014147350095</v>
      </c>
      <c r="AA32" s="20">
        <v>1.0428802588996764</v>
      </c>
      <c r="AB32" s="20">
        <v>2.038709677419355E-2</v>
      </c>
      <c r="AC32" s="20">
        <v>0</v>
      </c>
      <c r="AD32" s="20">
        <v>0.50626450116009281</v>
      </c>
      <c r="AE32" s="20">
        <v>0.72151394422310755</v>
      </c>
      <c r="AF32" s="342">
        <v>0.34840637450199202</v>
      </c>
      <c r="AG32" s="20">
        <v>0.18804780876494023</v>
      </c>
    </row>
    <row r="33" spans="1:33" ht="14.25" customHeight="1">
      <c r="A33" s="13">
        <v>40</v>
      </c>
      <c r="B33" s="14" t="s">
        <v>62</v>
      </c>
      <c r="C33" s="14" t="s">
        <v>37</v>
      </c>
      <c r="D33" s="340">
        <v>0.02</v>
      </c>
      <c r="E33" s="15">
        <v>626</v>
      </c>
      <c r="F33" s="15">
        <f t="shared" si="0"/>
        <v>6.4393503711000983</v>
      </c>
      <c r="G33" s="344">
        <v>0.7782361851836288</v>
      </c>
      <c r="H33" s="344">
        <v>0.29821292775665398</v>
      </c>
      <c r="I33" s="17">
        <v>42.012779552715656</v>
      </c>
      <c r="J33" s="18">
        <v>14.562569213732004</v>
      </c>
      <c r="K33" s="20">
        <v>15.334246575342465</v>
      </c>
      <c r="L33" s="20">
        <f t="shared" si="1"/>
        <v>2.7300886653088678</v>
      </c>
      <c r="M33" s="340">
        <v>0.25840000000000002</v>
      </c>
      <c r="N33" s="340">
        <v>0.21629999999999999</v>
      </c>
      <c r="O33" s="340">
        <v>0.16839999999999999</v>
      </c>
      <c r="P33" s="34">
        <v>4159.3500000000004</v>
      </c>
      <c r="Q33" s="20">
        <v>0</v>
      </c>
      <c r="R33" s="20">
        <v>0.56717171717171722</v>
      </c>
      <c r="S33" s="20">
        <v>1.0514596734289956</v>
      </c>
      <c r="T33" s="20">
        <v>2.4423963133640552</v>
      </c>
      <c r="U33" s="20">
        <v>0.82392288018886484</v>
      </c>
      <c r="V33" s="20">
        <v>5.3864951768488742</v>
      </c>
      <c r="W33" s="20">
        <v>2.4292343387470998</v>
      </c>
      <c r="X33" s="20">
        <v>11.864022662889518</v>
      </c>
      <c r="Y33" s="20">
        <v>2.7819512195121949</v>
      </c>
      <c r="Z33" s="20">
        <v>0.33177570093457942</v>
      </c>
      <c r="AA33" s="20">
        <v>1.1564245810055866</v>
      </c>
      <c r="AB33" s="20">
        <v>8.4177520501688377E-2</v>
      </c>
      <c r="AC33" s="20">
        <v>0</v>
      </c>
      <c r="AD33" s="20">
        <v>0.20301605318631424</v>
      </c>
      <c r="AE33" s="20">
        <v>0.5210124164278892</v>
      </c>
      <c r="AF33" s="342">
        <v>2.4594078319006684E-2</v>
      </c>
      <c r="AG33" s="20">
        <v>8.4765998089780331E-2</v>
      </c>
    </row>
    <row r="34" spans="1:33" ht="14.25" customHeight="1">
      <c r="A34" s="13">
        <v>41</v>
      </c>
      <c r="B34" s="14" t="s">
        <v>63</v>
      </c>
      <c r="C34" s="14" t="s">
        <v>37</v>
      </c>
      <c r="D34" s="340">
        <v>0.01</v>
      </c>
      <c r="E34" s="15">
        <v>2828</v>
      </c>
      <c r="F34" s="15">
        <f t="shared" si="0"/>
        <v>7.947325027016463</v>
      </c>
      <c r="G34" s="344">
        <v>0.28066541089056929</v>
      </c>
      <c r="H34" s="344">
        <v>0.17240091507436486</v>
      </c>
      <c r="I34" s="17">
        <v>29.720041648430332</v>
      </c>
      <c r="J34" s="18">
        <v>22.117967837305521</v>
      </c>
      <c r="K34" s="20">
        <v>9.1753424657534239</v>
      </c>
      <c r="L34" s="20">
        <f t="shared" si="1"/>
        <v>2.2165197192117132</v>
      </c>
      <c r="M34" s="340">
        <v>0.4859</v>
      </c>
      <c r="N34" s="340">
        <v>0.32229999999999998</v>
      </c>
      <c r="O34" s="340">
        <v>0.32750000000000001</v>
      </c>
      <c r="P34" s="34">
        <v>18420.810000000001</v>
      </c>
      <c r="Q34" s="20">
        <v>0.01</v>
      </c>
      <c r="R34" s="20">
        <v>1.5274499187872226</v>
      </c>
      <c r="S34" s="20">
        <v>1.7595120534417661</v>
      </c>
      <c r="T34" s="20">
        <v>0.49708840656431974</v>
      </c>
      <c r="U34" s="20">
        <v>0.86100196463654222</v>
      </c>
      <c r="V34" s="20">
        <v>0</v>
      </c>
      <c r="W34" s="20">
        <v>2.429029185069715</v>
      </c>
      <c r="X34" s="20">
        <v>239.72649572649573</v>
      </c>
      <c r="Y34" s="20">
        <v>5.001448575567359</v>
      </c>
      <c r="Z34" s="20">
        <v>0.17797009554003684</v>
      </c>
      <c r="AA34" s="20">
        <v>1.0210084033613445</v>
      </c>
      <c r="AB34" s="20">
        <v>2.7365540469424269E-3</v>
      </c>
      <c r="AC34" s="20">
        <v>0</v>
      </c>
      <c r="AD34" s="20">
        <v>0.21847960444993819</v>
      </c>
      <c r="AE34" s="20">
        <v>0.50919851682829431</v>
      </c>
      <c r="AF34" s="342">
        <v>0.18974614945807189</v>
      </c>
      <c r="AG34" s="20">
        <v>0.19709070165430689</v>
      </c>
    </row>
    <row r="35" spans="1:33" ht="14.25" customHeight="1">
      <c r="A35" s="13">
        <v>43</v>
      </c>
      <c r="B35" s="14" t="s">
        <v>64</v>
      </c>
      <c r="C35" s="14" t="s">
        <v>37</v>
      </c>
      <c r="D35" s="340">
        <v>2.5000000000000001E-2</v>
      </c>
      <c r="E35" s="15">
        <v>5703</v>
      </c>
      <c r="F35" s="15">
        <f t="shared" si="0"/>
        <v>8.6487476311565388</v>
      </c>
      <c r="G35" s="344">
        <v>5.5173341398019549E-2</v>
      </c>
      <c r="H35" s="344">
        <v>0.23966942148760331</v>
      </c>
      <c r="I35" s="17">
        <v>12.74237418902332</v>
      </c>
      <c r="J35" s="18">
        <v>15.139533333333333</v>
      </c>
      <c r="K35" s="20">
        <v>20.594520547945205</v>
      </c>
      <c r="L35" s="20">
        <f t="shared" si="1"/>
        <v>3.0250250475949771</v>
      </c>
      <c r="M35" s="340">
        <v>0.28000000000000003</v>
      </c>
      <c r="N35" s="340">
        <v>0</v>
      </c>
      <c r="O35" s="340">
        <v>0.4511</v>
      </c>
      <c r="P35" s="34">
        <v>13589.2</v>
      </c>
      <c r="Q35" s="20">
        <v>0</v>
      </c>
      <c r="R35" s="20">
        <v>0.27507858105074101</v>
      </c>
      <c r="S35" s="20">
        <v>1.0510504976041282</v>
      </c>
      <c r="T35" s="20">
        <v>0.4183039045013679</v>
      </c>
      <c r="U35" s="20">
        <v>0.90206450084869538</v>
      </c>
      <c r="V35" s="20">
        <v>3.904322569622416</v>
      </c>
      <c r="W35" s="20">
        <v>2.8597171818295584</v>
      </c>
      <c r="X35" s="20">
        <v>5.7853164556962025</v>
      </c>
      <c r="Y35" s="20">
        <v>3.7924405343760181</v>
      </c>
      <c r="Z35" s="20">
        <v>0.21615720524017468</v>
      </c>
      <c r="AA35" s="20">
        <v>1.0331782014712505</v>
      </c>
      <c r="AB35" s="20">
        <v>0.22607601761164525</v>
      </c>
      <c r="AC35" s="20">
        <v>0</v>
      </c>
      <c r="AD35" s="20">
        <v>0.68897614013893083</v>
      </c>
      <c r="AE35" s="20">
        <v>0.6044985121652372</v>
      </c>
      <c r="AF35" s="342">
        <v>0.37589707684228951</v>
      </c>
      <c r="AG35" s="20">
        <v>5.338701207771749E-2</v>
      </c>
    </row>
    <row r="36" spans="1:33" ht="14.25" customHeight="1">
      <c r="A36" s="13">
        <v>44</v>
      </c>
      <c r="B36" s="14" t="s">
        <v>65</v>
      </c>
      <c r="C36" s="14" t="s">
        <v>37</v>
      </c>
      <c r="D36" s="340">
        <v>0.03</v>
      </c>
      <c r="E36" s="15">
        <v>1286</v>
      </c>
      <c r="F36" s="15">
        <f t="shared" si="0"/>
        <v>7.1592919047975645</v>
      </c>
      <c r="G36" s="344">
        <v>0.54034840466533995</v>
      </c>
      <c r="H36" s="344">
        <v>0.24892713966171709</v>
      </c>
      <c r="I36" s="17">
        <v>36.578390357698289</v>
      </c>
      <c r="J36" s="18">
        <v>15.422888524590164</v>
      </c>
      <c r="K36" s="20">
        <v>13.526027397260274</v>
      </c>
      <c r="L36" s="20">
        <f t="shared" si="1"/>
        <v>2.6046157846763713</v>
      </c>
      <c r="M36" s="340">
        <v>0.3</v>
      </c>
      <c r="N36" s="340">
        <v>0.2823</v>
      </c>
      <c r="O36" s="340">
        <v>0.55169999999999997</v>
      </c>
      <c r="P36" s="34">
        <v>5082.38</v>
      </c>
      <c r="Q36" s="20">
        <v>0</v>
      </c>
      <c r="R36" s="20">
        <v>0.53422459893048124</v>
      </c>
      <c r="S36" s="20">
        <v>-0.2022662889518414</v>
      </c>
      <c r="T36" s="20">
        <v>1.2249134948096887</v>
      </c>
      <c r="U36" s="20">
        <v>0.856509812196666</v>
      </c>
      <c r="V36" s="20">
        <v>10.867469879518072</v>
      </c>
      <c r="W36" s="20">
        <v>2.7132352941176472</v>
      </c>
      <c r="X36" s="20">
        <v>48.903614457831324</v>
      </c>
      <c r="Y36" s="20">
        <v>1.9151266255989048</v>
      </c>
      <c r="Z36" s="20">
        <v>0.50923666782851162</v>
      </c>
      <c r="AA36" s="20">
        <v>1.0215827338129497</v>
      </c>
      <c r="AB36" s="20">
        <v>2.4857954545454544E-2</v>
      </c>
      <c r="AC36" s="20">
        <v>0</v>
      </c>
      <c r="AD36" s="20">
        <v>0.40529467381027418</v>
      </c>
      <c r="AE36" s="20">
        <v>0.6262626262626263</v>
      </c>
      <c r="AF36" s="342">
        <v>0.10051736881005174</v>
      </c>
      <c r="AG36" s="20">
        <v>0.10445922641044593</v>
      </c>
    </row>
    <row r="37" spans="1:33" ht="14.25" customHeight="1">
      <c r="A37" s="13">
        <v>47</v>
      </c>
      <c r="B37" s="14" t="s">
        <v>66</v>
      </c>
      <c r="C37" s="14" t="s">
        <v>37</v>
      </c>
      <c r="D37" s="340">
        <v>2.5000000000000001E-2</v>
      </c>
      <c r="E37" s="15">
        <v>582</v>
      </c>
      <c r="F37" s="15">
        <f t="shared" si="0"/>
        <v>6.3664704477314382</v>
      </c>
      <c r="G37" s="344">
        <v>0.45019072856846409</v>
      </c>
      <c r="H37" s="344">
        <v>0.25142045454545453</v>
      </c>
      <c r="I37" s="17">
        <v>30.312577319587625</v>
      </c>
      <c r="J37" s="18">
        <v>15.340799999999998</v>
      </c>
      <c r="K37" s="20">
        <v>12.183561643835617</v>
      </c>
      <c r="L37" s="20">
        <f t="shared" si="1"/>
        <v>2.500087636928205</v>
      </c>
      <c r="M37" s="340">
        <v>0.9</v>
      </c>
      <c r="N37" s="340">
        <v>0.54490000000000005</v>
      </c>
      <c r="O37" s="340">
        <v>0</v>
      </c>
      <c r="P37" s="34">
        <v>2360.96</v>
      </c>
      <c r="Q37" s="20">
        <v>0</v>
      </c>
      <c r="R37" s="20">
        <v>1.3872271624898951</v>
      </c>
      <c r="S37" s="20">
        <v>0.85967503692762182</v>
      </c>
      <c r="T37" s="20">
        <v>2.2847100175746871E-2</v>
      </c>
      <c r="U37" s="20">
        <v>0.96181384248210022</v>
      </c>
      <c r="V37" s="20">
        <v>26.33986928104575</v>
      </c>
      <c r="W37" s="20">
        <v>2.9287790697674421</v>
      </c>
      <c r="X37" s="20">
        <v>20.666666666666668</v>
      </c>
      <c r="Y37" s="20">
        <v>1.6243354991139989</v>
      </c>
      <c r="Z37" s="20">
        <v>0.5733152726041314</v>
      </c>
      <c r="AA37" s="20">
        <v>1.0141388174807198</v>
      </c>
      <c r="AB37" s="20">
        <v>0.10643367752184273</v>
      </c>
      <c r="AC37" s="20">
        <v>0</v>
      </c>
      <c r="AD37" s="20">
        <v>0.60123966942148765</v>
      </c>
      <c r="AE37" s="20">
        <v>0.51464019851116627</v>
      </c>
      <c r="AF37" s="342">
        <v>4.5161290322580643E-2</v>
      </c>
      <c r="AG37" s="20">
        <v>3.6228287841191066E-2</v>
      </c>
    </row>
    <row r="38" spans="1:33" ht="14.25" customHeight="1">
      <c r="A38" s="13">
        <v>48</v>
      </c>
      <c r="B38" s="14" t="s">
        <v>67</v>
      </c>
      <c r="C38" s="14" t="s">
        <v>39</v>
      </c>
      <c r="D38" s="340">
        <v>0.01</v>
      </c>
      <c r="E38" s="15">
        <v>6651</v>
      </c>
      <c r="F38" s="15">
        <f t="shared" si="0"/>
        <v>8.8025224982844215</v>
      </c>
      <c r="G38" s="344">
        <v>0.27092265586376363</v>
      </c>
      <c r="H38" s="344">
        <v>0.26095753473181965</v>
      </c>
      <c r="I38" s="17">
        <v>18.663204029469252</v>
      </c>
      <c r="J38" s="18">
        <v>16.689721611573859</v>
      </c>
      <c r="K38" s="20">
        <v>23.232876712328768</v>
      </c>
      <c r="L38" s="20">
        <f t="shared" si="1"/>
        <v>3.1455683752034571</v>
      </c>
      <c r="M38" s="340">
        <v>0.58279999999999998</v>
      </c>
      <c r="N38" s="340">
        <v>0.13420000000000001</v>
      </c>
      <c r="O38" s="340">
        <v>0.10009999999999999</v>
      </c>
      <c r="P38" s="34">
        <v>32395.599999999999</v>
      </c>
      <c r="Q38" s="342">
        <v>7.3197359932509434E-2</v>
      </c>
      <c r="R38" s="20">
        <v>0.30350386857084422</v>
      </c>
      <c r="S38" s="20">
        <v>0.57188678183557484</v>
      </c>
      <c r="T38" s="20">
        <v>0.53002070393374745</v>
      </c>
      <c r="U38" s="20">
        <v>1.1642954906965561</v>
      </c>
      <c r="V38" s="20">
        <v>5.8331294710700918</v>
      </c>
      <c r="W38" s="20">
        <v>4.9595663546689357</v>
      </c>
      <c r="X38" s="20">
        <v>6.6716974732915038</v>
      </c>
      <c r="Y38" s="20">
        <v>1.2052402686875645</v>
      </c>
      <c r="Z38" s="20">
        <v>0.63478761096656944</v>
      </c>
      <c r="AA38" s="20">
        <v>1.2807778399552323</v>
      </c>
      <c r="AB38" s="20">
        <v>0.5127443259110761</v>
      </c>
      <c r="AC38" s="20">
        <v>1.3639292618314598E-2</v>
      </c>
      <c r="AD38" s="20">
        <v>0.29104036757466362</v>
      </c>
      <c r="AE38" s="20">
        <v>0.22877004803904125</v>
      </c>
      <c r="AF38" s="342">
        <v>8.0204864906082404E-2</v>
      </c>
      <c r="AG38" s="20">
        <v>2.8251531403299189E-2</v>
      </c>
    </row>
    <row r="39" spans="1:33" ht="14.25" customHeight="1">
      <c r="A39" s="13">
        <v>49</v>
      </c>
      <c r="B39" s="14" t="s">
        <v>68</v>
      </c>
      <c r="C39" s="14" t="s">
        <v>39</v>
      </c>
      <c r="D39" s="340">
        <v>0.03</v>
      </c>
      <c r="E39" s="15">
        <v>-19364</v>
      </c>
      <c r="F39" s="15"/>
      <c r="G39" s="344">
        <v>0.1532</v>
      </c>
      <c r="H39" s="344">
        <v>0.21644736842105264</v>
      </c>
      <c r="I39" s="17">
        <f>J39</f>
        <v>15.697107216494844</v>
      </c>
      <c r="J39" s="18">
        <v>15.697107216494844</v>
      </c>
      <c r="K39" s="20">
        <v>6.4520547945205475</v>
      </c>
      <c r="L39" s="20">
        <f t="shared" si="1"/>
        <v>1.8643986528680265</v>
      </c>
      <c r="M39" s="340">
        <v>0.30425600000000003</v>
      </c>
      <c r="N39" s="340">
        <v>1.17E-2</v>
      </c>
      <c r="O39" s="340">
        <v>0.68</v>
      </c>
      <c r="P39" s="34">
        <v>26681.47</v>
      </c>
      <c r="Q39" s="340">
        <v>0.191</v>
      </c>
      <c r="R39" s="20">
        <v>2.7019194422277288</v>
      </c>
      <c r="S39" s="20">
        <v>1.4827196747232889</v>
      </c>
      <c r="T39" s="20">
        <v>1.4758982227336657</v>
      </c>
      <c r="U39" s="20">
        <v>4.5234394540322294</v>
      </c>
      <c r="V39" s="20">
        <v>1329.1076115485564</v>
      </c>
      <c r="W39" s="20">
        <v>-47.508209025236887</v>
      </c>
      <c r="X39" s="20">
        <v>49.197512872826195</v>
      </c>
      <c r="Y39" s="20">
        <v>0.6951987385134033</v>
      </c>
      <c r="Z39" s="20">
        <v>1.0432952495490078</v>
      </c>
      <c r="AA39" s="20">
        <v>1.5600308750263139</v>
      </c>
      <c r="AB39" s="20">
        <v>0</v>
      </c>
      <c r="AC39" s="20">
        <v>0</v>
      </c>
      <c r="AD39" s="20">
        <v>-5.7656691975584335</v>
      </c>
      <c r="AE39" s="20">
        <v>8.0214854163786806E-2</v>
      </c>
      <c r="AF39" s="342">
        <v>6.8062165524595666E-2</v>
      </c>
      <c r="AG39" s="20">
        <v>8.4243369734789391E-3</v>
      </c>
    </row>
    <row r="40" spans="1:33" ht="14.25" customHeight="1">
      <c r="A40" s="13">
        <v>50</v>
      </c>
      <c r="B40" s="14" t="s">
        <v>69</v>
      </c>
      <c r="C40" s="14" t="s">
        <v>39</v>
      </c>
      <c r="D40" s="340">
        <v>0.02</v>
      </c>
      <c r="E40" s="15">
        <v>38467</v>
      </c>
      <c r="F40" s="15">
        <f t="shared" si="0"/>
        <v>10.557556009861747</v>
      </c>
      <c r="G40" s="344">
        <v>0.17432269541940748</v>
      </c>
      <c r="H40" s="344">
        <v>0.23431561734112621</v>
      </c>
      <c r="I40" s="17">
        <v>18.024655158967427</v>
      </c>
      <c r="J40" s="18">
        <v>15.44042075352159</v>
      </c>
      <c r="K40" s="20">
        <v>21.298630136986301</v>
      </c>
      <c r="L40" s="20">
        <f t="shared" si="1"/>
        <v>3.0586427578296771</v>
      </c>
      <c r="M40" s="340">
        <v>0.60089999999999999</v>
      </c>
      <c r="N40" s="340">
        <v>6.5299999999999997E-2</v>
      </c>
      <c r="O40" s="340">
        <v>5.8599999999999999E-2</v>
      </c>
      <c r="P40" s="34">
        <v>379786.06</v>
      </c>
      <c r="Q40" s="342">
        <v>0.21800947867298584</v>
      </c>
      <c r="R40" s="20">
        <v>0.18673428196090924</v>
      </c>
      <c r="S40" s="20">
        <v>0.70520214131315861</v>
      </c>
      <c r="T40" s="20">
        <v>0.16892548924273743</v>
      </c>
      <c r="U40" s="20">
        <v>1.4983485002902197</v>
      </c>
      <c r="V40" s="20">
        <v>12.309486994085692</v>
      </c>
      <c r="W40" s="20">
        <v>3.4095144779505633</v>
      </c>
      <c r="X40" s="20">
        <v>54.445147852328077</v>
      </c>
      <c r="Y40" s="20">
        <v>1.3536213335320093</v>
      </c>
      <c r="Z40" s="20">
        <v>0.64984168885185123</v>
      </c>
      <c r="AA40" s="20">
        <v>1.0707090769798258</v>
      </c>
      <c r="AB40" s="20">
        <v>0.10138375493004474</v>
      </c>
      <c r="AC40" s="20">
        <v>3.2252953075134747E-2</v>
      </c>
      <c r="AD40" s="20">
        <v>0.12006585877817921</v>
      </c>
      <c r="AE40" s="20">
        <v>9.0803221029471484E-2</v>
      </c>
      <c r="AF40" s="342">
        <v>1.5250849177210844E-2</v>
      </c>
      <c r="AG40" s="20">
        <v>0</v>
      </c>
    </row>
    <row r="41" spans="1:33" ht="14.25" customHeight="1">
      <c r="A41" s="13">
        <v>51</v>
      </c>
      <c r="B41" s="14" t="s">
        <v>70</v>
      </c>
      <c r="C41" s="14" t="s">
        <v>37</v>
      </c>
      <c r="D41" s="340">
        <v>0.02</v>
      </c>
      <c r="E41" s="15">
        <v>321</v>
      </c>
      <c r="F41" s="15">
        <f t="shared" si="0"/>
        <v>5.7714411231300158</v>
      </c>
      <c r="G41" s="344">
        <v>1.653884834247862</v>
      </c>
      <c r="H41" s="344">
        <v>0.21771771771771772</v>
      </c>
      <c r="I41" s="17">
        <v>208.33919003115267</v>
      </c>
      <c r="J41" s="18">
        <v>19.107680000000002</v>
      </c>
      <c r="K41" s="20">
        <v>10.846575342465753</v>
      </c>
      <c r="L41" s="20">
        <f t="shared" si="1"/>
        <v>2.3838493935236391</v>
      </c>
      <c r="M41" s="340">
        <v>0.62</v>
      </c>
      <c r="N41" s="340">
        <v>0.19789999999999999</v>
      </c>
      <c r="O41" s="340">
        <v>0.1245</v>
      </c>
      <c r="P41" s="34">
        <v>7171.1</v>
      </c>
      <c r="Q41" s="340">
        <v>6.59E-2</v>
      </c>
      <c r="R41" s="20">
        <v>1.6998542982030074E-2</v>
      </c>
      <c r="S41" s="20">
        <v>1.5765209125475286</v>
      </c>
      <c r="T41" s="20">
        <v>3.6311475409836067</v>
      </c>
      <c r="U41" s="20">
        <v>0.41620515290151699</v>
      </c>
      <c r="V41" s="20">
        <v>9.4582763337893301</v>
      </c>
      <c r="W41" s="20">
        <v>2.7188360204482893</v>
      </c>
      <c r="X41" s="20">
        <v>1.082680864390855</v>
      </c>
      <c r="Y41" s="20">
        <v>2.261992619926199</v>
      </c>
      <c r="Z41" s="20">
        <v>0.35279369627507162</v>
      </c>
      <c r="AA41" s="20">
        <v>1.7828054298642535</v>
      </c>
      <c r="AB41" s="20">
        <v>0.55248109204943741</v>
      </c>
      <c r="AC41" s="20">
        <v>0</v>
      </c>
      <c r="AD41" s="20">
        <v>8.5315614617940197E-2</v>
      </c>
      <c r="AE41" s="20">
        <v>0.32658374312988142</v>
      </c>
      <c r="AF41" s="342">
        <v>0.19785941567833382</v>
      </c>
      <c r="AG41" s="20">
        <v>7.810240092565808E-2</v>
      </c>
    </row>
    <row r="42" spans="1:33" ht="14.25" customHeight="1">
      <c r="A42" s="13">
        <v>52</v>
      </c>
      <c r="B42" s="14" t="s">
        <v>71</v>
      </c>
      <c r="C42" s="14" t="s">
        <v>39</v>
      </c>
      <c r="D42" s="340">
        <v>0.03</v>
      </c>
      <c r="E42" s="15">
        <v>1294</v>
      </c>
      <c r="F42" s="15">
        <f t="shared" si="0"/>
        <v>7.1654934750608454</v>
      </c>
      <c r="G42" s="344">
        <v>0.90883948977293483</v>
      </c>
      <c r="H42" s="344">
        <v>0.23076923076923078</v>
      </c>
      <c r="I42" s="17">
        <v>70.633693972179287</v>
      </c>
      <c r="J42" s="18">
        <v>18.28</v>
      </c>
      <c r="K42" s="20">
        <v>13.830136986301369</v>
      </c>
      <c r="L42" s="20">
        <f t="shared" si="1"/>
        <v>2.6268500506385575</v>
      </c>
      <c r="M42" s="340">
        <v>0.24049999999999999</v>
      </c>
      <c r="N42" s="340">
        <v>0.16170000000000001</v>
      </c>
      <c r="O42" s="340">
        <v>0.1055</v>
      </c>
      <c r="P42" s="34">
        <v>26670.560000000001</v>
      </c>
      <c r="Q42" s="342">
        <v>0.13486866862346655</v>
      </c>
      <c r="R42" s="20">
        <v>0.16802618142447612</v>
      </c>
      <c r="S42" s="20">
        <v>6.7838967648127912E-2</v>
      </c>
      <c r="T42" s="20">
        <v>-0.66632284682826204</v>
      </c>
      <c r="U42" s="20">
        <v>1.0721788724001931</v>
      </c>
      <c r="V42" s="20">
        <v>4.9546062465580993</v>
      </c>
      <c r="W42" s="20">
        <v>2.0971229409936512</v>
      </c>
      <c r="X42" s="20">
        <v>6.8266367972250324</v>
      </c>
      <c r="Y42" s="20">
        <v>1.0343539850341854</v>
      </c>
      <c r="Z42" s="20">
        <v>0.75246481840397739</v>
      </c>
      <c r="AA42" s="20">
        <v>2.425460636515913</v>
      </c>
      <c r="AB42" s="20">
        <v>0.68894940640823799</v>
      </c>
      <c r="AC42" s="20">
        <v>3.6721841623760694E-2</v>
      </c>
      <c r="AD42" s="20">
        <v>5.6867872288997784E-2</v>
      </c>
      <c r="AE42" s="20">
        <v>0.15222246922205637</v>
      </c>
      <c r="AF42" s="342">
        <v>2.5649168492701154E-2</v>
      </c>
      <c r="AG42" s="20">
        <v>1.8239173467983528E-2</v>
      </c>
    </row>
    <row r="43" spans="1:33" ht="14.25" customHeight="1">
      <c r="A43" s="13">
        <v>54</v>
      </c>
      <c r="B43" s="14" t="s">
        <v>72</v>
      </c>
      <c r="C43" s="14" t="s">
        <v>39</v>
      </c>
      <c r="D43" s="340">
        <v>0.04</v>
      </c>
      <c r="E43" s="15">
        <v>3832</v>
      </c>
      <c r="F43" s="15">
        <f t="shared" si="0"/>
        <v>8.2511421390907511</v>
      </c>
      <c r="G43" s="344">
        <v>0.42670000000000002</v>
      </c>
      <c r="H43" s="344">
        <v>0.36230000000000001</v>
      </c>
      <c r="I43" s="17">
        <v>20.887252087682672</v>
      </c>
      <c r="J43" s="17">
        <v>5.6822341331818826</v>
      </c>
      <c r="K43" s="20">
        <v>14.235616438356164</v>
      </c>
      <c r="L43" s="20">
        <f t="shared" si="1"/>
        <v>2.6557470242079986</v>
      </c>
      <c r="M43" s="340">
        <v>0.31759999999999999</v>
      </c>
      <c r="N43" s="340">
        <v>0.13009999999999999</v>
      </c>
      <c r="O43" s="340">
        <v>0.1067</v>
      </c>
      <c r="P43" s="34">
        <v>40754.82</v>
      </c>
      <c r="Q43" s="20">
        <v>4.8500000000000001E-2</v>
      </c>
      <c r="R43" s="20">
        <v>8.6932847953079984E-2</v>
      </c>
      <c r="S43" s="20">
        <v>0.1782407407407407</v>
      </c>
      <c r="T43" s="20">
        <v>7.6893424036281175</v>
      </c>
      <c r="U43" s="20">
        <v>0.35466316801717518</v>
      </c>
      <c r="V43" s="20">
        <v>1.010642365536579</v>
      </c>
      <c r="W43" s="20">
        <v>1.8217916562960694</v>
      </c>
      <c r="X43" s="20">
        <v>22.972959922742636</v>
      </c>
      <c r="Y43" s="20">
        <v>1.4946529365887189</v>
      </c>
      <c r="Z43" s="20">
        <v>0.75480731384406197</v>
      </c>
      <c r="AA43" s="20">
        <v>1.0613174019607843</v>
      </c>
      <c r="AB43" s="20">
        <v>5.6798522124153303E-2</v>
      </c>
      <c r="AC43" s="20">
        <v>0</v>
      </c>
      <c r="AD43" s="20">
        <v>0.12156010595270195</v>
      </c>
      <c r="AE43" s="20">
        <v>0.25714105555205247</v>
      </c>
      <c r="AF43" s="342">
        <v>-1.681484751035164E-2</v>
      </c>
      <c r="AG43" s="20">
        <v>5.2966769657607667E-3</v>
      </c>
    </row>
    <row r="44" spans="1:33" ht="14.25" customHeight="1">
      <c r="A44" s="37">
        <v>56</v>
      </c>
      <c r="B44" s="38" t="s">
        <v>73</v>
      </c>
      <c r="C44" s="38" t="s">
        <v>37</v>
      </c>
      <c r="D44" s="340">
        <v>0.02</v>
      </c>
      <c r="E44" s="15">
        <v>8103</v>
      </c>
      <c r="F44" s="15">
        <f t="shared" si="0"/>
        <v>8.9999896424607257</v>
      </c>
      <c r="G44" s="344">
        <v>0.1348</v>
      </c>
      <c r="H44" s="344">
        <v>0.26939999999999997</v>
      </c>
      <c r="I44" s="17">
        <v>16.835616438356166</v>
      </c>
      <c r="J44" s="17">
        <v>11.136244897959184</v>
      </c>
      <c r="K44" s="20">
        <v>15.901369863013699</v>
      </c>
      <c r="L44" s="20">
        <f t="shared" si="1"/>
        <v>2.7664052604215867</v>
      </c>
      <c r="M44" s="340">
        <v>0.6</v>
      </c>
      <c r="N44" s="340">
        <v>0.1595</v>
      </c>
      <c r="O44" s="340">
        <v>0.29730000000000001</v>
      </c>
      <c r="P44" s="34">
        <v>17528.32</v>
      </c>
      <c r="Q44" s="20">
        <v>0.13458356315499173</v>
      </c>
      <c r="R44" s="20">
        <v>-6.4061218912271123E-2</v>
      </c>
      <c r="S44" s="20">
        <v>0.11807662060442636</v>
      </c>
      <c r="T44" s="20">
        <v>0.22235631316940707</v>
      </c>
      <c r="U44" s="20">
        <v>1.3277053099177443</v>
      </c>
      <c r="V44" s="20">
        <v>5.8930615313922887</v>
      </c>
      <c r="W44" s="20">
        <v>30.802183406113539</v>
      </c>
      <c r="X44" s="20">
        <v>97.426795580110493</v>
      </c>
      <c r="Y44" s="20">
        <v>1.5363737486095661</v>
      </c>
      <c r="Z44" s="20">
        <v>0.61252895715314681</v>
      </c>
      <c r="AA44" s="20">
        <v>1</v>
      </c>
      <c r="AB44" s="20">
        <v>3.6173633440514469E-2</v>
      </c>
      <c r="AC44" s="20">
        <v>0</v>
      </c>
      <c r="AD44" s="20">
        <v>0.42979897098604997</v>
      </c>
      <c r="AE44" s="20">
        <v>0.31448743212781943</v>
      </c>
      <c r="AF44" s="342">
        <v>0</v>
      </c>
      <c r="AG44" s="20">
        <v>0.10845371932460977</v>
      </c>
    </row>
    <row r="45" spans="1:33" ht="14.25" customHeight="1">
      <c r="A45" s="37">
        <v>56</v>
      </c>
      <c r="B45" s="38" t="s">
        <v>73</v>
      </c>
      <c r="C45" s="38" t="s">
        <v>37</v>
      </c>
      <c r="D45" s="340">
        <v>0.02</v>
      </c>
      <c r="E45" s="15">
        <v>6778</v>
      </c>
      <c r="F45" s="15">
        <f t="shared" si="0"/>
        <v>8.8214373521669973</v>
      </c>
      <c r="G45" s="344">
        <v>6.3600000000000004E-2</v>
      </c>
      <c r="H45" s="344">
        <v>0.24660000000000001</v>
      </c>
      <c r="I45" s="17">
        <v>14.780023605783416</v>
      </c>
      <c r="J45" s="17">
        <v>12.167982509413337</v>
      </c>
      <c r="K45" s="20">
        <v>14.178082191780822</v>
      </c>
      <c r="L45" s="20">
        <f t="shared" si="1"/>
        <v>2.6516972645510783</v>
      </c>
      <c r="M45" s="340">
        <v>0.51849999999999996</v>
      </c>
      <c r="N45" s="340">
        <v>6.3799999999999996E-2</v>
      </c>
      <c r="O45" s="340">
        <v>0.2298</v>
      </c>
      <c r="P45" s="34">
        <v>11311.83</v>
      </c>
      <c r="Q45" s="20">
        <v>0.13458356315499173</v>
      </c>
      <c r="R45" s="20">
        <v>0.19087688219663423</v>
      </c>
      <c r="S45" s="20">
        <v>0.38784551671000678</v>
      </c>
      <c r="T45" s="20">
        <v>1.2186579378068738</v>
      </c>
      <c r="U45" s="20">
        <v>1.283353547604609</v>
      </c>
      <c r="V45" s="20">
        <v>7.9871048907060862</v>
      </c>
      <c r="W45" s="20">
        <v>11.36241610738255</v>
      </c>
      <c r="X45" s="20">
        <v>59.473067915690869</v>
      </c>
      <c r="Y45" s="20">
        <v>2.8395395110858441</v>
      </c>
      <c r="Z45" s="20">
        <v>0.33009483079211605</v>
      </c>
      <c r="AA45" s="20">
        <v>1</v>
      </c>
      <c r="AB45" s="20">
        <v>2.2276197085357392E-2</v>
      </c>
      <c r="AC45" s="20">
        <v>0</v>
      </c>
      <c r="AD45" s="20">
        <v>0.5467672326866454</v>
      </c>
      <c r="AE45" s="20">
        <v>0.52140185075802326</v>
      </c>
      <c r="AF45" s="342">
        <v>0</v>
      </c>
      <c r="AG45" s="20">
        <v>0.13380586729671196</v>
      </c>
    </row>
    <row r="46" spans="1:33" ht="14.25" customHeight="1">
      <c r="A46" s="37">
        <v>57</v>
      </c>
      <c r="B46" s="38" t="s">
        <v>74</v>
      </c>
      <c r="C46" s="38" t="s">
        <v>37</v>
      </c>
      <c r="D46" s="340">
        <v>2.8000000000000001E-2</v>
      </c>
      <c r="E46" s="15">
        <v>1092</v>
      </c>
      <c r="F46" s="15">
        <f t="shared" si="0"/>
        <v>6.9957661563048505</v>
      </c>
      <c r="G46" s="344">
        <v>0.82421123810675123</v>
      </c>
      <c r="H46" s="344">
        <v>0.29313909774436092</v>
      </c>
      <c r="I46" s="17">
        <v>48.717948717948715</v>
      </c>
      <c r="J46" s="17">
        <v>13.94861038280021</v>
      </c>
      <c r="K46" s="20">
        <v>11.035616438356165</v>
      </c>
      <c r="L46" s="20">
        <f t="shared" si="1"/>
        <v>2.4011279002559616</v>
      </c>
      <c r="M46" s="340">
        <v>0.2238</v>
      </c>
      <c r="N46" s="340">
        <v>0.42259999999999998</v>
      </c>
      <c r="O46" s="340">
        <v>0.34339999999999998</v>
      </c>
      <c r="P46" s="34">
        <v>15224.95</v>
      </c>
      <c r="Q46" s="20">
        <v>0.184</v>
      </c>
      <c r="R46" s="20">
        <v>0.19004443160062134</v>
      </c>
      <c r="S46" s="20">
        <v>0.8311545341956792</v>
      </c>
      <c r="T46" s="20">
        <v>2.4888178913738019</v>
      </c>
      <c r="U46" s="20">
        <v>1.1802992066241114</v>
      </c>
      <c r="V46" s="20">
        <v>3.997653631284916</v>
      </c>
      <c r="W46" s="20">
        <v>7.7268113594644205</v>
      </c>
      <c r="X46" s="20">
        <v>3.6109401019326839</v>
      </c>
      <c r="Y46" s="20">
        <v>1.0311656566685339</v>
      </c>
      <c r="Z46" s="20">
        <v>0.59910757649344337</v>
      </c>
      <c r="AA46" s="20">
        <v>1.3600673022994951</v>
      </c>
      <c r="AB46" s="20">
        <v>0.9002029007289396</v>
      </c>
      <c r="AC46" s="20">
        <v>1.6833245660178853E-2</v>
      </c>
      <c r="AD46" s="20">
        <v>0.10615339749198018</v>
      </c>
      <c r="AE46" s="20">
        <v>0.10729757679085497</v>
      </c>
      <c r="AF46" s="342">
        <v>-0.15495122837418598</v>
      </c>
      <c r="AG46" s="20">
        <v>6.4004024707230494E-3</v>
      </c>
    </row>
    <row r="47" spans="1:33" ht="14.25" customHeight="1">
      <c r="A47" s="37">
        <v>57</v>
      </c>
      <c r="B47" s="38" t="s">
        <v>74</v>
      </c>
      <c r="C47" s="38" t="s">
        <v>37</v>
      </c>
      <c r="D47" s="340">
        <v>1.4999999999999999E-2</v>
      </c>
      <c r="E47" s="15">
        <v>867</v>
      </c>
      <c r="F47" s="15">
        <f t="shared" si="0"/>
        <v>6.7650389767805414</v>
      </c>
      <c r="G47" s="344">
        <v>0.28149999999999997</v>
      </c>
      <c r="H47" s="344">
        <v>0.24199999999999999</v>
      </c>
      <c r="I47" s="17">
        <v>21.68396770472895</v>
      </c>
      <c r="J47" s="17">
        <v>8.4003574620196613</v>
      </c>
      <c r="K47" s="20">
        <v>8.0219178082191789</v>
      </c>
      <c r="L47" s="20">
        <f t="shared" si="1"/>
        <v>2.0821775214987106</v>
      </c>
      <c r="M47" s="340">
        <v>0.34</v>
      </c>
      <c r="N47" s="340">
        <v>0.18440000000000001</v>
      </c>
      <c r="O47" s="340">
        <v>0.41649999999999998</v>
      </c>
      <c r="P47" s="34">
        <v>3449.59</v>
      </c>
      <c r="Q47" s="20">
        <v>0</v>
      </c>
      <c r="R47" s="20">
        <v>0.3116810705324784</v>
      </c>
      <c r="S47" s="20">
        <v>0.33282149712092135</v>
      </c>
      <c r="T47" s="20">
        <v>0.14682539682539675</v>
      </c>
      <c r="U47" s="20">
        <v>0.79112397491558129</v>
      </c>
      <c r="V47" s="20">
        <v>0</v>
      </c>
      <c r="W47" s="20">
        <v>1.2567049808429118</v>
      </c>
      <c r="X47" s="20">
        <v>69.05263157894737</v>
      </c>
      <c r="Y47" s="20">
        <v>3.7153284671532845</v>
      </c>
      <c r="Z47" s="20">
        <v>0.26206163655685438</v>
      </c>
      <c r="AA47" s="20">
        <v>1.0153977758768178</v>
      </c>
      <c r="AB47" s="20">
        <v>1.4112903225806451E-2</v>
      </c>
      <c r="AC47" s="20">
        <v>0</v>
      </c>
      <c r="AD47" s="20">
        <v>0.2853381602764522</v>
      </c>
      <c r="AE47" s="20">
        <v>0.61463414634146341</v>
      </c>
      <c r="AF47" s="342">
        <v>0.20487804878048779</v>
      </c>
      <c r="AG47" s="20">
        <v>5.7012195121951222E-2</v>
      </c>
    </row>
    <row r="48" spans="1:33" ht="14.25" customHeight="1">
      <c r="A48" s="13">
        <v>58</v>
      </c>
      <c r="B48" s="14" t="s">
        <v>75</v>
      </c>
      <c r="C48" s="14" t="s">
        <v>37</v>
      </c>
      <c r="D48" s="340">
        <v>4.4999999999999998E-2</v>
      </c>
      <c r="E48" s="15">
        <v>20609</v>
      </c>
      <c r="F48" s="15">
        <f t="shared" si="0"/>
        <v>9.9334831525715082</v>
      </c>
      <c r="G48" s="344">
        <v>0.37006019932471723</v>
      </c>
      <c r="H48" s="344">
        <v>0.37647058823529411</v>
      </c>
      <c r="I48" s="17">
        <v>16.50735115726139</v>
      </c>
      <c r="J48" s="17">
        <v>10.309090909090909</v>
      </c>
      <c r="K48" s="20">
        <v>13.424657534246576</v>
      </c>
      <c r="L48" s="20">
        <f t="shared" si="1"/>
        <v>2.5970931305162264</v>
      </c>
      <c r="M48" s="340">
        <v>0.30149999999999999</v>
      </c>
      <c r="N48" s="340">
        <v>0.31990000000000002</v>
      </c>
      <c r="O48" s="340">
        <v>7.4099999999999999E-2</v>
      </c>
      <c r="P48" s="34">
        <v>39567.050000000003</v>
      </c>
      <c r="Q48" s="20">
        <v>5.8999999999999997E-2</v>
      </c>
      <c r="R48" s="20">
        <v>0.66513418349661579</v>
      </c>
      <c r="S48" s="20">
        <v>1.0870872454900304</v>
      </c>
      <c r="T48" s="20">
        <v>3.7983701979045401</v>
      </c>
      <c r="U48" s="20">
        <v>1.4414309575312834</v>
      </c>
      <c r="V48" s="20">
        <v>7.0052230613127513</v>
      </c>
      <c r="W48" s="20">
        <v>5.1746000540633528</v>
      </c>
      <c r="X48" s="20">
        <v>3.6691700500095838</v>
      </c>
      <c r="Y48" s="20">
        <v>1.0980860259312615</v>
      </c>
      <c r="Z48" s="20">
        <v>0.56648880805513246</v>
      </c>
      <c r="AA48" s="20">
        <v>1.1378831789052615</v>
      </c>
      <c r="AB48" s="20">
        <v>0.87436500113731142</v>
      </c>
      <c r="AC48" s="20">
        <v>0</v>
      </c>
      <c r="AD48" s="20">
        <v>0.70428022212729602</v>
      </c>
      <c r="AE48" s="20">
        <v>0.33199411122192146</v>
      </c>
      <c r="AF48" s="342">
        <v>0.10360450206582134</v>
      </c>
      <c r="AG48" s="20">
        <v>4.585648477940827E-2</v>
      </c>
    </row>
    <row r="49" spans="1:33">
      <c r="A49" s="13">
        <v>59</v>
      </c>
      <c r="B49" s="14" t="s">
        <v>76</v>
      </c>
      <c r="C49" s="14" t="s">
        <v>39</v>
      </c>
      <c r="D49" s="340">
        <v>0.05</v>
      </c>
      <c r="E49" s="15">
        <v>9286</v>
      </c>
      <c r="F49" s="15">
        <f t="shared" si="0"/>
        <v>9.1362631685798679</v>
      </c>
      <c r="G49" s="344">
        <v>0.51045259504483775</v>
      </c>
      <c r="H49" s="344">
        <v>0.30092592592592593</v>
      </c>
      <c r="I49" s="17">
        <v>23.486969631703641</v>
      </c>
      <c r="J49" s="17">
        <v>19.827272727272728</v>
      </c>
      <c r="K49" s="20">
        <v>10.06027397260274</v>
      </c>
      <c r="L49" s="20">
        <f t="shared" si="1"/>
        <v>2.3085943981578896</v>
      </c>
      <c r="M49" s="340">
        <v>0.51</v>
      </c>
      <c r="N49" s="340">
        <v>0.2525</v>
      </c>
      <c r="O49" s="340">
        <v>0.19220000000000001</v>
      </c>
      <c r="P49" s="34">
        <v>27171.05</v>
      </c>
      <c r="Q49" s="340">
        <v>0.45829999999999999</v>
      </c>
      <c r="R49" s="20">
        <v>0.12191643917593842</v>
      </c>
      <c r="S49" s="20">
        <v>1.1457934990439771</v>
      </c>
      <c r="T49" s="20">
        <v>1.3682733996429484</v>
      </c>
      <c r="U49" s="20">
        <v>2.1071442018139157</v>
      </c>
      <c r="V49" s="20">
        <v>820.97149183504018</v>
      </c>
      <c r="W49" s="20">
        <v>5.1204956549059686</v>
      </c>
      <c r="X49" s="20">
        <v>6898.0697674418607</v>
      </c>
      <c r="Y49" s="20">
        <v>1.0282351376144245</v>
      </c>
      <c r="Z49" s="20">
        <v>0.96984183286845205</v>
      </c>
      <c r="AA49" s="20">
        <v>1.0104950596426561</v>
      </c>
      <c r="AB49" s="20">
        <v>8.2423702383604362E-3</v>
      </c>
      <c r="AC49" s="20">
        <v>4.1434617955001113E-3</v>
      </c>
      <c r="AD49" s="20">
        <v>0.56441270323659021</v>
      </c>
      <c r="AE49" s="20">
        <v>2.1615753648644549E-2</v>
      </c>
      <c r="AF49" s="342">
        <v>2.1620473539952195E-2</v>
      </c>
      <c r="AG49" s="20">
        <v>0</v>
      </c>
    </row>
    <row r="50" spans="1:33" ht="14.25" customHeight="1">
      <c r="A50" s="13">
        <v>61</v>
      </c>
      <c r="B50" s="14" t="s">
        <v>77</v>
      </c>
      <c r="C50" s="14" t="s">
        <v>37</v>
      </c>
      <c r="D50" s="340">
        <v>1.4999999999999999E-2</v>
      </c>
      <c r="E50" s="15">
        <v>7295</v>
      </c>
      <c r="F50" s="15">
        <f t="shared" si="0"/>
        <v>8.8949444609568857</v>
      </c>
      <c r="G50" s="344">
        <v>9.2025474714691358E-2</v>
      </c>
      <c r="H50" s="344">
        <v>0.27586206896551724</v>
      </c>
      <c r="I50" s="17">
        <v>11.945982179575052</v>
      </c>
      <c r="J50" s="17">
        <v>13.407067692307693</v>
      </c>
      <c r="K50" s="20">
        <v>14.156164383561643</v>
      </c>
      <c r="L50" s="20">
        <f t="shared" si="1"/>
        <v>2.6501501747046929</v>
      </c>
      <c r="M50" s="340">
        <v>0.78500000000000003</v>
      </c>
      <c r="N50" s="340">
        <v>0.316</v>
      </c>
      <c r="O50" s="340">
        <v>8.3000000000000004E-2</v>
      </c>
      <c r="P50" s="40">
        <v>14478.52</v>
      </c>
      <c r="Q50" s="20">
        <v>0</v>
      </c>
      <c r="R50" s="20">
        <v>-0.17254508324391682</v>
      </c>
      <c r="S50" s="20">
        <v>-0.2457047365397671</v>
      </c>
      <c r="T50" s="20">
        <v>-3.4030720338983023E-2</v>
      </c>
      <c r="U50" s="20">
        <v>1.5332689357349849</v>
      </c>
      <c r="V50" s="20">
        <v>12.884290943816648</v>
      </c>
      <c r="W50" s="20">
        <v>7.6987161198288163</v>
      </c>
      <c r="X50" s="20">
        <v>4.0536805207811719</v>
      </c>
      <c r="Y50" s="20">
        <v>1.101870442777132</v>
      </c>
      <c r="Z50" s="20">
        <v>0.3958420480214172</v>
      </c>
      <c r="AA50" s="20">
        <v>1.2660123316974958</v>
      </c>
      <c r="AB50" s="20">
        <v>0.83453337025754637</v>
      </c>
      <c r="AC50" s="20">
        <v>1.7585156466352812E-2</v>
      </c>
      <c r="AD50" s="20">
        <v>0.43431667311642308</v>
      </c>
      <c r="AE50" s="20">
        <v>0.3379039430773792</v>
      </c>
      <c r="AF50" s="342">
        <v>0.23554699080936853</v>
      </c>
      <c r="AG50" s="20">
        <v>4.0023717758671806E-2</v>
      </c>
    </row>
    <row r="51" spans="1:33" ht="14.25" customHeight="1">
      <c r="A51" s="37">
        <v>62</v>
      </c>
      <c r="B51" s="38" t="s">
        <v>78</v>
      </c>
      <c r="C51" s="38" t="s">
        <v>39</v>
      </c>
      <c r="D51" s="340">
        <v>1.4999999999999999E-2</v>
      </c>
      <c r="E51" s="15">
        <v>4813</v>
      </c>
      <c r="F51" s="15">
        <f t="shared" si="0"/>
        <v>8.4790758693031094</v>
      </c>
      <c r="G51" s="344">
        <v>0.38921797842377348</v>
      </c>
      <c r="H51" s="344">
        <v>0.2633794160057239</v>
      </c>
      <c r="I51" s="17">
        <v>25.586135466445047</v>
      </c>
      <c r="J51" s="17">
        <v>13.889322869671926</v>
      </c>
      <c r="K51" s="20">
        <v>23.435616438356163</v>
      </c>
      <c r="L51" s="20">
        <f t="shared" si="1"/>
        <v>3.1542569352043626</v>
      </c>
      <c r="M51" s="340">
        <v>1</v>
      </c>
      <c r="N51" s="340">
        <v>0.36580000000000001</v>
      </c>
      <c r="O51" s="340">
        <v>3.15E-2</v>
      </c>
      <c r="P51" s="34">
        <v>31250.42</v>
      </c>
      <c r="Q51" s="20">
        <v>7.4930619796484743E-2</v>
      </c>
      <c r="R51" s="20">
        <v>0.16121112116181746</v>
      </c>
      <c r="S51" s="20">
        <v>1.3807856865033052E-2</v>
      </c>
      <c r="T51" s="20">
        <v>-2.1151108399430574E-2</v>
      </c>
      <c r="U51" s="20">
        <v>1.3400331156287371</v>
      </c>
      <c r="V51" s="20">
        <v>14.915783545794296</v>
      </c>
      <c r="W51" s="20">
        <v>4.0098819125216769</v>
      </c>
      <c r="X51" s="20">
        <v>26.798197203826344</v>
      </c>
      <c r="Y51" s="20">
        <v>1.2783856910257638</v>
      </c>
      <c r="Z51" s="20">
        <v>0.73035208313716093</v>
      </c>
      <c r="AA51" s="20">
        <v>1.3051923076923078</v>
      </c>
      <c r="AB51" s="20">
        <v>0.22833940789053009</v>
      </c>
      <c r="AC51" s="20">
        <v>3.5807916107167977E-3</v>
      </c>
      <c r="AD51" s="20">
        <v>0.15493320457106069</v>
      </c>
      <c r="AE51" s="20">
        <v>0.1437789600137292</v>
      </c>
      <c r="AF51" s="342">
        <v>-6.6861163548996058E-2</v>
      </c>
      <c r="AG51" s="20">
        <v>4.2230993650248842E-2</v>
      </c>
    </row>
    <row r="52" spans="1:33" ht="14.25" customHeight="1">
      <c r="A52" s="37">
        <v>62</v>
      </c>
      <c r="B52" s="38" t="s">
        <v>78</v>
      </c>
      <c r="C52" s="38" t="s">
        <v>39</v>
      </c>
      <c r="D52" s="340">
        <v>0.02</v>
      </c>
      <c r="E52" s="15">
        <v>2231</v>
      </c>
      <c r="F52" s="15">
        <f t="shared" si="0"/>
        <v>7.7102051944325325</v>
      </c>
      <c r="G52" s="344">
        <v>0.11083915019943014</v>
      </c>
      <c r="H52" s="344">
        <v>0.3480906298805358</v>
      </c>
      <c r="I52" s="17">
        <v>11.097400268937696</v>
      </c>
      <c r="J52" s="17">
        <v>9.235483702504494</v>
      </c>
      <c r="K52" s="20">
        <v>15.150684931506849</v>
      </c>
      <c r="L52" s="20">
        <f t="shared" si="1"/>
        <v>2.718045740933889</v>
      </c>
      <c r="M52" s="340">
        <v>0.54743600000000003</v>
      </c>
      <c r="N52" s="340">
        <v>0.44269999999999998</v>
      </c>
      <c r="O52" s="340">
        <v>0</v>
      </c>
      <c r="P52" s="34">
        <v>9917.3700000000008</v>
      </c>
      <c r="Q52" s="20">
        <v>9.6412758651847841E-2</v>
      </c>
      <c r="R52" s="20">
        <v>0.40556096697068988</v>
      </c>
      <c r="S52" s="20">
        <v>0.23993498374593658</v>
      </c>
      <c r="T52" s="20">
        <v>0.41202531645569618</v>
      </c>
      <c r="U52" s="20">
        <v>1.8230140616947654</v>
      </c>
      <c r="V52" s="20">
        <v>15.867991028516501</v>
      </c>
      <c r="W52" s="20">
        <v>3.9351609058402861</v>
      </c>
      <c r="X52" s="20">
        <v>159.24115755627011</v>
      </c>
      <c r="Y52" s="20">
        <v>2.5948623237071859</v>
      </c>
      <c r="Z52" s="20">
        <v>0.37522837522837521</v>
      </c>
      <c r="AA52" s="20">
        <v>1.0266423357664234</v>
      </c>
      <c r="AB52" s="20">
        <v>1.4923868105273772E-2</v>
      </c>
      <c r="AC52" s="20">
        <v>0</v>
      </c>
      <c r="AD52" s="20">
        <v>0.24906502930505164</v>
      </c>
      <c r="AE52" s="20">
        <v>0.21129149503271141</v>
      </c>
      <c r="AF52" s="342">
        <v>-2.2171068572813181E-2</v>
      </c>
      <c r="AG52" s="20">
        <v>3.6830627574509327E-2</v>
      </c>
    </row>
    <row r="53" spans="1:33" ht="14.25" customHeight="1">
      <c r="A53" s="13">
        <v>63</v>
      </c>
      <c r="B53" s="14" t="s">
        <v>79</v>
      </c>
      <c r="C53" s="14" t="s">
        <v>37</v>
      </c>
      <c r="D53" s="340">
        <v>0.03</v>
      </c>
      <c r="E53" s="15">
        <v>5273</v>
      </c>
      <c r="F53" s="15">
        <f t="shared" si="0"/>
        <v>8.5703547395304707</v>
      </c>
      <c r="G53" s="344">
        <v>0.67291206725546271</v>
      </c>
      <c r="H53" s="344">
        <v>0.26772222222222219</v>
      </c>
      <c r="I53" s="17">
        <v>42.698653517921485</v>
      </c>
      <c r="J53" s="17">
        <v>14.25</v>
      </c>
      <c r="K53" s="20">
        <v>6.0712328767123287</v>
      </c>
      <c r="L53" s="20">
        <f t="shared" si="1"/>
        <v>1.8035616942846828</v>
      </c>
      <c r="M53" s="340">
        <v>0.27729999999999999</v>
      </c>
      <c r="N53" s="340">
        <v>0.50409999999999999</v>
      </c>
      <c r="O53" s="340">
        <v>0.20180000000000001</v>
      </c>
      <c r="P53" s="34">
        <v>51155.96</v>
      </c>
      <c r="Q53" s="20">
        <v>1.8969500000000066E-4</v>
      </c>
      <c r="R53" s="20">
        <v>0.4141635627220237</v>
      </c>
      <c r="S53" s="20">
        <v>0.21981225999146625</v>
      </c>
      <c r="T53" s="20">
        <v>0.28578395513289445</v>
      </c>
      <c r="U53" s="20">
        <v>0.38591509074755681</v>
      </c>
      <c r="V53" s="20">
        <v>0</v>
      </c>
      <c r="W53" s="20">
        <v>7.3378582202111611</v>
      </c>
      <c r="X53" s="20">
        <v>0.61862224624090023</v>
      </c>
      <c r="Y53" s="20">
        <v>0.78459074877366519</v>
      </c>
      <c r="Z53" s="20">
        <v>0.62400552504891971</v>
      </c>
      <c r="AA53" s="20">
        <v>2.3293302945301542</v>
      </c>
      <c r="AB53" s="20">
        <v>1.4327911541226996</v>
      </c>
      <c r="AC53" s="20">
        <v>0</v>
      </c>
      <c r="AD53" s="20">
        <v>0.11261679747984409</v>
      </c>
      <c r="AE53" s="20">
        <v>0.31140801644398769</v>
      </c>
      <c r="AF53" s="342">
        <v>0.37835560123329909</v>
      </c>
      <c r="AG53" s="20">
        <v>0</v>
      </c>
    </row>
    <row r="54" spans="1:33" ht="14.25" customHeight="1">
      <c r="A54" s="13">
        <v>64</v>
      </c>
      <c r="B54" s="14" t="s">
        <v>80</v>
      </c>
      <c r="C54" s="14" t="s">
        <v>37</v>
      </c>
      <c r="D54" s="340">
        <v>0.03</v>
      </c>
      <c r="E54" s="15">
        <v>1185</v>
      </c>
      <c r="F54" s="15">
        <f t="shared" si="0"/>
        <v>7.0774980535692311</v>
      </c>
      <c r="G54" s="344">
        <v>1.3043576441431974</v>
      </c>
      <c r="H54" s="344">
        <v>0.27777777777777779</v>
      </c>
      <c r="I54" s="17">
        <v>114.9367088607595</v>
      </c>
      <c r="J54" s="17">
        <v>12.971428571428572</v>
      </c>
      <c r="K54" s="20">
        <v>4.4602739726027396</v>
      </c>
      <c r="L54" s="20">
        <f t="shared" si="1"/>
        <v>1.4952101929799941</v>
      </c>
      <c r="M54" s="340">
        <v>0.6</v>
      </c>
      <c r="N54" s="340">
        <v>0.26840000000000003</v>
      </c>
      <c r="O54" s="340">
        <v>0.14699999999999999</v>
      </c>
      <c r="P54" s="40">
        <v>5495.6900000000023</v>
      </c>
      <c r="Q54" s="20">
        <v>2.0999999999999999E-3</v>
      </c>
      <c r="R54" s="20">
        <v>0.82457983193277307</v>
      </c>
      <c r="S54" s="20">
        <v>16.926605504587155</v>
      </c>
      <c r="T54" s="20">
        <v>10.045801526717558</v>
      </c>
      <c r="U54" s="20">
        <v>0.9860277320299633</v>
      </c>
      <c r="V54" s="20">
        <v>1.8264121235977169</v>
      </c>
      <c r="W54" s="20">
        <v>-5.0530901170705143</v>
      </c>
      <c r="X54" s="20">
        <v>25.564738292011018</v>
      </c>
      <c r="Y54" s="20">
        <v>1.1152376286134249</v>
      </c>
      <c r="Z54" s="20">
        <v>0.83929599473640926</v>
      </c>
      <c r="AA54" s="20">
        <v>1.0157938487115545</v>
      </c>
      <c r="AB54" s="20">
        <v>0.33572159672466734</v>
      </c>
      <c r="AC54" s="20">
        <v>0</v>
      </c>
      <c r="AD54" s="20">
        <v>1.1488124091129424</v>
      </c>
      <c r="AE54" s="20">
        <v>0.32133620689655173</v>
      </c>
      <c r="AF54" s="342">
        <v>0.2029094827586207</v>
      </c>
      <c r="AG54" s="20">
        <v>0.12273706896551724</v>
      </c>
    </row>
    <row r="55" spans="1:33" ht="14.25" customHeight="1">
      <c r="A55" s="37">
        <v>65</v>
      </c>
      <c r="B55" s="38" t="s">
        <v>81</v>
      </c>
      <c r="C55" s="38" t="s">
        <v>37</v>
      </c>
      <c r="D55" s="340">
        <v>0.01</v>
      </c>
      <c r="E55" s="15">
        <v>5448</v>
      </c>
      <c r="F55" s="15">
        <f t="shared" si="0"/>
        <v>8.6030038478293491</v>
      </c>
      <c r="G55" s="344">
        <v>0.19833448992310831</v>
      </c>
      <c r="H55" s="344">
        <v>0.18857758620689655</v>
      </c>
      <c r="I55" s="17">
        <v>21.301762114537446</v>
      </c>
      <c r="J55" s="17">
        <v>23.2104</v>
      </c>
      <c r="K55" s="20">
        <v>12.835616438356164</v>
      </c>
      <c r="L55" s="20">
        <f t="shared" si="1"/>
        <v>2.5522238410900311</v>
      </c>
      <c r="M55" s="340">
        <v>0.875</v>
      </c>
      <c r="N55" s="340">
        <v>0.37640000000000001</v>
      </c>
      <c r="O55" s="340">
        <v>0.21879999999999999</v>
      </c>
      <c r="P55" s="34">
        <v>19243.37</v>
      </c>
      <c r="Q55" s="20">
        <v>0</v>
      </c>
      <c r="R55" s="20">
        <v>0.57688113413304243</v>
      </c>
      <c r="S55" s="20">
        <v>0.78076994262446786</v>
      </c>
      <c r="T55" s="20">
        <v>0.48730548730548739</v>
      </c>
      <c r="U55" s="20">
        <v>0.80728946254760903</v>
      </c>
      <c r="V55" s="20">
        <v>5.1881693013768482</v>
      </c>
      <c r="W55" s="20">
        <v>1.87562219627604</v>
      </c>
      <c r="X55" s="20">
        <v>32.890086206896555</v>
      </c>
      <c r="Y55" s="20">
        <v>5.6843051631132804</v>
      </c>
      <c r="Z55" s="20">
        <v>0.16826590594744123</v>
      </c>
      <c r="AA55" s="20">
        <v>1.0262331134150173</v>
      </c>
      <c r="AB55" s="20">
        <v>4.3548303279114485E-2</v>
      </c>
      <c r="AC55" s="20">
        <v>0</v>
      </c>
      <c r="AD55" s="20">
        <v>0.36260774069020602</v>
      </c>
      <c r="AE55" s="20">
        <v>0.59910883952558813</v>
      </c>
      <c r="AF55" s="342">
        <v>9.3899482340606771E-2</v>
      </c>
      <c r="AG55" s="20">
        <v>9.7568966647008717E-2</v>
      </c>
    </row>
    <row r="56" spans="1:33" ht="14.25" customHeight="1">
      <c r="A56" s="37">
        <v>65</v>
      </c>
      <c r="B56" s="38" t="s">
        <v>81</v>
      </c>
      <c r="C56" s="38" t="s">
        <v>37</v>
      </c>
      <c r="D56" s="340">
        <v>0.01</v>
      </c>
      <c r="E56" s="15">
        <v>4460</v>
      </c>
      <c r="F56" s="15">
        <f t="shared" si="0"/>
        <v>8.4029040450141093</v>
      </c>
      <c r="G56" s="344">
        <v>0.28439611502725648</v>
      </c>
      <c r="H56" s="344">
        <v>0.19</v>
      </c>
      <c r="I56" s="17">
        <v>23.624439461883409</v>
      </c>
      <c r="J56" s="17">
        <v>30.104285714285716</v>
      </c>
      <c r="K56" s="20">
        <v>13.816438356164383</v>
      </c>
      <c r="L56" s="20">
        <f t="shared" si="1"/>
        <v>2.6258590684942336</v>
      </c>
      <c r="M56" s="340">
        <v>0.95</v>
      </c>
      <c r="N56" s="340">
        <v>0.91259999999999997</v>
      </c>
      <c r="O56" s="340">
        <v>0.27489999999999998</v>
      </c>
      <c r="P56" s="34">
        <v>5528.79</v>
      </c>
      <c r="Q56" s="20">
        <v>0</v>
      </c>
      <c r="R56" s="20">
        <v>-0.1511604741508118</v>
      </c>
      <c r="S56" s="20">
        <v>4.1769662921348312</v>
      </c>
      <c r="T56" s="20">
        <v>5.9147286821705425</v>
      </c>
      <c r="U56" s="20">
        <v>0.71883839336224775</v>
      </c>
      <c r="V56" s="20">
        <v>9.6054715622750173</v>
      </c>
      <c r="W56" s="20">
        <v>-5.3928860145513342</v>
      </c>
      <c r="X56" s="20">
        <v>4.0695439987799302</v>
      </c>
      <c r="Y56" s="20">
        <v>1.1345318742400556</v>
      </c>
      <c r="Z56" s="20">
        <v>0.67558528428093645</v>
      </c>
      <c r="AA56" s="20">
        <v>1.0524956970740103</v>
      </c>
      <c r="AB56" s="20">
        <v>0.71007415445831068</v>
      </c>
      <c r="AC56" s="20">
        <v>0</v>
      </c>
      <c r="AD56" s="20">
        <v>1.3521297559496741</v>
      </c>
      <c r="AE56" s="20">
        <v>0.52600809473842003</v>
      </c>
      <c r="AF56" s="342">
        <v>0.13116474291710389</v>
      </c>
      <c r="AG56" s="20">
        <v>7.7949332933593164E-3</v>
      </c>
    </row>
    <row r="57" spans="1:33" ht="14.25" customHeight="1">
      <c r="A57" s="37">
        <v>67</v>
      </c>
      <c r="B57" s="38" t="s">
        <v>82</v>
      </c>
      <c r="C57" s="38" t="s">
        <v>37</v>
      </c>
      <c r="D57" s="340">
        <v>2.1999999999999999E-2</v>
      </c>
      <c r="E57" s="15">
        <v>6745</v>
      </c>
      <c r="F57" s="15">
        <f t="shared" si="0"/>
        <v>8.8165567686418562</v>
      </c>
      <c r="G57" s="344">
        <v>0.21171299085165551</v>
      </c>
      <c r="H57" s="344">
        <v>0.27008547008547007</v>
      </c>
      <c r="I57" s="17">
        <v>16.765709414381025</v>
      </c>
      <c r="J57" s="17">
        <v>12.564967777777779</v>
      </c>
      <c r="K57" s="20">
        <v>13.087671232876712</v>
      </c>
      <c r="L57" s="20">
        <f t="shared" si="1"/>
        <v>2.5716706598074701</v>
      </c>
      <c r="M57" s="340">
        <v>0.92500000000000004</v>
      </c>
      <c r="N57" s="340">
        <v>7.8E-2</v>
      </c>
      <c r="O57" s="340">
        <v>9.8599999999999993E-2</v>
      </c>
      <c r="P57" s="34">
        <v>38648.54</v>
      </c>
      <c r="Q57" s="342">
        <v>0.18779342723004683</v>
      </c>
      <c r="R57" s="20">
        <v>5.0833426201582377E-2</v>
      </c>
      <c r="S57" s="20">
        <v>0.18126836011750469</v>
      </c>
      <c r="T57" s="20">
        <v>-0.14054536187563715</v>
      </c>
      <c r="U57" s="20">
        <v>0.93899191889395195</v>
      </c>
      <c r="V57" s="20">
        <v>3.7616618982460506</v>
      </c>
      <c r="W57" s="20">
        <v>2.0915575152379717</v>
      </c>
      <c r="X57" s="20">
        <v>6.6618934846064874</v>
      </c>
      <c r="Y57" s="20">
        <v>1.7558845861807137</v>
      </c>
      <c r="Z57" s="20">
        <v>0.48216828773141834</v>
      </c>
      <c r="AA57" s="20">
        <v>1.0907530327306019</v>
      </c>
      <c r="AB57" s="20">
        <v>0.26313633703920419</v>
      </c>
      <c r="AC57" s="20">
        <v>0</v>
      </c>
      <c r="AD57" s="20">
        <v>0.21373682959676779</v>
      </c>
      <c r="AE57" s="20">
        <v>0.29442791005291008</v>
      </c>
      <c r="AF57" s="342">
        <v>8.953373015873016E-2</v>
      </c>
      <c r="AG57" s="20">
        <v>2.2007275132275132E-2</v>
      </c>
    </row>
    <row r="58" spans="1:33" ht="14.25" customHeight="1">
      <c r="A58" s="37">
        <v>67</v>
      </c>
      <c r="B58" s="38" t="s">
        <v>82</v>
      </c>
      <c r="C58" s="38" t="s">
        <v>37</v>
      </c>
      <c r="D58" s="340">
        <v>0.01</v>
      </c>
      <c r="E58" s="15">
        <v>1714</v>
      </c>
      <c r="F58" s="15">
        <f t="shared" si="0"/>
        <v>7.4465850991577254</v>
      </c>
      <c r="G58" s="344">
        <v>0.5344051354769821</v>
      </c>
      <c r="H58" s="344">
        <v>0.20221897285220214</v>
      </c>
      <c r="I58" s="17">
        <v>45.199025670945161</v>
      </c>
      <c r="J58" s="17">
        <v>18.016541860465118</v>
      </c>
      <c r="K58" s="20">
        <v>16.208219178082192</v>
      </c>
      <c r="L58" s="20">
        <f t="shared" si="1"/>
        <v>2.7855184702481988</v>
      </c>
      <c r="M58" s="340">
        <v>0.25140000000000001</v>
      </c>
      <c r="N58" s="340">
        <v>0.2397</v>
      </c>
      <c r="O58" s="340">
        <v>0.13139999999999999</v>
      </c>
      <c r="P58" s="40">
        <v>11533.87000000001</v>
      </c>
      <c r="Q58" s="342">
        <v>2.8377739240107357E-2</v>
      </c>
      <c r="R58" s="20">
        <v>2.3097969062401358E-2</v>
      </c>
      <c r="S58" s="20">
        <v>-0.35146276595744685</v>
      </c>
      <c r="T58" s="20">
        <v>0.46621043627031655</v>
      </c>
      <c r="U58" s="20">
        <v>0.36129099373228263</v>
      </c>
      <c r="V58" s="20">
        <v>1.6416922713306548</v>
      </c>
      <c r="W58" s="20">
        <v>1.0009366669068376</v>
      </c>
      <c r="X58" s="20">
        <v>2.7090483619344772</v>
      </c>
      <c r="Y58" s="20">
        <v>1.694468546637744</v>
      </c>
      <c r="Z58" s="20">
        <v>0.47678066340961689</v>
      </c>
      <c r="AA58" s="20">
        <v>1.1027253668763102</v>
      </c>
      <c r="AB58" s="20">
        <v>0.36733647734262864</v>
      </c>
      <c r="AC58" s="20">
        <v>0</v>
      </c>
      <c r="AD58" s="20">
        <v>0.13825925627167862</v>
      </c>
      <c r="AE58" s="20">
        <v>0.59372300604664552</v>
      </c>
      <c r="AF58" s="342">
        <v>7.3567520875323922E-2</v>
      </c>
      <c r="AG58" s="20">
        <v>9.7610135329686154E-2</v>
      </c>
    </row>
    <row r="59" spans="1:33" ht="14.25" customHeight="1">
      <c r="A59" s="13">
        <v>68</v>
      </c>
      <c r="B59" s="14" t="s">
        <v>83</v>
      </c>
      <c r="C59" s="14" t="s">
        <v>37</v>
      </c>
      <c r="D59" s="340">
        <v>0.02</v>
      </c>
      <c r="E59" s="15">
        <v>2454</v>
      </c>
      <c r="F59" s="15">
        <f t="shared" si="0"/>
        <v>7.8054746252708567</v>
      </c>
      <c r="G59" s="344">
        <v>0.37460894894561503</v>
      </c>
      <c r="H59" s="344">
        <v>0.35886666666666667</v>
      </c>
      <c r="I59" s="17">
        <v>18.609295028524858</v>
      </c>
      <c r="J59" s="17">
        <v>10.558892485549134</v>
      </c>
      <c r="K59" s="20">
        <v>15.43013698630137</v>
      </c>
      <c r="L59" s="20">
        <f t="shared" si="1"/>
        <v>2.7363225442553869</v>
      </c>
      <c r="M59" s="340">
        <v>0.21909999999999999</v>
      </c>
      <c r="N59" s="340">
        <v>4.1700000000000001E-2</v>
      </c>
      <c r="O59" s="340">
        <v>0.19819999999999999</v>
      </c>
      <c r="P59" s="34">
        <v>9687.86</v>
      </c>
      <c r="Q59" s="342">
        <v>1.8334798442797898E-2</v>
      </c>
      <c r="R59" s="20">
        <v>0.24623461571563809</v>
      </c>
      <c r="S59" s="20">
        <v>0.31566760998199128</v>
      </c>
      <c r="T59" s="20">
        <v>0.4184971098265895</v>
      </c>
      <c r="U59" s="20">
        <v>0.78639028315261117</v>
      </c>
      <c r="V59" s="20">
        <v>54.877005347593581</v>
      </c>
      <c r="W59" s="20">
        <v>1.2968532794136232</v>
      </c>
      <c r="X59" s="20">
        <v>21.180598555211557</v>
      </c>
      <c r="Y59" s="20">
        <v>3.2762970014278916</v>
      </c>
      <c r="Z59" s="20">
        <v>0.29019337016574587</v>
      </c>
      <c r="AA59" s="20">
        <v>1.0698305084745763</v>
      </c>
      <c r="AB59" s="20">
        <v>5.3285099726241687E-2</v>
      </c>
      <c r="AC59" s="20">
        <v>0</v>
      </c>
      <c r="AD59" s="20">
        <v>0.27263637373625155</v>
      </c>
      <c r="AE59" s="20">
        <v>0.58750730851685828</v>
      </c>
      <c r="AF59" s="342">
        <v>0.29809004092769442</v>
      </c>
      <c r="AG59" s="20">
        <v>0.13876437341648801</v>
      </c>
    </row>
    <row r="60" spans="1:33">
      <c r="A60" s="13">
        <v>69</v>
      </c>
      <c r="B60" s="14" t="s">
        <v>84</v>
      </c>
      <c r="C60" s="14" t="s">
        <v>37</v>
      </c>
      <c r="D60" s="340">
        <v>0.03</v>
      </c>
      <c r="E60" s="15">
        <v>7568</v>
      </c>
      <c r="F60" s="15">
        <f t="shared" si="0"/>
        <v>8.9316841107317142</v>
      </c>
      <c r="G60" s="344">
        <v>0.40075034204821502</v>
      </c>
      <c r="H60" s="344">
        <v>0.28435754189944135</v>
      </c>
      <c r="I60" s="17">
        <v>23.670959302325581</v>
      </c>
      <c r="J60" s="17">
        <v>13.368792537313434</v>
      </c>
      <c r="K60" s="20">
        <v>7.3287671232876717</v>
      </c>
      <c r="L60" s="20">
        <f t="shared" si="1"/>
        <v>1.9918073057476156</v>
      </c>
      <c r="M60" s="340">
        <v>0.44</v>
      </c>
      <c r="N60" s="340">
        <v>0.21690000000000001</v>
      </c>
      <c r="O60" s="340">
        <v>0.88500000000000001</v>
      </c>
      <c r="P60" s="34">
        <v>15902.24</v>
      </c>
      <c r="Q60" s="340">
        <v>0.18859999999999999</v>
      </c>
      <c r="R60" s="20">
        <v>0.31910812088187046</v>
      </c>
      <c r="S60" s="20">
        <v>0.28886367320473338</v>
      </c>
      <c r="T60" s="20">
        <v>5.3452115812917533E-2</v>
      </c>
      <c r="U60" s="20">
        <v>2.4110722163613696</v>
      </c>
      <c r="V60" s="20">
        <v>10.218056190621349</v>
      </c>
      <c r="W60" s="20">
        <v>28.627428652764927</v>
      </c>
      <c r="X60" s="20">
        <v>1396.6805555555557</v>
      </c>
      <c r="Y60" s="20">
        <v>1.1969654575978024</v>
      </c>
      <c r="Z60" s="20">
        <v>0.82858768731426646</v>
      </c>
      <c r="AA60" s="20">
        <v>1.0185319474659575</v>
      </c>
      <c r="AB60" s="20">
        <v>9.1183498930952084E-3</v>
      </c>
      <c r="AC60" s="20">
        <v>0</v>
      </c>
      <c r="AD60" s="20">
        <v>0.53597733711048157</v>
      </c>
      <c r="AE60" s="20">
        <v>0.1409045256113205</v>
      </c>
      <c r="AF60" s="342">
        <v>0.1679627290898062</v>
      </c>
      <c r="AG60" s="20">
        <v>0</v>
      </c>
    </row>
    <row r="61" spans="1:33" ht="14.25" customHeight="1">
      <c r="A61" s="13">
        <v>70</v>
      </c>
      <c r="B61" s="14" t="s">
        <v>85</v>
      </c>
      <c r="C61" s="14" t="s">
        <v>39</v>
      </c>
      <c r="D61" s="340">
        <v>1.9400000000000001E-2</v>
      </c>
      <c r="E61" s="15">
        <v>13351</v>
      </c>
      <c r="F61" s="15">
        <f t="shared" si="0"/>
        <v>9.499346567390095</v>
      </c>
      <c r="G61" s="344">
        <v>0.22413598898839271</v>
      </c>
      <c r="H61" s="344">
        <v>0.28931339534883721</v>
      </c>
      <c r="I61" s="17">
        <v>16.144543479889148</v>
      </c>
      <c r="J61" s="17">
        <v>12.760509198934619</v>
      </c>
      <c r="K61" s="20">
        <v>13.835616438356164</v>
      </c>
      <c r="L61" s="20">
        <f t="shared" si="1"/>
        <v>2.6272461686869137</v>
      </c>
      <c r="M61" s="340">
        <v>1</v>
      </c>
      <c r="N61" s="340">
        <v>0.19439999999999999</v>
      </c>
      <c r="O61" s="340">
        <v>0.1111</v>
      </c>
      <c r="P61" s="34">
        <v>55732.5</v>
      </c>
      <c r="Q61" s="342">
        <v>5.7116214010957005E-2</v>
      </c>
      <c r="R61" s="20">
        <v>0.20202136332281184</v>
      </c>
      <c r="S61" s="20">
        <v>6.345856728341559E-2</v>
      </c>
      <c r="T61" s="20">
        <v>0.1016585526858651</v>
      </c>
      <c r="U61" s="20">
        <v>0.85839048816954222</v>
      </c>
      <c r="V61" s="20">
        <v>7.4629637271489289</v>
      </c>
      <c r="W61" s="20">
        <v>2.8648143454568498</v>
      </c>
      <c r="X61" s="20">
        <v>4.9149364061311012</v>
      </c>
      <c r="Y61" s="20">
        <v>1.4202851309852631</v>
      </c>
      <c r="Z61" s="20">
        <v>0.50922987296425437</v>
      </c>
      <c r="AA61" s="20">
        <v>1.207333286683927</v>
      </c>
      <c r="AB61" s="20">
        <v>0.4006413663583856</v>
      </c>
      <c r="AC61" s="20">
        <v>9.8490485808440525E-2</v>
      </c>
      <c r="AD61" s="20">
        <v>0.24381825486686876</v>
      </c>
      <c r="AE61" s="20">
        <v>0.30732651368537461</v>
      </c>
      <c r="AF61" s="342">
        <v>0.218025988388167</v>
      </c>
      <c r="AG61" s="20">
        <v>5.4066906275919271E-2</v>
      </c>
    </row>
    <row r="62" spans="1:33" ht="14.25" customHeight="1">
      <c r="A62" s="13">
        <v>71</v>
      </c>
      <c r="B62" s="14" t="s">
        <v>86</v>
      </c>
      <c r="C62" s="14" t="s">
        <v>37</v>
      </c>
      <c r="D62" s="340">
        <v>0.03</v>
      </c>
      <c r="E62" s="15">
        <v>4147</v>
      </c>
      <c r="F62" s="15">
        <f t="shared" si="0"/>
        <v>8.3301404602463816</v>
      </c>
      <c r="G62" s="344">
        <v>0.31824618545444916</v>
      </c>
      <c r="H62" s="344">
        <v>0.22556390977443608</v>
      </c>
      <c r="I62" s="17">
        <v>24.949942126838678</v>
      </c>
      <c r="J62" s="17">
        <v>15.918063076923078</v>
      </c>
      <c r="K62" s="20">
        <v>16.156164383561645</v>
      </c>
      <c r="L62" s="20">
        <f t="shared" si="1"/>
        <v>2.7823016724180127</v>
      </c>
      <c r="M62" s="340">
        <v>0.378</v>
      </c>
      <c r="N62" s="340">
        <v>0.24790000000000001</v>
      </c>
      <c r="O62" s="340">
        <v>0.187</v>
      </c>
      <c r="P62" s="46">
        <v>21931.15</v>
      </c>
      <c r="Q62" s="340">
        <v>5.7200000000000001E-2</v>
      </c>
      <c r="R62" s="20">
        <v>0.16940408163265297</v>
      </c>
      <c r="S62" s="20">
        <v>0.11864994509622617</v>
      </c>
      <c r="T62" s="20">
        <v>1.5741775294847922</v>
      </c>
      <c r="U62" s="20">
        <v>0.66681718293747549</v>
      </c>
      <c r="V62" s="20">
        <v>3.0275404906717691</v>
      </c>
      <c r="W62" s="20">
        <v>3.2063400159224145</v>
      </c>
      <c r="X62" s="20">
        <v>2.0691233478118725</v>
      </c>
      <c r="Y62" s="20">
        <v>1.891110403058786</v>
      </c>
      <c r="Z62" s="20">
        <v>0.45952587049395471</v>
      </c>
      <c r="AA62" s="20">
        <v>1.2522423977247867</v>
      </c>
      <c r="AB62" s="20">
        <v>0.61970448439760284</v>
      </c>
      <c r="AC62" s="20">
        <v>1.0332713370531102E-4</v>
      </c>
      <c r="AD62" s="20">
        <v>0.22624730625494421</v>
      </c>
      <c r="AE62" s="20">
        <v>0.36323416550042886</v>
      </c>
      <c r="AF62" s="342">
        <v>9.9137736445307212E-2</v>
      </c>
      <c r="AG62" s="20">
        <v>6.7220441515055754E-2</v>
      </c>
    </row>
    <row r="63" spans="1:33" ht="14.25" customHeight="1">
      <c r="A63" s="13">
        <v>72</v>
      </c>
      <c r="B63" s="14" t="s">
        <v>87</v>
      </c>
      <c r="C63" s="14" t="s">
        <v>39</v>
      </c>
      <c r="D63" s="340">
        <v>0.01</v>
      </c>
      <c r="E63" s="15">
        <v>13066</v>
      </c>
      <c r="F63" s="15">
        <f t="shared" si="0"/>
        <v>9.4777687154006962</v>
      </c>
      <c r="G63" s="344">
        <v>7.4651065547307383E-2</v>
      </c>
      <c r="H63" s="344">
        <v>0.19175242986090871</v>
      </c>
      <c r="I63" s="17">
        <v>17.668201438848921</v>
      </c>
      <c r="J63" s="17">
        <v>17.742683775069846</v>
      </c>
      <c r="K63" s="20">
        <v>7.6191780821917812</v>
      </c>
      <c r="L63" s="20">
        <f t="shared" si="1"/>
        <v>2.0306685006514735</v>
      </c>
      <c r="M63" s="340">
        <v>0.84</v>
      </c>
      <c r="N63" s="340">
        <v>0.32579999999999998</v>
      </c>
      <c r="O63" s="340">
        <v>6.5000000000000002E-2</v>
      </c>
      <c r="P63" s="34">
        <v>162910.41</v>
      </c>
      <c r="Q63" s="20">
        <v>0</v>
      </c>
      <c r="R63" s="20">
        <v>-0.189191882389943</v>
      </c>
      <c r="S63" s="20">
        <v>6.4000000000000057E-2</v>
      </c>
      <c r="T63" s="20">
        <v>9.2840414854466369E-2</v>
      </c>
      <c r="U63" s="20">
        <v>2.3546292968393971</v>
      </c>
      <c r="V63" s="20">
        <v>9.0885641554958898</v>
      </c>
      <c r="W63" s="20">
        <v>55.988387070393166</v>
      </c>
      <c r="X63" s="20">
        <v>11.426578095269887</v>
      </c>
      <c r="Y63" s="20">
        <v>1.1465725403923017</v>
      </c>
      <c r="Z63" s="20">
        <v>0.56213369998540563</v>
      </c>
      <c r="AA63" s="20">
        <v>1.3011984861227923</v>
      </c>
      <c r="AB63" s="20">
        <v>0.88388255505231927</v>
      </c>
      <c r="AC63" s="20">
        <v>5.5108096651123361E-3</v>
      </c>
      <c r="AD63" s="20">
        <v>7.5138591769604121E-2</v>
      </c>
      <c r="AE63" s="20">
        <v>4.2396277015302096E-2</v>
      </c>
      <c r="AF63" s="342">
        <v>5.7940848246890213E-2</v>
      </c>
      <c r="AG63" s="20">
        <v>1.183151916706105E-4</v>
      </c>
    </row>
    <row r="64" spans="1:33" ht="14.25" customHeight="1">
      <c r="A64" s="13">
        <v>74</v>
      </c>
      <c r="B64" s="14" t="s">
        <v>88</v>
      </c>
      <c r="C64" s="14" t="s">
        <v>37</v>
      </c>
      <c r="D64" s="340">
        <v>0.01</v>
      </c>
      <c r="E64" s="15">
        <v>37985</v>
      </c>
      <c r="F64" s="15">
        <f t="shared" si="0"/>
        <v>10.544946623937323</v>
      </c>
      <c r="G64" s="344">
        <v>0.38217468385076447</v>
      </c>
      <c r="H64" s="344">
        <v>0.22946341463414635</v>
      </c>
      <c r="I64" s="17">
        <v>26.985104646571013</v>
      </c>
      <c r="J64" s="17">
        <v>17.581975986277872</v>
      </c>
      <c r="K64" s="20">
        <v>5.7643835616438359</v>
      </c>
      <c r="L64" s="20">
        <f t="shared" si="1"/>
        <v>1.751698220275109</v>
      </c>
      <c r="M64" s="340">
        <v>0.65</v>
      </c>
      <c r="N64" s="340">
        <v>0.2132</v>
      </c>
      <c r="O64" s="340">
        <v>3.1099999999999999E-2</v>
      </c>
      <c r="P64" s="34">
        <v>226666.9</v>
      </c>
      <c r="Q64" s="20">
        <v>4.0250000000000001E-2</v>
      </c>
      <c r="R64" s="20">
        <v>6.9714501006588714E-2</v>
      </c>
      <c r="S64" s="20">
        <v>0.27494122232420137</v>
      </c>
      <c r="T64" s="20">
        <v>0.27099645318878407</v>
      </c>
      <c r="U64" s="20">
        <v>0.72911800506628943</v>
      </c>
      <c r="V64" s="20">
        <v>5.2428677317100094</v>
      </c>
      <c r="W64" s="20">
        <v>5.908190195224682</v>
      </c>
      <c r="X64" s="20">
        <v>7.4169223046461044</v>
      </c>
      <c r="Y64" s="20">
        <v>1.4947738561549675</v>
      </c>
      <c r="Z64" s="20">
        <v>0.78173527995196401</v>
      </c>
      <c r="AA64" s="20">
        <v>1.4627381824844266</v>
      </c>
      <c r="AB64" s="20">
        <v>0.52524530348602139</v>
      </c>
      <c r="AC64" s="20">
        <v>1.4013115724076722E-2</v>
      </c>
      <c r="AD64" s="20">
        <v>0.20992914856694411</v>
      </c>
      <c r="AE64" s="20">
        <v>0.23626765329603394</v>
      </c>
      <c r="AF64" s="342">
        <v>-1.1037916046263292E-2</v>
      </c>
      <c r="AG64" s="20">
        <v>0</v>
      </c>
    </row>
    <row r="65" spans="1:33" ht="14.25" customHeight="1">
      <c r="A65" s="13">
        <v>75</v>
      </c>
      <c r="B65" s="14" t="s">
        <v>89</v>
      </c>
      <c r="C65" s="14" t="s">
        <v>37</v>
      </c>
      <c r="D65" s="340">
        <v>1.4999999999999999E-2</v>
      </c>
      <c r="E65" s="15">
        <v>6075</v>
      </c>
      <c r="F65" s="15">
        <f t="shared" si="0"/>
        <v>8.7119372682087484</v>
      </c>
      <c r="G65" s="344">
        <v>0.33886590016433904</v>
      </c>
      <c r="H65" s="344">
        <v>0.34271047227926077</v>
      </c>
      <c r="I65" s="17">
        <v>17.436862551440331</v>
      </c>
      <c r="J65" s="17">
        <v>13.2411175</v>
      </c>
      <c r="K65" s="20">
        <v>17.361643835616437</v>
      </c>
      <c r="L65" s="20">
        <f t="shared" si="1"/>
        <v>2.8542633957410253</v>
      </c>
      <c r="M65" s="340">
        <v>0.99</v>
      </c>
      <c r="N65" s="340">
        <v>0</v>
      </c>
      <c r="O65" s="340">
        <v>0</v>
      </c>
      <c r="P65" s="34">
        <v>10494.49</v>
      </c>
      <c r="Q65" s="20">
        <v>8.3300277667592224E-3</v>
      </c>
      <c r="R65" s="20">
        <v>0.53299818787630793</v>
      </c>
      <c r="S65" s="20">
        <v>1.428604489701458</v>
      </c>
      <c r="T65" s="20">
        <v>0.43345917885795182</v>
      </c>
      <c r="U65" s="20">
        <v>1.8796732207144835</v>
      </c>
      <c r="V65" s="20">
        <v>0</v>
      </c>
      <c r="W65" s="20">
        <v>-4.4120036834407674</v>
      </c>
      <c r="X65" s="20">
        <v>8.0270030550901748</v>
      </c>
      <c r="Y65" s="20">
        <v>1.1350200241561248</v>
      </c>
      <c r="Z65" s="20">
        <v>0.59984747378455672</v>
      </c>
      <c r="AA65" s="20">
        <v>1.3906926406926408</v>
      </c>
      <c r="AB65" s="20">
        <v>0.52248904135696583</v>
      </c>
      <c r="AC65" s="20">
        <v>0</v>
      </c>
      <c r="AD65" s="20">
        <v>0.82011474856564293</v>
      </c>
      <c r="AE65" s="20">
        <v>0.61058317986494781</v>
      </c>
      <c r="AF65" s="342">
        <v>0.40965009208103131</v>
      </c>
      <c r="AG65" s="20">
        <v>4.0319214241866179E-2</v>
      </c>
    </row>
    <row r="66" spans="1:33" ht="14.25" customHeight="1">
      <c r="A66" s="13">
        <v>76</v>
      </c>
      <c r="B66" s="14" t="s">
        <v>90</v>
      </c>
      <c r="C66" s="14" t="s">
        <v>37</v>
      </c>
      <c r="D66" s="340">
        <v>0.03</v>
      </c>
      <c r="E66" s="15">
        <v>4147</v>
      </c>
      <c r="F66" s="15">
        <f t="shared" si="0"/>
        <v>8.3301404602463816</v>
      </c>
      <c r="G66" s="344">
        <v>0.30780000000000002</v>
      </c>
      <c r="H66" s="344">
        <v>0.26200000000000001</v>
      </c>
      <c r="I66" s="17">
        <v>19.329529780564261</v>
      </c>
      <c r="J66" s="17">
        <v>11.451365714285714</v>
      </c>
      <c r="K66" s="20">
        <v>7.13972602739726</v>
      </c>
      <c r="L66" s="20">
        <f t="shared" si="1"/>
        <v>1.9656744041022989</v>
      </c>
      <c r="M66" s="340">
        <v>0.74070000000000003</v>
      </c>
      <c r="N66" s="340">
        <v>0.2409</v>
      </c>
      <c r="O66" s="340">
        <v>0.6008</v>
      </c>
      <c r="P66" s="34">
        <v>15291.39</v>
      </c>
      <c r="Q66" s="20">
        <v>0.1643410852713178</v>
      </c>
      <c r="R66" s="20">
        <v>8.7275519344793828E-2</v>
      </c>
      <c r="S66" s="20">
        <v>0.38231769152761141</v>
      </c>
      <c r="T66" s="20">
        <v>0.26317392628693259</v>
      </c>
      <c r="U66" s="20">
        <v>1.2099239761301397</v>
      </c>
      <c r="V66" s="20">
        <v>3.3097973445143256</v>
      </c>
      <c r="W66" s="20">
        <v>120.21116751269035</v>
      </c>
      <c r="X66" s="20">
        <v>125.83209351753453</v>
      </c>
      <c r="Y66" s="20">
        <v>1.4177965620922448</v>
      </c>
      <c r="Z66" s="20">
        <v>0.70587312173878924</v>
      </c>
      <c r="AA66" s="20">
        <v>1.0249999999999999</v>
      </c>
      <c r="AB66" s="20">
        <v>3.6881419234360412E-2</v>
      </c>
      <c r="AC66" s="20">
        <v>0</v>
      </c>
      <c r="AD66" s="20">
        <v>0.32096281103672458</v>
      </c>
      <c r="AE66" s="20">
        <v>0.2898283899736504</v>
      </c>
      <c r="AF66" s="342">
        <v>-7.0822917370447949E-2</v>
      </c>
      <c r="AG66" s="20">
        <v>0.13990608742652524</v>
      </c>
    </row>
    <row r="67" spans="1:33" ht="14.25" customHeight="1">
      <c r="A67" s="13">
        <v>77</v>
      </c>
      <c r="B67" s="14" t="s">
        <v>91</v>
      </c>
      <c r="C67" s="14" t="s">
        <v>37</v>
      </c>
      <c r="D67" s="340">
        <v>0.02</v>
      </c>
      <c r="E67" s="15">
        <v>5806</v>
      </c>
      <c r="F67" s="15">
        <f t="shared" ref="F67:F129" si="2">LN(E67)</f>
        <v>8.6666471445845747</v>
      </c>
      <c r="G67" s="344">
        <v>3.4506910153861092E-2</v>
      </c>
      <c r="H67" s="344">
        <v>0.34609885714285721</v>
      </c>
      <c r="I67" s="17">
        <v>9.0423699621081646</v>
      </c>
      <c r="J67" s="18">
        <v>9.6372891498809565</v>
      </c>
      <c r="K67" s="20">
        <v>6.7150684931506852</v>
      </c>
      <c r="L67" s="20">
        <f t="shared" ref="L67:L129" si="3">LN(K67)</f>
        <v>1.9043540299456212</v>
      </c>
      <c r="M67" s="340">
        <v>0.501</v>
      </c>
      <c r="N67" s="340">
        <v>0.14449999999999999</v>
      </c>
      <c r="O67" s="340">
        <v>0.33339999999999997</v>
      </c>
      <c r="P67" s="34">
        <v>34048.300000000003</v>
      </c>
      <c r="Q67" s="20">
        <v>0</v>
      </c>
      <c r="R67" s="20">
        <v>0.29396741238846502</v>
      </c>
      <c r="S67" s="20">
        <v>0.15911351609437796</v>
      </c>
      <c r="T67" s="20">
        <v>0.28479752157556981</v>
      </c>
      <c r="U67" s="20">
        <v>0.96201925109573405</v>
      </c>
      <c r="V67" s="20">
        <v>2.5679783312015649</v>
      </c>
      <c r="W67" s="20">
        <v>-4.8991280008612339</v>
      </c>
      <c r="X67" s="20">
        <v>22.853029795781723</v>
      </c>
      <c r="Y67" s="20">
        <v>1.5045834656504711</v>
      </c>
      <c r="Z67" s="20">
        <v>0.63607745159275453</v>
      </c>
      <c r="AA67" s="20">
        <v>1.3533419857235562</v>
      </c>
      <c r="AB67" s="20">
        <v>0.13404503638610463</v>
      </c>
      <c r="AC67" s="20">
        <v>1.0297954139777564E-3</v>
      </c>
      <c r="AD67" s="20">
        <v>0.21398691606007555</v>
      </c>
      <c r="AE67" s="20">
        <v>0.23192991708417568</v>
      </c>
      <c r="AF67" s="342">
        <v>8.9713163985819341E-2</v>
      </c>
      <c r="AG67" s="20">
        <v>9.2437959626146312E-3</v>
      </c>
    </row>
    <row r="68" spans="1:33" ht="14.25" customHeight="1">
      <c r="A68" s="13">
        <v>78</v>
      </c>
      <c r="B68" s="14" t="s">
        <v>92</v>
      </c>
      <c r="C68" s="14" t="s">
        <v>37</v>
      </c>
      <c r="D68" s="340">
        <v>0.04</v>
      </c>
      <c r="E68" s="15">
        <v>14479</v>
      </c>
      <c r="F68" s="15">
        <f t="shared" si="2"/>
        <v>9.5804546027814208</v>
      </c>
      <c r="G68" s="344">
        <v>0.34207409030511449</v>
      </c>
      <c r="H68" s="344">
        <v>0.25850176165803113</v>
      </c>
      <c r="I68" s="17">
        <v>20.018740935147452</v>
      </c>
      <c r="J68" s="18">
        <v>20.948677605075357</v>
      </c>
      <c r="K68" s="20">
        <v>9.0410958904109595</v>
      </c>
      <c r="L68" s="20">
        <f t="shared" si="3"/>
        <v>2.2017803938720801</v>
      </c>
      <c r="M68" s="340">
        <v>0.42032000000000003</v>
      </c>
      <c r="N68" s="340">
        <v>0.55489999999999995</v>
      </c>
      <c r="O68" s="340">
        <v>0.23549999999999999</v>
      </c>
      <c r="P68" s="34">
        <v>25000</v>
      </c>
      <c r="Q68" s="20">
        <v>0</v>
      </c>
      <c r="R68" s="20">
        <v>9.1758454971493375E-2</v>
      </c>
      <c r="S68" s="20">
        <v>-0.27567724177893671</v>
      </c>
      <c r="T68" s="20">
        <v>-0.19583449041932799</v>
      </c>
      <c r="U68" s="20">
        <v>1.0664849591871681</v>
      </c>
      <c r="V68" s="20">
        <v>6.9077548756816709</v>
      </c>
      <c r="W68" s="20">
        <v>2.428609727762387</v>
      </c>
      <c r="X68" s="20">
        <v>6.8301041857064524</v>
      </c>
      <c r="Y68" s="20">
        <v>1.2118380062305296</v>
      </c>
      <c r="Z68" s="20">
        <v>0.65823650034176351</v>
      </c>
      <c r="AA68" s="20">
        <v>1.193096220606537</v>
      </c>
      <c r="AB68" s="20">
        <v>0.46111999999999997</v>
      </c>
      <c r="AC68" s="20">
        <v>2.9360000000000001E-2</v>
      </c>
      <c r="AD68" s="20">
        <v>0.48656641182895066</v>
      </c>
      <c r="AE68" s="20">
        <v>0.33644209540375997</v>
      </c>
      <c r="AF68" s="342">
        <v>0.29505586405298723</v>
      </c>
      <c r="AG68" s="20">
        <v>6.3383956646818757E-2</v>
      </c>
    </row>
    <row r="69" spans="1:33" ht="14.25" customHeight="1">
      <c r="A69" s="13">
        <v>79</v>
      </c>
      <c r="B69" s="14" t="s">
        <v>93</v>
      </c>
      <c r="C69" s="14" t="s">
        <v>37</v>
      </c>
      <c r="D69" s="340">
        <v>2.5000000000000001E-2</v>
      </c>
      <c r="E69" s="15">
        <v>1093</v>
      </c>
      <c r="F69" s="15">
        <f t="shared" si="2"/>
        <v>6.9966814881765389</v>
      </c>
      <c r="G69" s="344">
        <v>0.26107271511551433</v>
      </c>
      <c r="H69" s="344">
        <v>0.2505045871559633</v>
      </c>
      <c r="I69" s="17">
        <v>19.945105215004574</v>
      </c>
      <c r="J69" s="18">
        <v>14.972527472527473</v>
      </c>
      <c r="K69" s="20">
        <v>15.786301369863013</v>
      </c>
      <c r="L69" s="20">
        <f t="shared" si="3"/>
        <v>2.7591425620619821</v>
      </c>
      <c r="M69" s="340">
        <v>0.41139999999999999</v>
      </c>
      <c r="N69" s="340">
        <v>6.5000000000000002E-2</v>
      </c>
      <c r="O69" s="340">
        <v>0.249</v>
      </c>
      <c r="P69" s="40">
        <v>5597.58</v>
      </c>
      <c r="Q69" s="20">
        <v>5.7000000000000002E-2</v>
      </c>
      <c r="R69" s="20">
        <v>0.23386457691291707</v>
      </c>
      <c r="S69" s="20">
        <v>1.6520021547854258E-2</v>
      </c>
      <c r="T69" s="20">
        <v>-3.6463081130355679E-3</v>
      </c>
      <c r="U69" s="20">
        <v>2.4819865983445015</v>
      </c>
      <c r="V69" s="20">
        <v>26.726655348047537</v>
      </c>
      <c r="W69" s="20">
        <v>11.75873015873016</v>
      </c>
      <c r="X69" s="20">
        <v>131.45720250521921</v>
      </c>
      <c r="Y69" s="20">
        <v>1.6405651340996168</v>
      </c>
      <c r="Z69" s="20">
        <v>0.59601798330122024</v>
      </c>
      <c r="AA69" s="20">
        <v>1.0715867158671586</v>
      </c>
      <c r="AB69" s="20">
        <v>4.310192545486663E-2</v>
      </c>
      <c r="AC69" s="20">
        <v>0</v>
      </c>
      <c r="AD69" s="20">
        <v>0.19465716829919857</v>
      </c>
      <c r="AE69" s="20">
        <v>0.13448100622538431</v>
      </c>
      <c r="AF69" s="342">
        <v>-2.286875873459535E-3</v>
      </c>
      <c r="AG69" s="20">
        <v>2.4107483166052598E-2</v>
      </c>
    </row>
    <row r="70" spans="1:33" ht="14.25" customHeight="1">
      <c r="A70" s="13">
        <v>79</v>
      </c>
      <c r="B70" s="14" t="s">
        <v>93</v>
      </c>
      <c r="C70" s="14" t="s">
        <v>37</v>
      </c>
      <c r="D70" s="340">
        <v>0.02</v>
      </c>
      <c r="E70" s="15">
        <v>3767</v>
      </c>
      <c r="F70" s="15">
        <f t="shared" si="2"/>
        <v>8.2340342076920408</v>
      </c>
      <c r="G70" s="344">
        <v>0.13610729872974292</v>
      </c>
      <c r="H70" s="344">
        <v>0.3003877551020408</v>
      </c>
      <c r="I70" s="17">
        <v>13.007698433766924</v>
      </c>
      <c r="J70" s="18">
        <v>11.397999534775529</v>
      </c>
      <c r="K70" s="20">
        <v>8.5780821917808225</v>
      </c>
      <c r="L70" s="20">
        <f t="shared" si="3"/>
        <v>2.1492103677439141</v>
      </c>
      <c r="M70" s="340">
        <v>0.51</v>
      </c>
      <c r="N70" s="340">
        <v>0.11609999999999999</v>
      </c>
      <c r="O70" s="340">
        <v>9.6299999999999997E-2</v>
      </c>
      <c r="P70" s="40">
        <v>4944.8899999999994</v>
      </c>
      <c r="Q70" s="20">
        <v>5.7000000000000002E-2</v>
      </c>
      <c r="R70" s="20">
        <v>0.47671705860395663</v>
      </c>
      <c r="S70" s="20">
        <v>-0.17635337097309867</v>
      </c>
      <c r="T70" s="20">
        <v>1.323874151758174</v>
      </c>
      <c r="U70" s="20">
        <v>1.8043744466004785</v>
      </c>
      <c r="V70" s="20">
        <v>8.7612513721185508</v>
      </c>
      <c r="W70" s="20">
        <v>16.513448275862068</v>
      </c>
      <c r="X70" s="20">
        <v>292.89908256880733</v>
      </c>
      <c r="Y70" s="20">
        <v>1.125599520383693</v>
      </c>
      <c r="Z70" s="20">
        <v>0.84324939176593261</v>
      </c>
      <c r="AA70" s="20">
        <v>1.0282949205638845</v>
      </c>
      <c r="AB70" s="20">
        <v>3.0040322580645162E-2</v>
      </c>
      <c r="AC70" s="20">
        <v>0</v>
      </c>
      <c r="AD70" s="20">
        <v>0.68603168821708249</v>
      </c>
      <c r="AE70" s="20">
        <v>0.18102278184969409</v>
      </c>
      <c r="AF70" s="342">
        <v>9.0354778759214022E-2</v>
      </c>
      <c r="AG70" s="20">
        <v>3.2679738562091505E-2</v>
      </c>
    </row>
    <row r="71" spans="1:33">
      <c r="A71" s="13">
        <v>82</v>
      </c>
      <c r="B71" s="14" t="s">
        <v>94</v>
      </c>
      <c r="C71" s="14" t="s">
        <v>37</v>
      </c>
      <c r="D71" s="340">
        <v>0.04</v>
      </c>
      <c r="E71" s="15">
        <v>1121</v>
      </c>
      <c r="F71" s="15">
        <f t="shared" si="2"/>
        <v>7.02197642307216</v>
      </c>
      <c r="G71" s="344">
        <v>0.46157400624047518</v>
      </c>
      <c r="H71" s="344">
        <v>0.13912133891213388</v>
      </c>
      <c r="I71" s="17">
        <v>85.295066904549515</v>
      </c>
      <c r="J71" s="18">
        <v>14.061142647058825</v>
      </c>
      <c r="K71" s="20">
        <v>12.298630136986301</v>
      </c>
      <c r="L71" s="20">
        <f t="shared" si="3"/>
        <v>2.5094878851994404</v>
      </c>
      <c r="M71" s="340">
        <v>0.47499999999999998</v>
      </c>
      <c r="N71" s="340">
        <v>0.16020000000000001</v>
      </c>
      <c r="O71" s="340">
        <v>0.45779999999999998</v>
      </c>
      <c r="P71" s="40">
        <v>592.88</v>
      </c>
      <c r="Q71" s="20">
        <v>0</v>
      </c>
      <c r="R71" s="20">
        <v>4.4429175475687099</v>
      </c>
      <c r="S71" s="20">
        <v>42.35</v>
      </c>
      <c r="T71" s="20">
        <v>51.954545454545453</v>
      </c>
      <c r="U71" s="20">
        <v>5.6564397046759636</v>
      </c>
      <c r="V71" s="20">
        <v>0</v>
      </c>
      <c r="W71" s="20">
        <v>86.19</v>
      </c>
      <c r="X71" s="20">
        <v>1213.943661971831</v>
      </c>
      <c r="Y71" s="20">
        <v>1.4527761877504293</v>
      </c>
      <c r="Z71" s="20">
        <v>0.67857836473101574</v>
      </c>
      <c r="AA71" s="20">
        <v>1.003579098067287</v>
      </c>
      <c r="AB71" s="20">
        <v>1.5114873035066506E-2</v>
      </c>
      <c r="AC71" s="20">
        <v>0</v>
      </c>
      <c r="AD71" s="20">
        <v>1.3890954151177199</v>
      </c>
      <c r="AE71" s="20">
        <v>0.12101171829678617</v>
      </c>
      <c r="AF71" s="342">
        <v>1.125420582434157E-2</v>
      </c>
      <c r="AG71" s="20">
        <v>0</v>
      </c>
    </row>
    <row r="72" spans="1:33" ht="14.25" customHeight="1">
      <c r="A72" s="13">
        <v>83</v>
      </c>
      <c r="B72" s="14" t="s">
        <v>95</v>
      </c>
      <c r="C72" s="14" t="s">
        <v>39</v>
      </c>
      <c r="D72" s="340">
        <v>2.7E-2</v>
      </c>
      <c r="E72" s="15">
        <v>12217</v>
      </c>
      <c r="F72" s="15">
        <f t="shared" si="2"/>
        <v>9.4105837034040594</v>
      </c>
      <c r="G72" s="344">
        <v>0.28330697483647382</v>
      </c>
      <c r="H72" s="344">
        <v>0.25226923076923075</v>
      </c>
      <c r="I72" s="17">
        <v>21.530266022755178</v>
      </c>
      <c r="J72" s="18">
        <v>14.60495613548029</v>
      </c>
      <c r="K72" s="20">
        <v>7.2054794520547949</v>
      </c>
      <c r="L72" s="20">
        <f t="shared" si="3"/>
        <v>1.9748417715893187</v>
      </c>
      <c r="M72" s="340">
        <v>0.93</v>
      </c>
      <c r="N72" s="340">
        <v>0.56420000000000003</v>
      </c>
      <c r="O72" s="340">
        <v>5.3400000000000003E-2</v>
      </c>
      <c r="P72" s="34">
        <v>29828.94</v>
      </c>
      <c r="Q72" s="20">
        <v>0</v>
      </c>
      <c r="R72" s="20">
        <v>0.17168231179826976</v>
      </c>
      <c r="S72" s="20">
        <v>2.108560579910252</v>
      </c>
      <c r="T72" s="20">
        <v>4.1074414715719065</v>
      </c>
      <c r="U72" s="20">
        <v>0.79234029028498787</v>
      </c>
      <c r="V72" s="20">
        <v>1.0403182618009335</v>
      </c>
      <c r="W72" s="20">
        <v>-1.3704144830871843</v>
      </c>
      <c r="X72" s="20">
        <v>16.320567375886526</v>
      </c>
      <c r="Y72" s="20">
        <v>1.0828234396059206</v>
      </c>
      <c r="Z72" s="20">
        <v>0.82316498448729525</v>
      </c>
      <c r="AA72" s="20">
        <v>1.0526683919703435</v>
      </c>
      <c r="AB72" s="20">
        <v>0.58397645883071458</v>
      </c>
      <c r="AC72" s="20">
        <v>5.7742490700127703E-3</v>
      </c>
      <c r="AD72" s="20">
        <v>1.0264230203738711</v>
      </c>
      <c r="AE72" s="20">
        <v>0.25256387971493133</v>
      </c>
      <c r="AF72" s="342">
        <v>4.3977055449330782E-2</v>
      </c>
      <c r="AG72" s="20">
        <v>2.8426640281324793E-2</v>
      </c>
    </row>
    <row r="73" spans="1:33" ht="14.25" customHeight="1">
      <c r="A73" s="13">
        <v>84</v>
      </c>
      <c r="B73" s="47" t="s">
        <v>96</v>
      </c>
      <c r="C73" s="14" t="s">
        <v>37</v>
      </c>
      <c r="D73" s="340">
        <v>1.4999999999999999E-2</v>
      </c>
      <c r="E73" s="15">
        <v>3210</v>
      </c>
      <c r="F73" s="15">
        <f t="shared" si="2"/>
        <v>8.0740262161240608</v>
      </c>
      <c r="G73" s="344">
        <v>0.38930326770313406</v>
      </c>
      <c r="H73" s="344">
        <v>0.20887518198609378</v>
      </c>
      <c r="I73" s="17">
        <v>33.164271028037383</v>
      </c>
      <c r="J73" s="18">
        <v>17.308471219834193</v>
      </c>
      <c r="K73" s="20">
        <v>37.279452054794518</v>
      </c>
      <c r="L73" s="20">
        <f t="shared" si="3"/>
        <v>3.6184422916083667</v>
      </c>
      <c r="M73" s="340">
        <v>1</v>
      </c>
      <c r="N73" s="340">
        <v>0.3291</v>
      </c>
      <c r="O73" s="340">
        <v>0.14330000000000001</v>
      </c>
      <c r="P73" s="34">
        <v>36013.410000000003</v>
      </c>
      <c r="Q73" s="20">
        <v>4.7619047619047616E-2</v>
      </c>
      <c r="R73" s="20">
        <v>0.17112937006605455</v>
      </c>
      <c r="S73" s="20">
        <v>8.5846716281498869E-2</v>
      </c>
      <c r="T73" s="20">
        <v>-0.20564216778025246</v>
      </c>
      <c r="U73" s="20">
        <v>0.43405411020910939</v>
      </c>
      <c r="V73" s="20">
        <v>1.696412517038369</v>
      </c>
      <c r="W73" s="20">
        <v>6.901946902654867</v>
      </c>
      <c r="X73" s="20">
        <v>4.6892736892736897</v>
      </c>
      <c r="Y73" s="20">
        <v>1.4426794498229782</v>
      </c>
      <c r="Z73" s="20">
        <v>0.47874594178176416</v>
      </c>
      <c r="AA73" s="20">
        <v>1</v>
      </c>
      <c r="AB73" s="20">
        <v>0.26477484518727828</v>
      </c>
      <c r="AC73" s="20">
        <v>0.52669392172187823</v>
      </c>
      <c r="AD73" s="20">
        <v>0.10046633908171888</v>
      </c>
      <c r="AE73" s="20">
        <v>0.37610695114028792</v>
      </c>
      <c r="AF73" s="342">
        <v>0</v>
      </c>
      <c r="AG73" s="20">
        <v>8.6402024139227956E-2</v>
      </c>
    </row>
    <row r="74" spans="1:33" ht="14.25" customHeight="1">
      <c r="A74" s="13">
        <v>85</v>
      </c>
      <c r="B74" s="14" t="s">
        <v>97</v>
      </c>
      <c r="C74" s="14" t="s">
        <v>37</v>
      </c>
      <c r="D74" s="340">
        <v>0.01</v>
      </c>
      <c r="E74" s="15">
        <v>3147</v>
      </c>
      <c r="F74" s="15">
        <f t="shared" si="2"/>
        <v>8.0542048970644071</v>
      </c>
      <c r="G74" s="344">
        <v>0.9893411344182701</v>
      </c>
      <c r="H74" s="344">
        <v>0.16419175368139219</v>
      </c>
      <c r="I74" s="17">
        <v>118.72556720686369</v>
      </c>
      <c r="J74" s="18">
        <v>22.992576000000003</v>
      </c>
      <c r="K74" s="20">
        <v>13.876712328767123</v>
      </c>
      <c r="L74" s="20">
        <f t="shared" si="3"/>
        <v>2.6302120631002923</v>
      </c>
      <c r="M74" s="340">
        <v>0.32290000000000002</v>
      </c>
      <c r="N74" s="340">
        <v>1.72E-2</v>
      </c>
      <c r="O74" s="340">
        <v>8.9700000000000002E-2</v>
      </c>
      <c r="P74" s="34">
        <v>60260.73</v>
      </c>
      <c r="Q74" s="340">
        <v>2.5100000000000001E-2</v>
      </c>
      <c r="R74" s="20">
        <v>5.7607275200945107E-2</v>
      </c>
      <c r="S74" s="20">
        <v>2.6767762821604979E-2</v>
      </c>
      <c r="T74" s="20">
        <v>-0.36449919224555738</v>
      </c>
      <c r="U74" s="20">
        <v>0.88371324169131726</v>
      </c>
      <c r="V74" s="20">
        <v>92.424021838034577</v>
      </c>
      <c r="W74" s="20">
        <v>-15.143346999627283</v>
      </c>
      <c r="X74" s="20">
        <v>3.9595368962694422</v>
      </c>
      <c r="Y74" s="20">
        <v>0.92586011637442889</v>
      </c>
      <c r="Z74" s="20">
        <v>0.4705225206926319</v>
      </c>
      <c r="AA74" s="20">
        <v>2.1171460485897793</v>
      </c>
      <c r="AB74" s="20">
        <v>0.57986093825193741</v>
      </c>
      <c r="AC74" s="20">
        <v>1.5432867028426346E-3</v>
      </c>
      <c r="AD74" s="20">
        <v>5.2912543820564768E-2</v>
      </c>
      <c r="AE74" s="20">
        <v>0.32235611475377557</v>
      </c>
      <c r="AF74" s="342">
        <v>0.18309803689920648</v>
      </c>
      <c r="AG74" s="20">
        <v>0</v>
      </c>
    </row>
    <row r="75" spans="1:33" ht="14.25" customHeight="1">
      <c r="A75" s="13">
        <v>87</v>
      </c>
      <c r="B75" s="14" t="s">
        <v>98</v>
      </c>
      <c r="C75" s="14" t="s">
        <v>37</v>
      </c>
      <c r="D75" s="340">
        <v>0.02</v>
      </c>
      <c r="E75" s="15">
        <v>3087</v>
      </c>
      <c r="F75" s="15">
        <f t="shared" si="2"/>
        <v>8.0349550245021586</v>
      </c>
      <c r="G75" s="344">
        <v>0.30931650922948628</v>
      </c>
      <c r="H75" s="344">
        <v>0.27517241379310342</v>
      </c>
      <c r="I75" s="17">
        <v>19.307204405571753</v>
      </c>
      <c r="J75" s="18">
        <v>14.53691219512195</v>
      </c>
      <c r="K75" s="20">
        <v>14.789041095890411</v>
      </c>
      <c r="L75" s="20">
        <f t="shared" si="3"/>
        <v>2.6938864399954583</v>
      </c>
      <c r="M75" s="340">
        <v>0.54</v>
      </c>
      <c r="N75" s="340">
        <v>0.54159999999999997</v>
      </c>
      <c r="O75" s="340">
        <v>0.44219999999999998</v>
      </c>
      <c r="P75" s="34">
        <v>6790.45</v>
      </c>
      <c r="Q75" s="20">
        <v>1.47E-4</v>
      </c>
      <c r="R75" s="20">
        <v>8.9563625267012448E-2</v>
      </c>
      <c r="S75" s="20">
        <v>1.6804572672836144</v>
      </c>
      <c r="T75" s="20">
        <v>2.0029182879377432</v>
      </c>
      <c r="U75" s="20">
        <v>0.7542898868200073</v>
      </c>
      <c r="V75" s="20">
        <v>6.048009367681499</v>
      </c>
      <c r="W75" s="20">
        <v>-3.0445033893309756</v>
      </c>
      <c r="X75" s="20">
        <v>333.22580645161293</v>
      </c>
      <c r="Y75" s="20">
        <v>3.2699584679280109</v>
      </c>
      <c r="Z75" s="20">
        <v>0.30345889931382158</v>
      </c>
      <c r="AA75" s="20">
        <v>1.0025015634771732</v>
      </c>
      <c r="AB75" s="20">
        <v>2.6401299756295695E-3</v>
      </c>
      <c r="AC75" s="20">
        <v>0</v>
      </c>
      <c r="AD75" s="20">
        <v>0.91317852388699894</v>
      </c>
      <c r="AE75" s="20">
        <v>0.74578896418199414</v>
      </c>
      <c r="AF75" s="342">
        <v>0.10280735721200387</v>
      </c>
      <c r="AG75" s="20">
        <v>7.8799612778315584E-2</v>
      </c>
    </row>
    <row r="76" spans="1:33" ht="14.25" customHeight="1">
      <c r="A76" s="13">
        <v>88</v>
      </c>
      <c r="B76" s="14" t="s">
        <v>99</v>
      </c>
      <c r="C76" s="14" t="s">
        <v>39</v>
      </c>
      <c r="D76" s="340">
        <v>3.5000000000000003E-2</v>
      </c>
      <c r="E76" s="15">
        <v>7023</v>
      </c>
      <c r="F76" s="15">
        <f t="shared" si="2"/>
        <v>8.8569457561590212</v>
      </c>
      <c r="G76" s="344">
        <v>5.5566971994299275E-2</v>
      </c>
      <c r="H76" s="344">
        <v>0.34031339031339031</v>
      </c>
      <c r="I76" s="17">
        <v>10.452262565855049</v>
      </c>
      <c r="J76" s="18">
        <v>9.6587157894736855</v>
      </c>
      <c r="K76" s="20">
        <v>8.367123287671232</v>
      </c>
      <c r="L76" s="20">
        <f t="shared" si="3"/>
        <v>2.124310132196086</v>
      </c>
      <c r="M76" s="340">
        <v>0.999</v>
      </c>
      <c r="N76" s="340">
        <v>0.46229999999999999</v>
      </c>
      <c r="O76" s="340">
        <v>0.2387</v>
      </c>
      <c r="P76" s="34">
        <v>25827.47</v>
      </c>
      <c r="Q76" s="20">
        <v>0</v>
      </c>
      <c r="R76" s="20">
        <v>0.10020396270396281</v>
      </c>
      <c r="S76" s="20">
        <v>0.15997996493864264</v>
      </c>
      <c r="T76" s="20">
        <v>0.21969433831191387</v>
      </c>
      <c r="U76" s="20">
        <v>0.69989872223532512</v>
      </c>
      <c r="V76" s="20">
        <v>4.6568817502076989</v>
      </c>
      <c r="W76" s="20">
        <v>3.586010804663065</v>
      </c>
      <c r="X76" s="20">
        <v>2.1915808679786264</v>
      </c>
      <c r="Y76" s="20">
        <v>1.1726712328767124</v>
      </c>
      <c r="Z76" s="20">
        <v>0.386662782383008</v>
      </c>
      <c r="AA76" s="20">
        <v>1.1396753939106741</v>
      </c>
      <c r="AB76" s="20">
        <v>0.56306403558012008</v>
      </c>
      <c r="AC76" s="20">
        <v>0</v>
      </c>
      <c r="AD76" s="20">
        <v>0.32571190056581023</v>
      </c>
      <c r="AE76" s="20">
        <v>0.44897716460513798</v>
      </c>
      <c r="AF76" s="342">
        <v>0.1924754202346971</v>
      </c>
      <c r="AG76" s="20">
        <v>3.0724706628607674E-2</v>
      </c>
    </row>
    <row r="77" spans="1:33" ht="14.25" customHeight="1">
      <c r="A77" s="13">
        <v>90</v>
      </c>
      <c r="B77" s="14" t="s">
        <v>100</v>
      </c>
      <c r="C77" s="14" t="s">
        <v>37</v>
      </c>
      <c r="D77" s="340">
        <v>0.02</v>
      </c>
      <c r="E77" s="15">
        <v>37881</v>
      </c>
      <c r="F77" s="15">
        <f t="shared" si="2"/>
        <v>10.542204946106789</v>
      </c>
      <c r="G77" s="344">
        <v>0.2271346001771839</v>
      </c>
      <c r="H77" s="344">
        <v>0.41249999999999998</v>
      </c>
      <c r="I77" s="17">
        <v>10.591615849634382</v>
      </c>
      <c r="J77" s="18">
        <v>10.030525000000001</v>
      </c>
      <c r="K77" s="20">
        <v>4.3260273972602743</v>
      </c>
      <c r="L77" s="20">
        <f t="shared" si="3"/>
        <v>1.4646496606731507</v>
      </c>
      <c r="M77" s="340">
        <v>0.49</v>
      </c>
      <c r="N77" s="340">
        <v>0.42409999999999998</v>
      </c>
      <c r="O77" s="340">
        <v>9.9400000000000002E-2</v>
      </c>
      <c r="P77" s="48">
        <v>69144</v>
      </c>
      <c r="Q77" s="20">
        <v>0</v>
      </c>
      <c r="R77" s="20">
        <v>0.32144408020775672</v>
      </c>
      <c r="S77" s="20">
        <v>1.251726530747117</v>
      </c>
      <c r="T77" s="20">
        <v>2.2985893416927898</v>
      </c>
      <c r="U77" s="20">
        <v>2.4191210451801264</v>
      </c>
      <c r="V77" s="20">
        <v>5.6187725754787703</v>
      </c>
      <c r="W77" s="20">
        <v>11.599817091401537</v>
      </c>
      <c r="X77" s="20">
        <v>10.880318052095877</v>
      </c>
      <c r="Y77" s="20">
        <v>1.3801936751174573</v>
      </c>
      <c r="Z77" s="20">
        <v>0.56091934766780283</v>
      </c>
      <c r="AA77" s="20">
        <v>1.1200976441056583</v>
      </c>
      <c r="AB77" s="20">
        <v>0.46400270016435785</v>
      </c>
      <c r="AC77" s="20">
        <v>0</v>
      </c>
      <c r="AD77" s="20">
        <v>0.76988425620128653</v>
      </c>
      <c r="AE77" s="20">
        <v>9.6125563638458714E-2</v>
      </c>
      <c r="AF77" s="342">
        <v>8.1364073298016537E-2</v>
      </c>
      <c r="AG77" s="20">
        <v>3.9420578148263827E-4</v>
      </c>
    </row>
    <row r="78" spans="1:33" ht="14.25" customHeight="1">
      <c r="A78" s="13">
        <v>91</v>
      </c>
      <c r="B78" s="14" t="s">
        <v>101</v>
      </c>
      <c r="C78" s="14" t="s">
        <v>37</v>
      </c>
      <c r="D78" s="340">
        <v>0.02</v>
      </c>
      <c r="E78" s="15">
        <v>12737</v>
      </c>
      <c r="F78" s="15">
        <f t="shared" si="2"/>
        <v>9.4522664225897604</v>
      </c>
      <c r="G78" s="344">
        <v>0.21419721592765995</v>
      </c>
      <c r="H78" s="344">
        <v>0.29150905132789717</v>
      </c>
      <c r="I78" s="17">
        <v>16.938287012883556</v>
      </c>
      <c r="J78" s="18">
        <v>13.235764520435453</v>
      </c>
      <c r="K78" s="20">
        <v>18.493150684931507</v>
      </c>
      <c r="L78" s="20">
        <f t="shared" si="3"/>
        <v>2.9174004302840841</v>
      </c>
      <c r="M78" s="340">
        <v>0.41620000000000001</v>
      </c>
      <c r="N78" s="340">
        <v>0.28210000000000002</v>
      </c>
      <c r="O78" s="340">
        <v>7.3599999999999999E-2</v>
      </c>
      <c r="P78" s="34">
        <v>59783.16</v>
      </c>
      <c r="Q78" s="20">
        <v>0.1278</v>
      </c>
      <c r="R78" s="20">
        <v>0.13301360709153598</v>
      </c>
      <c r="S78" s="20">
        <v>0.25966443603918155</v>
      </c>
      <c r="T78" s="20">
        <v>0.18627177051317867</v>
      </c>
      <c r="U78" s="20">
        <v>0.88799248126554275</v>
      </c>
      <c r="V78" s="20">
        <v>3.7259983946581667</v>
      </c>
      <c r="W78" s="20">
        <v>5.3061975050941799</v>
      </c>
      <c r="X78" s="20">
        <v>3.5669120349232157</v>
      </c>
      <c r="Y78" s="20">
        <v>1.0692497527981586</v>
      </c>
      <c r="Z78" s="20">
        <v>0.66104720349067825</v>
      </c>
      <c r="AA78" s="20">
        <v>1.5643409233340297</v>
      </c>
      <c r="AB78" s="20">
        <v>0.94259493086138402</v>
      </c>
      <c r="AC78" s="20">
        <v>1.231868436450987E-2</v>
      </c>
      <c r="AD78" s="20">
        <v>0.21866657510493834</v>
      </c>
      <c r="AE78" s="20">
        <v>9.0834160687859433E-2</v>
      </c>
      <c r="AF78" s="342">
        <v>0.11064696001848279</v>
      </c>
      <c r="AG78" s="20">
        <v>2.5182798518879293E-2</v>
      </c>
    </row>
    <row r="79" spans="1:33" ht="14.25" customHeight="1">
      <c r="A79" s="13">
        <v>92</v>
      </c>
      <c r="B79" s="14" t="s">
        <v>102</v>
      </c>
      <c r="C79" s="14" t="s">
        <v>39</v>
      </c>
      <c r="D79" s="340">
        <v>0.02</v>
      </c>
      <c r="E79" s="15">
        <v>-86262</v>
      </c>
      <c r="F79" s="15"/>
      <c r="G79" s="344">
        <v>0.39979999999999999</v>
      </c>
      <c r="H79" s="344">
        <v>0.20256671741472171</v>
      </c>
      <c r="I79" s="17">
        <f>J79</f>
        <v>20.271894363888933</v>
      </c>
      <c r="J79" s="18">
        <v>20.271894363888933</v>
      </c>
      <c r="K79" s="20">
        <v>36.863013698630134</v>
      </c>
      <c r="L79" s="20">
        <f t="shared" si="3"/>
        <v>3.6072087095785146</v>
      </c>
      <c r="M79" s="340">
        <v>0.17960000000000001</v>
      </c>
      <c r="N79" s="340">
        <v>0.38329999999999997</v>
      </c>
      <c r="O79" s="340">
        <v>8.5199999999999998E-2</v>
      </c>
      <c r="P79" s="34">
        <v>61836.24</v>
      </c>
      <c r="Q79" s="340">
        <v>0.10299999999999999</v>
      </c>
      <c r="R79" s="20">
        <v>-5.0869494555501382E-2</v>
      </c>
      <c r="S79" s="20">
        <v>-1.129059761792329</v>
      </c>
      <c r="T79" s="20">
        <v>3.4846373797764496</v>
      </c>
      <c r="U79" s="20">
        <v>1.8667794308584769</v>
      </c>
      <c r="V79" s="20">
        <v>4.195705718569287</v>
      </c>
      <c r="W79" s="20">
        <v>1.3430860864721259</v>
      </c>
      <c r="X79" s="20">
        <v>3.3751426786983396</v>
      </c>
      <c r="Y79" s="20">
        <v>0.82079879427279578</v>
      </c>
      <c r="Z79" s="20">
        <v>4.128938356164384</v>
      </c>
      <c r="AA79" s="20">
        <v>0.88108816463222273</v>
      </c>
      <c r="AB79" s="20">
        <v>-2.5566622624250432</v>
      </c>
      <c r="AC79" s="20">
        <v>-0.22146559609716435</v>
      </c>
      <c r="AD79" s="20">
        <v>-2.5983704083015797</v>
      </c>
      <c r="AE79" s="20">
        <v>0.28956469582307076</v>
      </c>
      <c r="AF79" s="342">
        <v>0</v>
      </c>
      <c r="AG79" s="20">
        <v>1.1051697954287319E-2</v>
      </c>
    </row>
    <row r="80" spans="1:33" ht="14.25" customHeight="1">
      <c r="A80" s="13">
        <v>93</v>
      </c>
      <c r="B80" s="14" t="s">
        <v>103</v>
      </c>
      <c r="C80" s="14" t="s">
        <v>37</v>
      </c>
      <c r="D80" s="340">
        <v>0.02</v>
      </c>
      <c r="E80" s="15">
        <v>1820</v>
      </c>
      <c r="F80" s="15">
        <f t="shared" si="2"/>
        <v>7.506591780070841</v>
      </c>
      <c r="G80" s="344">
        <v>0.49653248695262242</v>
      </c>
      <c r="H80" s="344">
        <v>0.26584507042253519</v>
      </c>
      <c r="I80" s="17">
        <v>27.637362637362639</v>
      </c>
      <c r="J80" s="18">
        <v>12.574999999999999</v>
      </c>
      <c r="K80" s="20">
        <v>17.44109589041096</v>
      </c>
      <c r="L80" s="20">
        <f t="shared" si="3"/>
        <v>2.8588292542595468</v>
      </c>
      <c r="M80" s="340">
        <v>0.45240000000000002</v>
      </c>
      <c r="N80" s="340">
        <v>0.21310000000000001</v>
      </c>
      <c r="O80" s="340">
        <v>0.104</v>
      </c>
      <c r="P80" s="34">
        <v>12873.02</v>
      </c>
      <c r="Q80" s="340">
        <v>3.4000000000000002E-2</v>
      </c>
      <c r="R80" s="20">
        <v>0.40626265352949109</v>
      </c>
      <c r="S80" s="20">
        <v>0.31688096225632512</v>
      </c>
      <c r="T80" s="20">
        <v>3.8533333333333335</v>
      </c>
      <c r="U80" s="20">
        <v>0.64914740857078757</v>
      </c>
      <c r="V80" s="20">
        <v>3.4990173847316703</v>
      </c>
      <c r="W80" s="20">
        <v>1.4528905906722742</v>
      </c>
      <c r="X80" s="20">
        <v>15.217619986850757</v>
      </c>
      <c r="Y80" s="20">
        <v>3.893923999187157</v>
      </c>
      <c r="Z80" s="20">
        <v>0.23615510125731837</v>
      </c>
      <c r="AA80" s="20">
        <v>1.4794586756887385</v>
      </c>
      <c r="AB80" s="20">
        <v>5.0519685039370078E-2</v>
      </c>
      <c r="AC80" s="20">
        <v>0</v>
      </c>
      <c r="AD80" s="20">
        <v>0.13032581453634084</v>
      </c>
      <c r="AE80" s="20">
        <v>0.56795990667933982</v>
      </c>
      <c r="AF80" s="342">
        <v>-9.2456579970621282E-3</v>
      </c>
      <c r="AG80" s="20">
        <v>0</v>
      </c>
    </row>
    <row r="81" spans="1:33" ht="14.25" customHeight="1">
      <c r="A81" s="13">
        <v>95</v>
      </c>
      <c r="B81" s="14" t="s">
        <v>104</v>
      </c>
      <c r="C81" s="14" t="s">
        <v>39</v>
      </c>
      <c r="D81" s="340">
        <v>0.02</v>
      </c>
      <c r="E81" s="15">
        <v>2021</v>
      </c>
      <c r="F81" s="15">
        <f t="shared" si="2"/>
        <v>7.6113477174036213</v>
      </c>
      <c r="G81" s="344">
        <v>0.58188372475364347</v>
      </c>
      <c r="H81" s="344">
        <v>0.19700598802395208</v>
      </c>
      <c r="I81" s="17">
        <v>42.553191489361701</v>
      </c>
      <c r="J81" s="18">
        <v>26.875</v>
      </c>
      <c r="K81" s="20">
        <v>13.6</v>
      </c>
      <c r="L81" s="20">
        <f t="shared" si="3"/>
        <v>2.6100697927420065</v>
      </c>
      <c r="M81" s="340">
        <v>0.45240000000000002</v>
      </c>
      <c r="N81" s="340">
        <v>0.2301</v>
      </c>
      <c r="O81" s="340">
        <v>0.11849999999999999</v>
      </c>
      <c r="P81" s="34">
        <v>7847.7</v>
      </c>
      <c r="Q81" s="20">
        <v>0</v>
      </c>
      <c r="R81" s="20">
        <v>0.50792233876366888</v>
      </c>
      <c r="S81" s="20">
        <v>0.42881165919282505</v>
      </c>
      <c r="T81" s="20">
        <v>1.5325814536340854</v>
      </c>
      <c r="U81" s="20">
        <v>1.0571276027762948</v>
      </c>
      <c r="V81" s="20">
        <v>7.4296435272045027</v>
      </c>
      <c r="W81" s="20">
        <v>2.4734540911930045</v>
      </c>
      <c r="X81" s="20">
        <v>20.377358490566039</v>
      </c>
      <c r="Y81" s="20">
        <v>4.5927835051546388</v>
      </c>
      <c r="Z81" s="20">
        <v>0.2453751664940062</v>
      </c>
      <c r="AA81" s="20">
        <v>1.0878174773999139</v>
      </c>
      <c r="AB81" s="20">
        <v>6.5712043938799536E-2</v>
      </c>
      <c r="AC81" s="20">
        <v>0</v>
      </c>
      <c r="AD81" s="20">
        <v>0.46642049388414492</v>
      </c>
      <c r="AE81" s="20">
        <v>0.6518518518518519</v>
      </c>
      <c r="AF81" s="342">
        <v>0.11734006734006734</v>
      </c>
      <c r="AG81" s="20">
        <v>9.2760942760942766E-2</v>
      </c>
    </row>
    <row r="82" spans="1:33">
      <c r="A82" s="13">
        <v>96</v>
      </c>
      <c r="B82" s="14" t="s">
        <v>105</v>
      </c>
      <c r="C82" s="14" t="s">
        <v>37</v>
      </c>
      <c r="D82" s="340">
        <v>0.03</v>
      </c>
      <c r="E82" s="15">
        <v>4480</v>
      </c>
      <c r="F82" s="15">
        <f t="shared" si="2"/>
        <v>8.4073783254090309</v>
      </c>
      <c r="G82" s="344">
        <v>0.41527847758553227</v>
      </c>
      <c r="H82" s="344">
        <v>0.29452736318407963</v>
      </c>
      <c r="I82" s="17">
        <v>22.444707589285713</v>
      </c>
      <c r="J82" s="18">
        <v>13.965595833333332</v>
      </c>
      <c r="K82" s="20">
        <v>3.6301369863013697</v>
      </c>
      <c r="L82" s="20">
        <f t="shared" si="3"/>
        <v>1.2892703848378311</v>
      </c>
      <c r="M82" s="340">
        <v>0.99</v>
      </c>
      <c r="N82" s="340">
        <v>0.16700000000000001</v>
      </c>
      <c r="O82" s="340">
        <v>27.97</v>
      </c>
      <c r="P82" s="34">
        <v>3249.5</v>
      </c>
      <c r="Q82" s="20">
        <v>0</v>
      </c>
      <c r="R82" s="20">
        <v>6.0922570016474467</v>
      </c>
      <c r="S82" s="20">
        <v>4.1020408163265305</v>
      </c>
      <c r="T82" s="20">
        <v>5.9242658423493042</v>
      </c>
      <c r="U82" s="20">
        <v>2.7164766558089033</v>
      </c>
      <c r="V82" s="20">
        <v>0</v>
      </c>
      <c r="W82" s="20">
        <v>0.38341442856595531</v>
      </c>
      <c r="X82" s="20">
        <v>2223.8888888888887</v>
      </c>
      <c r="Y82" s="20">
        <v>1.7480860749017173</v>
      </c>
      <c r="Z82" s="20">
        <v>0.74843205574912897</v>
      </c>
      <c r="AA82" s="20">
        <v>1.0006787330316742</v>
      </c>
      <c r="AB82" s="20">
        <v>4.6153846153846158E-3</v>
      </c>
      <c r="AC82" s="20">
        <v>0</v>
      </c>
      <c r="AD82" s="20">
        <v>2.3051196295343455</v>
      </c>
      <c r="AE82" s="20">
        <v>0.28363727204596551</v>
      </c>
      <c r="AF82" s="342">
        <v>7.3594803897077191E-2</v>
      </c>
      <c r="AG82" s="20">
        <v>4.2468148888333751E-2</v>
      </c>
    </row>
    <row r="83" spans="1:33" ht="14.25" customHeight="1">
      <c r="A83" s="13">
        <v>97</v>
      </c>
      <c r="B83" s="14" t="s">
        <v>106</v>
      </c>
      <c r="C83" s="14" t="s">
        <v>37</v>
      </c>
      <c r="D83" s="340">
        <v>2.5000000000000001E-2</v>
      </c>
      <c r="E83" s="15">
        <v>1204</v>
      </c>
      <c r="F83" s="15">
        <f t="shared" si="2"/>
        <v>7.0934046258687662</v>
      </c>
      <c r="G83" s="344">
        <v>0.80241258051344166</v>
      </c>
      <c r="H83" s="344">
        <v>0.27920227920227919</v>
      </c>
      <c r="I83" s="17">
        <v>58.330955149501662</v>
      </c>
      <c r="J83" s="18">
        <v>11.705078333333333</v>
      </c>
      <c r="K83" s="20">
        <v>15.772602739726027</v>
      </c>
      <c r="L83" s="20">
        <f t="shared" si="3"/>
        <v>2.758274431093318</v>
      </c>
      <c r="M83" s="340">
        <v>0.9</v>
      </c>
      <c r="N83" s="340">
        <v>0.26040000000000002</v>
      </c>
      <c r="O83" s="340">
        <v>0.79510000000000003</v>
      </c>
      <c r="P83" s="48">
        <v>26412</v>
      </c>
      <c r="Q83" s="20">
        <v>0.14219999999999999</v>
      </c>
      <c r="R83" s="20">
        <v>1.3435806233062331</v>
      </c>
      <c r="S83" s="20">
        <v>0.18563058896083873</v>
      </c>
      <c r="T83" s="20">
        <v>4.1452991452991457</v>
      </c>
      <c r="U83" s="20">
        <v>0.65835887304441798</v>
      </c>
      <c r="V83" s="20">
        <v>1.6871781556969145</v>
      </c>
      <c r="W83" s="20">
        <v>9.0002308402585403</v>
      </c>
      <c r="X83" s="20">
        <v>28.85936343449297</v>
      </c>
      <c r="Y83" s="20">
        <v>1.0664984729783562</v>
      </c>
      <c r="Z83" s="20">
        <v>0.90738264734578833</v>
      </c>
      <c r="AA83" s="20">
        <v>1.1136120042872455</v>
      </c>
      <c r="AB83" s="20">
        <v>0.17217165149544864</v>
      </c>
      <c r="AC83" s="20">
        <v>0</v>
      </c>
      <c r="AD83" s="20">
        <v>0.16986455981941309</v>
      </c>
      <c r="AE83" s="20">
        <v>9.1897714740054884E-2</v>
      </c>
      <c r="AF83" s="342">
        <v>-5.2425042960835104E-2</v>
      </c>
      <c r="AG83" s="20">
        <v>0</v>
      </c>
    </row>
    <row r="84" spans="1:33" ht="14.25" customHeight="1">
      <c r="A84" s="13">
        <v>98</v>
      </c>
      <c r="B84" s="14" t="s">
        <v>107</v>
      </c>
      <c r="C84" s="14" t="s">
        <v>37</v>
      </c>
      <c r="D84" s="342">
        <v>0.02</v>
      </c>
      <c r="E84" s="15">
        <v>1857</v>
      </c>
      <c r="F84" s="15">
        <f t="shared" si="2"/>
        <v>7.5267175613527062</v>
      </c>
      <c r="G84" s="344">
        <v>0.28061200203466452</v>
      </c>
      <c r="H84" s="344">
        <v>0.376</v>
      </c>
      <c r="I84" s="17">
        <v>13.48656973613355</v>
      </c>
      <c r="J84" s="18">
        <v>10.888939130434784</v>
      </c>
      <c r="K84" s="20">
        <v>6.7397260273972606</v>
      </c>
      <c r="L84" s="20">
        <f t="shared" si="3"/>
        <v>1.9080192753439171</v>
      </c>
      <c r="M84" s="340">
        <v>0.56069999999999998</v>
      </c>
      <c r="N84" s="340">
        <v>0.19689999999999999</v>
      </c>
      <c r="O84" s="340">
        <v>0.16120000000000001</v>
      </c>
      <c r="P84" s="34">
        <v>7943.57</v>
      </c>
      <c r="Q84" s="20">
        <v>0.13869999999999999</v>
      </c>
      <c r="R84" s="20">
        <v>0.11718665072290468</v>
      </c>
      <c r="S84" s="20">
        <v>0.33400503778337542</v>
      </c>
      <c r="T84" s="20">
        <v>3.5403422982885084</v>
      </c>
      <c r="U84" s="20">
        <v>0.7298213185459026</v>
      </c>
      <c r="V84" s="20">
        <v>3.7697918048004242</v>
      </c>
      <c r="W84" s="20">
        <v>3.7141363992683565</v>
      </c>
      <c r="X84" s="20">
        <v>3.3919580002386351</v>
      </c>
      <c r="Y84" s="20">
        <v>1.1628072957969866</v>
      </c>
      <c r="Z84" s="20">
        <v>0.61350588693198405</v>
      </c>
      <c r="AA84" s="20">
        <v>1.8537082314588427</v>
      </c>
      <c r="AB84" s="20">
        <v>0.69272406847935553</v>
      </c>
      <c r="AC84" s="20">
        <v>5.5387713997985906E-3</v>
      </c>
      <c r="AD84" s="20">
        <v>0.26721346859486295</v>
      </c>
      <c r="AE84" s="20">
        <v>0.37336428872942168</v>
      </c>
      <c r="AF84" s="342">
        <v>0.10757000140706346</v>
      </c>
      <c r="AG84" s="20">
        <v>4.0875193471225549E-2</v>
      </c>
    </row>
    <row r="85" spans="1:33" ht="14.25" customHeight="1">
      <c r="A85" s="13">
        <v>99</v>
      </c>
      <c r="B85" s="14" t="s">
        <v>108</v>
      </c>
      <c r="C85" s="14" t="s">
        <v>39</v>
      </c>
      <c r="D85" s="340">
        <v>1.4999999999999999E-2</v>
      </c>
      <c r="E85" s="15">
        <v>16885</v>
      </c>
      <c r="F85" s="15">
        <f t="shared" si="2"/>
        <v>9.7341809328196689</v>
      </c>
      <c r="G85" s="344">
        <v>0.28706499461625268</v>
      </c>
      <c r="H85" s="344">
        <v>0.30847457627118646</v>
      </c>
      <c r="I85" s="17">
        <v>17.488895469351494</v>
      </c>
      <c r="J85" s="18">
        <v>11.811999999999999</v>
      </c>
      <c r="K85" s="20">
        <v>11.189041095890412</v>
      </c>
      <c r="L85" s="20">
        <f t="shared" si="3"/>
        <v>2.4149348257020646</v>
      </c>
      <c r="M85" s="340">
        <v>0.51</v>
      </c>
      <c r="N85" s="340">
        <v>0.42980000000000002</v>
      </c>
      <c r="O85" s="340">
        <v>0.38819999999999999</v>
      </c>
      <c r="P85" s="34">
        <v>40732.36</v>
      </c>
      <c r="Q85" s="20">
        <v>0</v>
      </c>
      <c r="R85" s="20">
        <v>0.35681951056543881</v>
      </c>
      <c r="S85" s="20">
        <v>0.72075535465337337</v>
      </c>
      <c r="T85" s="20">
        <v>1.4649635036496349</v>
      </c>
      <c r="U85" s="20">
        <v>0.96575968701051096</v>
      </c>
      <c r="V85" s="20">
        <v>2.9052685443807169</v>
      </c>
      <c r="W85" s="20">
        <v>2.3827926903908367</v>
      </c>
      <c r="X85" s="20">
        <v>10.086608927381745</v>
      </c>
      <c r="Y85" s="20">
        <v>1.8121358498082765</v>
      </c>
      <c r="Z85" s="20">
        <v>0.49853495186270408</v>
      </c>
      <c r="AA85" s="20">
        <v>1.1159001956947163</v>
      </c>
      <c r="AB85" s="20">
        <v>0.18958067367180595</v>
      </c>
      <c r="AC85" s="20">
        <v>1.2520868113522537E-3</v>
      </c>
      <c r="AD85" s="20">
        <v>0.52435445553778548</v>
      </c>
      <c r="AE85" s="20">
        <v>0.41119917804197859</v>
      </c>
      <c r="AF85" s="342">
        <v>0.14873036841332746</v>
      </c>
      <c r="AG85" s="20">
        <v>3.8485248789079704E-2</v>
      </c>
    </row>
    <row r="86" spans="1:33" ht="14.25" customHeight="1">
      <c r="A86" s="13">
        <v>100</v>
      </c>
      <c r="B86" s="14" t="s">
        <v>109</v>
      </c>
      <c r="C86" s="14" t="s">
        <v>37</v>
      </c>
      <c r="D86" s="340">
        <v>0.01</v>
      </c>
      <c r="E86" s="15">
        <v>3615</v>
      </c>
      <c r="F86" s="15">
        <f t="shared" si="2"/>
        <v>8.1928471345928653</v>
      </c>
      <c r="G86" s="344">
        <v>0.37389747358453151</v>
      </c>
      <c r="H86" s="344">
        <v>0.22708320924414796</v>
      </c>
      <c r="I86" s="17">
        <v>27.865560165975104</v>
      </c>
      <c r="J86" s="18">
        <v>16.789000000000001</v>
      </c>
      <c r="K86" s="20">
        <v>7.4465753424657537</v>
      </c>
      <c r="L86" s="20">
        <f t="shared" si="3"/>
        <v>2.0077542411285974</v>
      </c>
      <c r="M86" s="342">
        <v>0.63139999999999996</v>
      </c>
      <c r="N86" s="340">
        <v>0.71779999999999999</v>
      </c>
      <c r="O86" s="340">
        <v>0.29430000000000001</v>
      </c>
      <c r="P86" s="34">
        <v>20343.04</v>
      </c>
      <c r="Q86" s="20">
        <v>0</v>
      </c>
      <c r="R86" s="20">
        <v>0.5194269468755226</v>
      </c>
      <c r="S86" s="20">
        <v>1.539969117472384</v>
      </c>
      <c r="T86" s="20">
        <v>0.8586118251928021</v>
      </c>
      <c r="U86" s="20">
        <v>0.63740153995928839</v>
      </c>
      <c r="V86" s="20">
        <v>4.2792632204396908</v>
      </c>
      <c r="W86" s="20">
        <v>0.4610165151709128</v>
      </c>
      <c r="X86" s="20">
        <v>4.4907248636009349</v>
      </c>
      <c r="Y86" s="20">
        <v>5.2879213483146064</v>
      </c>
      <c r="Z86" s="20">
        <v>0.21543089848479291</v>
      </c>
      <c r="AA86" s="20">
        <v>1.018374024666499</v>
      </c>
      <c r="AB86" s="20">
        <v>0.21642349420127197</v>
      </c>
      <c r="AC86" s="20">
        <v>0</v>
      </c>
      <c r="AD86" s="20">
        <v>0.24259302754756232</v>
      </c>
      <c r="AE86" s="20">
        <v>0.44466814773673979</v>
      </c>
      <c r="AF86" s="342">
        <v>-0.11059427936684255</v>
      </c>
      <c r="AG86" s="20">
        <v>3.6448208830880312E-2</v>
      </c>
    </row>
    <row r="87" spans="1:33" ht="14.25" customHeight="1">
      <c r="A87" s="13">
        <v>101</v>
      </c>
      <c r="B87" s="14" t="s">
        <v>110</v>
      </c>
      <c r="C87" s="14" t="s">
        <v>37</v>
      </c>
      <c r="D87" s="340">
        <v>4.4999999999999998E-2</v>
      </c>
      <c r="E87" s="15">
        <v>4684</v>
      </c>
      <c r="F87" s="15">
        <f t="shared" si="2"/>
        <v>8.4519077247176071</v>
      </c>
      <c r="G87" s="344">
        <v>0.47397954793264274</v>
      </c>
      <c r="H87" s="344">
        <v>0.41147132169576062</v>
      </c>
      <c r="I87" s="17">
        <v>12.852263023057215</v>
      </c>
      <c r="J87" s="18">
        <v>8.0266666666666673</v>
      </c>
      <c r="K87" s="20">
        <v>22.101369863013698</v>
      </c>
      <c r="L87" s="20">
        <f t="shared" si="3"/>
        <v>3.095639591354483</v>
      </c>
      <c r="M87" s="340">
        <v>0.65</v>
      </c>
      <c r="N87" s="340">
        <v>0.35730000000000001</v>
      </c>
      <c r="O87" s="340">
        <v>0.20300000000000001</v>
      </c>
      <c r="P87" s="34">
        <v>9176.69</v>
      </c>
      <c r="Q87" s="20">
        <v>0.188</v>
      </c>
      <c r="R87" s="20">
        <v>0</v>
      </c>
      <c r="S87" s="20">
        <v>0</v>
      </c>
      <c r="T87" s="20">
        <v>0</v>
      </c>
      <c r="U87" s="20">
        <v>1.4061672573220905</v>
      </c>
      <c r="V87" s="20">
        <v>1.6356313669746505</v>
      </c>
      <c r="W87" s="20">
        <v>26.958219445529089</v>
      </c>
      <c r="X87" s="20">
        <v>264.52107279693485</v>
      </c>
      <c r="Y87" s="20">
        <v>1.1626397935357011</v>
      </c>
      <c r="Z87" s="20">
        <v>0.82864882479938085</v>
      </c>
      <c r="AA87" s="20">
        <v>1.0257448654903094</v>
      </c>
      <c r="AB87" s="20">
        <v>3.1093638313080773E-2</v>
      </c>
      <c r="AC87" s="20">
        <v>0</v>
      </c>
      <c r="AD87" s="20">
        <v>1.1160352632832975</v>
      </c>
      <c r="AE87" s="20">
        <v>0.29779837775202783</v>
      </c>
      <c r="AF87" s="342">
        <v>7.5521436848203935E-2</v>
      </c>
      <c r="AG87" s="20">
        <v>0</v>
      </c>
    </row>
    <row r="88" spans="1:33" ht="14.25" customHeight="1">
      <c r="A88" s="13">
        <v>102</v>
      </c>
      <c r="B88" s="14" t="s">
        <v>111</v>
      </c>
      <c r="C88" s="14" t="s">
        <v>37</v>
      </c>
      <c r="D88" s="340">
        <v>5.0000000000000001E-3</v>
      </c>
      <c r="E88" s="15">
        <v>2274</v>
      </c>
      <c r="F88" s="15">
        <f t="shared" si="2"/>
        <v>7.7292956743104817</v>
      </c>
      <c r="G88" s="344">
        <v>0.25603066458594781</v>
      </c>
      <c r="H88" s="344">
        <v>0.16779661016949152</v>
      </c>
      <c r="I88" s="17">
        <v>27.70448548812665</v>
      </c>
      <c r="J88" s="18">
        <v>26.381909547738694</v>
      </c>
      <c r="K88" s="20">
        <v>10.268493150684931</v>
      </c>
      <c r="L88" s="20">
        <f t="shared" si="3"/>
        <v>2.3290802897758214</v>
      </c>
      <c r="M88" s="340">
        <v>0.36499999999999999</v>
      </c>
      <c r="N88" s="340">
        <v>0.42099999999999999</v>
      </c>
      <c r="O88" s="340">
        <v>32.11</v>
      </c>
      <c r="P88" s="34">
        <v>14073</v>
      </c>
      <c r="Q88" s="20">
        <v>0</v>
      </c>
      <c r="R88" s="20">
        <v>0.21928184028427156</v>
      </c>
      <c r="S88" s="20">
        <v>0.2585412873513977</v>
      </c>
      <c r="T88" s="20">
        <v>0.18684759916492699</v>
      </c>
      <c r="U88" s="20">
        <v>0.93692327139426113</v>
      </c>
      <c r="V88" s="20">
        <v>7.21713729308666</v>
      </c>
      <c r="W88" s="20">
        <v>4.8677758318739057</v>
      </c>
      <c r="X88" s="20">
        <v>130.80000000000001</v>
      </c>
      <c r="Y88" s="20">
        <v>12.452775073028237</v>
      </c>
      <c r="Z88" s="20">
        <v>9.8703888334995021E-2</v>
      </c>
      <c r="AA88" s="20">
        <v>1.0375000000000001</v>
      </c>
      <c r="AB88" s="20">
        <v>9.7864011573483116E-3</v>
      </c>
      <c r="AC88" s="20">
        <v>0</v>
      </c>
      <c r="AD88" s="20">
        <v>0.21566767830045525</v>
      </c>
      <c r="AE88" s="20">
        <v>0.38783953948551897</v>
      </c>
      <c r="AF88" s="342">
        <v>0.19967620075553158</v>
      </c>
      <c r="AG88" s="20">
        <v>0</v>
      </c>
    </row>
    <row r="89" spans="1:33" ht="14.25" customHeight="1">
      <c r="A89" s="13">
        <v>103</v>
      </c>
      <c r="B89" s="14" t="s">
        <v>112</v>
      </c>
      <c r="C89" s="14" t="s">
        <v>37</v>
      </c>
      <c r="D89" s="340">
        <v>2.5000000000000001E-2</v>
      </c>
      <c r="E89" s="15">
        <v>973</v>
      </c>
      <c r="F89" s="15">
        <f t="shared" si="2"/>
        <v>6.8803840821860049</v>
      </c>
      <c r="G89" s="344">
        <v>0.80268843184626348</v>
      </c>
      <c r="H89" s="344">
        <v>0.25818181818181818</v>
      </c>
      <c r="I89" s="17">
        <v>57.638119218910582</v>
      </c>
      <c r="J89" s="18">
        <v>14.758392105263157</v>
      </c>
      <c r="K89" s="20">
        <v>4.8328767123287673</v>
      </c>
      <c r="L89" s="20">
        <f t="shared" si="3"/>
        <v>1.5754418829842451</v>
      </c>
      <c r="M89" s="340">
        <v>0.25800000000000001</v>
      </c>
      <c r="N89" s="340">
        <v>0.4052</v>
      </c>
      <c r="O89" s="340">
        <v>0.17299999999999999</v>
      </c>
      <c r="P89" s="34">
        <v>3694.99</v>
      </c>
      <c r="Q89" s="20">
        <v>0</v>
      </c>
      <c r="R89" s="20">
        <v>0.42564223426820647</v>
      </c>
      <c r="S89" s="20">
        <v>0.35573411249086928</v>
      </c>
      <c r="T89" s="20">
        <v>9.5760869565217384</v>
      </c>
      <c r="U89" s="20">
        <v>0.90711232024873689</v>
      </c>
      <c r="V89" s="20">
        <v>5.443731778425656</v>
      </c>
      <c r="W89" s="20">
        <v>5.6616130988477869</v>
      </c>
      <c r="X89" s="20">
        <v>3.2815465729349738</v>
      </c>
      <c r="Y89" s="20">
        <v>1.7603765511339324</v>
      </c>
      <c r="Z89" s="20">
        <v>0.38634485038849398</v>
      </c>
      <c r="AA89" s="20">
        <v>1.0886524822695036</v>
      </c>
      <c r="AB89" s="20">
        <v>0.46928879310344829</v>
      </c>
      <c r="AC89" s="20">
        <v>0</v>
      </c>
      <c r="AD89" s="20">
        <v>0.30170542635658915</v>
      </c>
      <c r="AE89" s="20">
        <v>0.46272493573264784</v>
      </c>
      <c r="AF89" s="342">
        <v>0.31319622964867183</v>
      </c>
      <c r="AG89" s="20">
        <v>5.9982862039417308E-2</v>
      </c>
    </row>
    <row r="90" spans="1:33" ht="14.25" customHeight="1">
      <c r="A90" s="13">
        <v>105</v>
      </c>
      <c r="B90" s="14" t="s">
        <v>113</v>
      </c>
      <c r="C90" s="14" t="s">
        <v>39</v>
      </c>
      <c r="D90" s="340">
        <v>0.04</v>
      </c>
      <c r="E90" s="15">
        <v>19599</v>
      </c>
      <c r="F90" s="15">
        <f t="shared" si="2"/>
        <v>9.8832338235088599</v>
      </c>
      <c r="G90" s="344">
        <v>0.41051029025847985</v>
      </c>
      <c r="H90" s="344">
        <v>0.41666666666666669</v>
      </c>
      <c r="I90" s="17">
        <v>15.564390019898973</v>
      </c>
      <c r="J90" s="18">
        <v>10.168215999999999</v>
      </c>
      <c r="K90" s="20">
        <v>17.336986301369862</v>
      </c>
      <c r="L90" s="20">
        <f t="shared" si="3"/>
        <v>2.8528421558649981</v>
      </c>
      <c r="M90" s="340">
        <v>1</v>
      </c>
      <c r="N90" s="340">
        <v>0.39739999999999998</v>
      </c>
      <c r="O90" s="340">
        <v>0.1968</v>
      </c>
      <c r="P90" s="34">
        <v>41117.14</v>
      </c>
      <c r="Q90" s="342">
        <v>0.13877968687863851</v>
      </c>
      <c r="R90" s="20">
        <v>0.50406704751157805</v>
      </c>
      <c r="S90" s="20">
        <v>0.30710013996691687</v>
      </c>
      <c r="T90" s="20">
        <v>6.2055147058823525</v>
      </c>
      <c r="U90" s="20">
        <v>0.9931512315109069</v>
      </c>
      <c r="V90" s="20">
        <v>20.545957756737071</v>
      </c>
      <c r="W90" s="20">
        <v>1.6152815473940976</v>
      </c>
      <c r="X90" s="20">
        <v>39.810330228619812</v>
      </c>
      <c r="Y90" s="20">
        <v>1.1885307833351781</v>
      </c>
      <c r="Z90" s="20">
        <v>0.83858249255609307</v>
      </c>
      <c r="AA90" s="20">
        <v>1.0392130501030743</v>
      </c>
      <c r="AB90" s="20">
        <v>0.13811146264297883</v>
      </c>
      <c r="AC90" s="20">
        <v>0</v>
      </c>
      <c r="AD90" s="20">
        <v>0.54046824587044651</v>
      </c>
      <c r="AE90" s="20">
        <v>0.25110127994252546</v>
      </c>
      <c r="AF90" s="342">
        <v>-2.2488798139640408E-2</v>
      </c>
      <c r="AG90" s="20">
        <v>3.4947913712589568E-2</v>
      </c>
    </row>
    <row r="91" spans="1:33" ht="14.25" customHeight="1">
      <c r="A91" s="13">
        <v>108</v>
      </c>
      <c r="B91" s="14" t="s">
        <v>114</v>
      </c>
      <c r="C91" s="14" t="s">
        <v>37</v>
      </c>
      <c r="D91" s="340">
        <v>0.02</v>
      </c>
      <c r="E91" s="15">
        <v>10665</v>
      </c>
      <c r="F91" s="15">
        <f t="shared" si="2"/>
        <v>9.2747226309054511</v>
      </c>
      <c r="G91" s="344">
        <v>0.2919007729098595</v>
      </c>
      <c r="H91" s="344">
        <v>0.27721195806234888</v>
      </c>
      <c r="I91" s="17">
        <v>18.940459446788562</v>
      </c>
      <c r="J91" s="18">
        <v>13.923861293526715</v>
      </c>
      <c r="K91" s="20">
        <v>15.005479452054795</v>
      </c>
      <c r="L91" s="20">
        <f t="shared" si="3"/>
        <v>2.7084154312012299</v>
      </c>
      <c r="M91" s="340">
        <v>0.8226</v>
      </c>
      <c r="N91" s="340">
        <v>0.32250000000000001</v>
      </c>
      <c r="O91" s="340">
        <v>0.47689999999999999</v>
      </c>
      <c r="P91" s="34">
        <v>50615.7</v>
      </c>
      <c r="Q91" s="342">
        <v>0.18890000000000001</v>
      </c>
      <c r="R91" s="20">
        <v>0.48840542965245537</v>
      </c>
      <c r="S91" s="20">
        <v>0.85352581543484529</v>
      </c>
      <c r="T91" s="20">
        <v>0.8215200683176771</v>
      </c>
      <c r="U91" s="20">
        <v>1.163848405641486</v>
      </c>
      <c r="V91" s="20">
        <v>6.1891384987287958</v>
      </c>
      <c r="W91" s="20">
        <v>14.133054154373275</v>
      </c>
      <c r="X91" s="20">
        <v>2.3808500745538792</v>
      </c>
      <c r="Y91" s="20">
        <v>0.64929386937936262</v>
      </c>
      <c r="Z91" s="20">
        <v>0.62062594589636577</v>
      </c>
      <c r="AA91" s="20">
        <v>1.214025010470891</v>
      </c>
      <c r="AB91" s="20">
        <v>1.1007840292888473</v>
      </c>
      <c r="AC91" s="20">
        <v>0.14207508721030637</v>
      </c>
      <c r="AD91" s="20">
        <v>0.23926772633964127</v>
      </c>
      <c r="AE91" s="20">
        <v>0.19621403943540566</v>
      </c>
      <c r="AF91" s="342">
        <v>1.0835308695183709E-2</v>
      </c>
      <c r="AG91" s="20">
        <v>2.660004309880401E-3</v>
      </c>
    </row>
    <row r="92" spans="1:33" ht="14.25" customHeight="1">
      <c r="A92" s="13">
        <v>109</v>
      </c>
      <c r="B92" s="14" t="s">
        <v>115</v>
      </c>
      <c r="C92" s="14" t="s">
        <v>39</v>
      </c>
      <c r="D92" s="340">
        <v>1.4999999999999999E-2</v>
      </c>
      <c r="E92" s="15">
        <v>2088</v>
      </c>
      <c r="F92" s="15">
        <f t="shared" si="2"/>
        <v>7.643961949002529</v>
      </c>
      <c r="G92" s="344">
        <v>0.26897437800234192</v>
      </c>
      <c r="H92" s="344">
        <v>0.25263157894736843</v>
      </c>
      <c r="I92" s="17">
        <v>18.250445402298851</v>
      </c>
      <c r="J92" s="18">
        <v>17.012022321428571</v>
      </c>
      <c r="K92" s="20">
        <v>14.095890410958905</v>
      </c>
      <c r="L92" s="20">
        <f t="shared" si="3"/>
        <v>2.6458832946856585</v>
      </c>
      <c r="M92" s="340">
        <v>0.42980000000000002</v>
      </c>
      <c r="N92" s="340">
        <v>0.1346</v>
      </c>
      <c r="O92" s="340">
        <v>0.1598</v>
      </c>
      <c r="P92" s="34">
        <v>5662.79</v>
      </c>
      <c r="Q92" s="340">
        <v>4.7E-2</v>
      </c>
      <c r="R92" s="20">
        <v>1.4315661815661818</v>
      </c>
      <c r="S92" s="20">
        <v>0.98946957878315134</v>
      </c>
      <c r="T92" s="20">
        <v>0.22248243559718972</v>
      </c>
      <c r="U92" s="20">
        <v>1.2399656687029839</v>
      </c>
      <c r="V92" s="20">
        <v>8.8155061019382632</v>
      </c>
      <c r="W92" s="20">
        <v>3.0535869700360561</v>
      </c>
      <c r="X92" s="20">
        <v>17.669064748201439</v>
      </c>
      <c r="Y92" s="20">
        <v>1.5060538670620212</v>
      </c>
      <c r="Z92" s="20">
        <v>0.63655147844674032</v>
      </c>
      <c r="AA92" s="20">
        <v>1.0560157790927023</v>
      </c>
      <c r="AB92" s="20">
        <v>0.34855910605763574</v>
      </c>
      <c r="AC92" s="20">
        <v>6.2732797490688101E-3</v>
      </c>
      <c r="AD92" s="20">
        <v>0.54481409001956949</v>
      </c>
      <c r="AE92" s="20">
        <v>0.38957654723127033</v>
      </c>
      <c r="AF92" s="342">
        <v>0.44413680781758957</v>
      </c>
      <c r="AG92" s="20">
        <v>1.6368078175895764E-2</v>
      </c>
    </row>
    <row r="93" spans="1:33" ht="14.25" customHeight="1">
      <c r="A93" s="13">
        <v>110</v>
      </c>
      <c r="B93" s="14" t="s">
        <v>116</v>
      </c>
      <c r="C93" s="14" t="s">
        <v>39</v>
      </c>
      <c r="D93" s="340">
        <v>0.03</v>
      </c>
      <c r="E93" s="15">
        <v>1608</v>
      </c>
      <c r="F93" s="15">
        <f t="shared" si="2"/>
        <v>7.3827464497389119</v>
      </c>
      <c r="G93" s="344">
        <v>0.62500367981739058</v>
      </c>
      <c r="H93" s="344">
        <v>0.31353835828275234</v>
      </c>
      <c r="I93" s="17">
        <v>32.649253731343286</v>
      </c>
      <c r="J93" s="18">
        <v>12.5</v>
      </c>
      <c r="K93" s="20">
        <v>3.8328767123287673</v>
      </c>
      <c r="L93" s="20">
        <f t="shared" si="3"/>
        <v>1.3436156210829897</v>
      </c>
      <c r="M93" s="340">
        <v>0.43</v>
      </c>
      <c r="N93" s="340">
        <v>0.20019999999999999</v>
      </c>
      <c r="O93" s="340">
        <v>0.2848</v>
      </c>
      <c r="P93" s="34">
        <v>4027.25</v>
      </c>
      <c r="Q93" s="20">
        <v>0</v>
      </c>
      <c r="R93" s="20">
        <v>2.5813737623762378</v>
      </c>
      <c r="S93" s="20">
        <v>3.0373230373230378</v>
      </c>
      <c r="T93" s="20">
        <v>6.1047619047619044</v>
      </c>
      <c r="U93" s="20">
        <v>2.3244411427027756</v>
      </c>
      <c r="V93" s="20">
        <v>0</v>
      </c>
      <c r="W93" s="20">
        <v>3.9075840145322434</v>
      </c>
      <c r="X93" s="20">
        <v>391.11363636363637</v>
      </c>
      <c r="Y93" s="20">
        <v>1.3451190476190475</v>
      </c>
      <c r="Z93" s="20">
        <v>0.72898488120950322</v>
      </c>
      <c r="AA93" s="20">
        <v>1.0042412818096136</v>
      </c>
      <c r="AB93" s="20">
        <v>1.2751036021676761E-2</v>
      </c>
      <c r="AC93" s="20">
        <v>0</v>
      </c>
      <c r="AD93" s="20">
        <v>0.82166581502299441</v>
      </c>
      <c r="AE93" s="20">
        <v>0.20774013597536173</v>
      </c>
      <c r="AF93" s="342">
        <v>1.2028589691440526E-2</v>
      </c>
      <c r="AG93" s="20">
        <v>8.0771689232378412E-3</v>
      </c>
    </row>
    <row r="94" spans="1:33" ht="14.25" customHeight="1">
      <c r="A94" s="13">
        <v>111</v>
      </c>
      <c r="B94" s="14" t="s">
        <v>117</v>
      </c>
      <c r="C94" s="14" t="s">
        <v>39</v>
      </c>
      <c r="D94" s="340">
        <v>5.0000000000000001E-3</v>
      </c>
      <c r="E94" s="15">
        <v>6487</v>
      </c>
      <c r="F94" s="15">
        <f t="shared" si="2"/>
        <v>8.777555453213056</v>
      </c>
      <c r="G94" s="344">
        <v>7.2379976802384061E-2</v>
      </c>
      <c r="H94" s="344">
        <v>0.20259523809523811</v>
      </c>
      <c r="I94" s="17">
        <v>12.958382919685524</v>
      </c>
      <c r="J94" s="18">
        <v>12.008718571428572</v>
      </c>
      <c r="K94" s="20">
        <v>20.8</v>
      </c>
      <c r="L94" s="20">
        <f t="shared" si="3"/>
        <v>3.0349529867072724</v>
      </c>
      <c r="M94" s="340">
        <v>0.9</v>
      </c>
      <c r="N94" s="340">
        <v>0.50249999999999995</v>
      </c>
      <c r="O94" s="340">
        <v>0.44479999999999997</v>
      </c>
      <c r="P94" s="34">
        <v>19802.87</v>
      </c>
      <c r="Q94" s="20">
        <v>4.1751232241229404E-2</v>
      </c>
      <c r="R94" s="20">
        <v>3.6030518768021658E-2</v>
      </c>
      <c r="S94" s="20">
        <v>0.22835116868487759</v>
      </c>
      <c r="T94" s="20">
        <v>0.26947162426614479</v>
      </c>
      <c r="U94" s="20">
        <v>1.8622634415340269</v>
      </c>
      <c r="V94" s="20">
        <v>11.242339411364153</v>
      </c>
      <c r="W94" s="20">
        <v>6.2749155405405403</v>
      </c>
      <c r="X94" s="20">
        <v>69.597189695550355</v>
      </c>
      <c r="Y94" s="20">
        <v>6.8291272344900102</v>
      </c>
      <c r="Z94" s="20">
        <v>0.14053841038398068</v>
      </c>
      <c r="AA94" s="20">
        <v>1.0194378775939059</v>
      </c>
      <c r="AB94" s="20">
        <v>2.9316520991546066E-2</v>
      </c>
      <c r="AC94" s="20">
        <v>0</v>
      </c>
      <c r="AD94" s="20">
        <v>0.2049507922215377</v>
      </c>
      <c r="AE94" s="20">
        <v>0.18295982232990107</v>
      </c>
      <c r="AF94" s="342">
        <v>5.7204387913049335E-3</v>
      </c>
      <c r="AG94" s="20">
        <v>5.7069789353253924E-3</v>
      </c>
    </row>
    <row r="95" spans="1:33" ht="14.25" customHeight="1">
      <c r="A95" s="13">
        <v>112</v>
      </c>
      <c r="B95" s="14" t="s">
        <v>118</v>
      </c>
      <c r="C95" s="14" t="s">
        <v>39</v>
      </c>
      <c r="D95" s="340">
        <v>0.01</v>
      </c>
      <c r="E95" s="15">
        <v>6345</v>
      </c>
      <c r="F95" s="15">
        <f t="shared" si="2"/>
        <v>8.7554223801484881</v>
      </c>
      <c r="G95" s="344">
        <v>0.29249730706457355</v>
      </c>
      <c r="H95" s="344">
        <v>0.20213526482899377</v>
      </c>
      <c r="I95" s="17">
        <v>25.106382978723403</v>
      </c>
      <c r="J95" s="18">
        <v>15.171428571428571</v>
      </c>
      <c r="K95" s="20">
        <v>25.350684931506848</v>
      </c>
      <c r="L95" s="20">
        <f t="shared" si="3"/>
        <v>3.2328057486665385</v>
      </c>
      <c r="M95" s="340">
        <v>8.5699999999999998E-2</v>
      </c>
      <c r="N95" s="340">
        <v>0.26479999999999998</v>
      </c>
      <c r="O95" s="340">
        <v>2.01E-2</v>
      </c>
      <c r="P95" s="34">
        <v>40059.800000000003</v>
      </c>
      <c r="Q95" s="20">
        <v>4.2099999999999999E-2</v>
      </c>
      <c r="R95" s="20">
        <v>-3.9442966501981647E-2</v>
      </c>
      <c r="S95" s="20">
        <v>-0.52047952047952051</v>
      </c>
      <c r="T95" s="20">
        <v>-0.27386129549095906</v>
      </c>
      <c r="U95" s="20">
        <v>0.54018802874430583</v>
      </c>
      <c r="V95" s="20">
        <v>23.709510786994834</v>
      </c>
      <c r="W95" s="20">
        <v>1.3636014120443187</v>
      </c>
      <c r="X95" s="20">
        <v>4.902488062327218</v>
      </c>
      <c r="Y95" s="20">
        <v>1.5768744799531573</v>
      </c>
      <c r="Z95" s="20">
        <v>0.45851349441853895</v>
      </c>
      <c r="AA95" s="20">
        <v>1.1262433052792655</v>
      </c>
      <c r="AB95" s="20">
        <v>0.3085805084745763</v>
      </c>
      <c r="AC95" s="20">
        <v>0</v>
      </c>
      <c r="AD95" s="20">
        <v>0.1452294029457879</v>
      </c>
      <c r="AE95" s="20">
        <v>0.49120828420566975</v>
      </c>
      <c r="AF95" s="342">
        <v>0.82859998974727023</v>
      </c>
      <c r="AG95" s="20">
        <v>2.9220279899523249E-2</v>
      </c>
    </row>
    <row r="96" spans="1:33" ht="14.25" customHeight="1">
      <c r="A96" s="13">
        <v>113</v>
      </c>
      <c r="B96" s="14" t="s">
        <v>119</v>
      </c>
      <c r="C96" s="14" t="s">
        <v>39</v>
      </c>
      <c r="D96" s="340">
        <v>1.4999999999999999E-2</v>
      </c>
      <c r="E96" s="15">
        <v>10080</v>
      </c>
      <c r="F96" s="15">
        <f t="shared" si="2"/>
        <v>9.2183085416253601</v>
      </c>
      <c r="G96" s="344">
        <v>0.58319041932166082</v>
      </c>
      <c r="H96" s="344">
        <v>0.22117647058823531</v>
      </c>
      <c r="I96" s="17">
        <v>42.172619047619051</v>
      </c>
      <c r="J96" s="18">
        <v>17.712499999999999</v>
      </c>
      <c r="K96" s="20">
        <v>11.09041095890411</v>
      </c>
      <c r="L96" s="20">
        <f t="shared" si="3"/>
        <v>2.40608085738481</v>
      </c>
      <c r="M96" s="340">
        <v>0.85899999999999999</v>
      </c>
      <c r="N96" s="340">
        <v>0.1016</v>
      </c>
      <c r="O96" s="340">
        <v>0.1236</v>
      </c>
      <c r="P96" s="34">
        <v>127647.01</v>
      </c>
      <c r="Q96" s="20">
        <v>0.3</v>
      </c>
      <c r="R96" s="20">
        <v>2.148340205381194E-2</v>
      </c>
      <c r="S96" s="20">
        <v>5.9702829645366551E-2</v>
      </c>
      <c r="T96" s="20">
        <v>2.103448275862069</v>
      </c>
      <c r="U96" s="20">
        <v>0.22020198121512349</v>
      </c>
      <c r="V96" s="20">
        <v>36.338559529642332</v>
      </c>
      <c r="W96" s="20">
        <v>9.5453024453024451</v>
      </c>
      <c r="X96" s="20">
        <v>0.67457661033598315</v>
      </c>
      <c r="Y96" s="20">
        <v>0.41609611421102899</v>
      </c>
      <c r="Z96" s="20">
        <v>0.5106186084907739</v>
      </c>
      <c r="AA96" s="20">
        <v>1.6029365823180257</v>
      </c>
      <c r="AB96" s="20">
        <v>0.72986763604743843</v>
      </c>
      <c r="AC96" s="20">
        <v>0.18958479263785899</v>
      </c>
      <c r="AD96" s="20">
        <v>6.263242595020474E-2</v>
      </c>
      <c r="AE96" s="20">
        <v>0.89769034745911258</v>
      </c>
      <c r="AF96" s="342">
        <v>0.42529696495746089</v>
      </c>
      <c r="AG96" s="20">
        <v>0</v>
      </c>
    </row>
    <row r="97" spans="1:38" ht="14.25" customHeight="1">
      <c r="A97" s="13">
        <v>114</v>
      </c>
      <c r="B97" s="14" t="s">
        <v>120</v>
      </c>
      <c r="C97" s="14" t="s">
        <v>39</v>
      </c>
      <c r="D97" s="340">
        <v>2.5000000000000001E-2</v>
      </c>
      <c r="E97" s="15">
        <v>19963</v>
      </c>
      <c r="F97" s="15">
        <f t="shared" si="2"/>
        <v>9.9016358391726538</v>
      </c>
      <c r="G97" s="344">
        <v>0.56350608950696457</v>
      </c>
      <c r="H97" s="344">
        <v>0.30558558558558557</v>
      </c>
      <c r="I97" s="17">
        <v>27.555740119220559</v>
      </c>
      <c r="J97" s="18">
        <v>14.552784126984127</v>
      </c>
      <c r="K97" s="20">
        <v>8.293150684931506</v>
      </c>
      <c r="L97" s="20">
        <f t="shared" si="3"/>
        <v>2.1154299554392271</v>
      </c>
      <c r="M97" s="340">
        <v>0.18579999999999999</v>
      </c>
      <c r="N97" s="340">
        <v>0.25030000000000002</v>
      </c>
      <c r="O97" s="340">
        <v>0.15759999999999999</v>
      </c>
      <c r="P97" s="34">
        <v>136648.4</v>
      </c>
      <c r="Q97" s="20">
        <v>4.7500000000000001E-2</v>
      </c>
      <c r="R97" s="20">
        <v>1.4596328722438492</v>
      </c>
      <c r="S97" s="20">
        <v>4.0436644151625885</v>
      </c>
      <c r="T97" s="20">
        <v>5.717025572005384</v>
      </c>
      <c r="U97" s="20">
        <v>0.44385243167515398</v>
      </c>
      <c r="V97" s="20">
        <v>12.812684555141868</v>
      </c>
      <c r="W97" s="20">
        <v>3.4340869206152576</v>
      </c>
      <c r="X97" s="20">
        <v>1.0773249851567981</v>
      </c>
      <c r="Y97" s="20">
        <v>2.8355231838522328</v>
      </c>
      <c r="Z97" s="20">
        <v>0.14516371188709698</v>
      </c>
      <c r="AA97" s="20">
        <v>1.1277782110270607</v>
      </c>
      <c r="AB97" s="20">
        <v>0.48485890755810551</v>
      </c>
      <c r="AC97" s="20">
        <v>2.7530589543937709E-2</v>
      </c>
      <c r="AD97" s="20">
        <v>0.2438363024532646</v>
      </c>
      <c r="AE97" s="20">
        <v>0.61390007815787895</v>
      </c>
      <c r="AF97" s="342">
        <v>2.3988456682498646E-2</v>
      </c>
      <c r="AG97" s="20">
        <v>3.9098979939477745E-2</v>
      </c>
    </row>
    <row r="98" spans="1:38" ht="14.25" customHeight="1">
      <c r="A98" s="13">
        <v>115</v>
      </c>
      <c r="B98" s="14" t="s">
        <v>121</v>
      </c>
      <c r="C98" s="14" t="s">
        <v>37</v>
      </c>
      <c r="D98" s="340">
        <v>4.4999999999999998E-2</v>
      </c>
      <c r="E98" s="15">
        <v>41616</v>
      </c>
      <c r="F98" s="15">
        <f t="shared" si="2"/>
        <v>10.636239987688432</v>
      </c>
      <c r="G98" s="344">
        <v>0.39006951720135286</v>
      </c>
      <c r="H98" s="344">
        <v>0.349209481012692</v>
      </c>
      <c r="I98" s="17">
        <v>19.176726018838909</v>
      </c>
      <c r="J98" s="18">
        <v>10.617978562572352</v>
      </c>
      <c r="K98" s="20">
        <v>2.4821917808219176</v>
      </c>
      <c r="L98" s="20">
        <f t="shared" si="3"/>
        <v>0.90914195246048779</v>
      </c>
      <c r="M98" s="340">
        <v>1</v>
      </c>
      <c r="N98" s="340">
        <v>0.19989999999999999</v>
      </c>
      <c r="O98" s="340">
        <v>8.7900000000000006E-2</v>
      </c>
      <c r="P98" s="34">
        <v>718965.9</v>
      </c>
      <c r="Q98" s="20">
        <v>2.5000000000000001E-2</v>
      </c>
      <c r="R98" s="20">
        <v>0.43548645937813446</v>
      </c>
      <c r="S98" s="20">
        <v>9.0084011698867927E-2</v>
      </c>
      <c r="T98" s="20">
        <v>0.87004583445672679</v>
      </c>
      <c r="U98" s="20">
        <v>0.37729081040120582</v>
      </c>
      <c r="V98" s="20">
        <v>12.005176169961834</v>
      </c>
      <c r="W98" s="20">
        <v>4.4914387968966407</v>
      </c>
      <c r="X98" s="20">
        <v>10.993834845871147</v>
      </c>
      <c r="Y98" s="20">
        <v>1.0047536256244058</v>
      </c>
      <c r="Z98" s="20">
        <v>0.372051384172501</v>
      </c>
      <c r="AA98" s="20">
        <v>1.2211799633630218</v>
      </c>
      <c r="AB98" s="20">
        <v>5.4750850527006838E-2</v>
      </c>
      <c r="AC98" s="20">
        <v>7.1964460071825373E-2</v>
      </c>
      <c r="AD98" s="20">
        <v>6.037792787466531E-2</v>
      </c>
      <c r="AE98" s="20">
        <v>0.31199720563675459</v>
      </c>
      <c r="AF98" s="342">
        <v>0.1150873784288256</v>
      </c>
      <c r="AG98" s="20">
        <v>0</v>
      </c>
    </row>
    <row r="99" spans="1:38" ht="14.25" customHeight="1">
      <c r="A99" s="13">
        <v>117</v>
      </c>
      <c r="B99" s="14" t="s">
        <v>122</v>
      </c>
      <c r="C99" s="14" t="s">
        <v>37</v>
      </c>
      <c r="D99" s="340">
        <v>3.78E-2</v>
      </c>
      <c r="E99" s="15">
        <v>5030</v>
      </c>
      <c r="F99" s="15">
        <f t="shared" si="2"/>
        <v>8.5231752630937851</v>
      </c>
      <c r="G99" s="344">
        <v>0.50069918071064068</v>
      </c>
      <c r="H99" s="344">
        <v>0.29111375764793584</v>
      </c>
      <c r="I99" s="17">
        <v>26.841296222664017</v>
      </c>
      <c r="J99" s="18">
        <v>14.517389247311828</v>
      </c>
      <c r="K99" s="20">
        <v>8.419178082191781</v>
      </c>
      <c r="L99" s="20">
        <f t="shared" si="3"/>
        <v>2.1305122085479931</v>
      </c>
      <c r="M99" s="340">
        <v>0.45050000000000001</v>
      </c>
      <c r="N99" s="340">
        <v>5.3600000000000002E-2</v>
      </c>
      <c r="O99" s="340">
        <v>10.26</v>
      </c>
      <c r="P99" s="34">
        <v>12756.48</v>
      </c>
      <c r="Q99" s="20">
        <v>0</v>
      </c>
      <c r="R99" s="20">
        <v>0.45059475533928084</v>
      </c>
      <c r="S99" s="20">
        <v>0.27787050865325491</v>
      </c>
      <c r="T99" s="20">
        <v>2.1956797966963153</v>
      </c>
      <c r="U99" s="20">
        <v>2.4079538873107365</v>
      </c>
      <c r="V99" s="20">
        <v>108.86533665835411</v>
      </c>
      <c r="W99" s="20">
        <v>10.952082288008029</v>
      </c>
      <c r="X99" s="20">
        <v>656.46616541353387</v>
      </c>
      <c r="Y99" s="20">
        <v>1.6179059180576632</v>
      </c>
      <c r="Z99" s="20">
        <v>0.30704002236406841</v>
      </c>
      <c r="AA99" s="20">
        <v>1.0795517178026823</v>
      </c>
      <c r="AB99" s="20">
        <v>6.8747421971676066E-3</v>
      </c>
      <c r="AC99" s="20">
        <v>0</v>
      </c>
      <c r="AD99" s="20">
        <v>0.38798256778124879</v>
      </c>
      <c r="AE99" s="20">
        <v>0.18662238002519757</v>
      </c>
      <c r="AF99" s="342">
        <v>9.3276829687321039E-2</v>
      </c>
      <c r="AG99" s="20">
        <v>3.0557782613675411E-2</v>
      </c>
    </row>
    <row r="100" spans="1:38" ht="14.25" customHeight="1">
      <c r="A100" s="13">
        <v>118</v>
      </c>
      <c r="B100" s="14" t="s">
        <v>123</v>
      </c>
      <c r="C100" s="14" t="s">
        <v>39</v>
      </c>
      <c r="D100" s="340">
        <v>0.03</v>
      </c>
      <c r="E100" s="15">
        <v>12409</v>
      </c>
      <c r="F100" s="15">
        <f t="shared" si="2"/>
        <v>9.4261772947746199</v>
      </c>
      <c r="G100" s="344">
        <v>0.37768643705617078</v>
      </c>
      <c r="H100" s="344">
        <v>0.28373333333333334</v>
      </c>
      <c r="I100" s="17">
        <v>22.390975904585382</v>
      </c>
      <c r="J100" s="18">
        <v>14.471334375</v>
      </c>
      <c r="K100" s="20">
        <v>4.2602739726027394</v>
      </c>
      <c r="L100" s="20">
        <f t="shared" si="3"/>
        <v>1.449333471030843</v>
      </c>
      <c r="M100" s="340">
        <v>28.276700000000002</v>
      </c>
      <c r="N100" s="340">
        <v>0.86539999999999995</v>
      </c>
      <c r="O100" s="340">
        <v>0.91679999999999995</v>
      </c>
      <c r="P100" s="34">
        <v>24923.87</v>
      </c>
      <c r="Q100" s="20">
        <v>0</v>
      </c>
      <c r="R100" s="20">
        <v>8.5499858397054656</v>
      </c>
      <c r="S100" s="20">
        <v>14.549431818181818</v>
      </c>
      <c r="T100" s="20">
        <v>5.5908250092489826</v>
      </c>
      <c r="U100" s="20">
        <v>2.3143455384945777</v>
      </c>
      <c r="V100" s="20">
        <v>0</v>
      </c>
      <c r="W100" s="20">
        <v>13.066686874810548</v>
      </c>
      <c r="X100" s="20">
        <v>828.98076923076928</v>
      </c>
      <c r="Y100" s="20">
        <v>5.2393767705382439</v>
      </c>
      <c r="Z100" s="20">
        <v>0.18842857566501586</v>
      </c>
      <c r="AA100" s="20">
        <v>1.0019659735349717</v>
      </c>
      <c r="AB100" s="20">
        <v>3.8001973179376623E-3</v>
      </c>
      <c r="AC100" s="20">
        <v>0</v>
      </c>
      <c r="AD100" s="20">
        <v>0.85206166100181957</v>
      </c>
      <c r="AE100" s="20">
        <v>0.99884009557612452</v>
      </c>
      <c r="AF100" s="342">
        <v>0.33479481290741642</v>
      </c>
      <c r="AG100" s="20">
        <v>1.7259377827267032E-2</v>
      </c>
    </row>
    <row r="101" spans="1:38" ht="14.25" customHeight="1">
      <c r="A101" s="13">
        <v>121</v>
      </c>
      <c r="B101" s="14" t="s">
        <v>124</v>
      </c>
      <c r="C101" s="14" t="s">
        <v>37</v>
      </c>
      <c r="D101" s="340">
        <v>3.5000000000000003E-2</v>
      </c>
      <c r="E101" s="15">
        <v>40270</v>
      </c>
      <c r="F101" s="15">
        <f t="shared" si="2"/>
        <v>10.603362053845499</v>
      </c>
      <c r="G101" s="344">
        <v>0.23221125602447334</v>
      </c>
      <c r="H101" s="344">
        <v>0.36707768658140866</v>
      </c>
      <c r="I101" s="17">
        <v>13.009684628755897</v>
      </c>
      <c r="J101" s="18">
        <v>10.080815855301136</v>
      </c>
      <c r="K101" s="20">
        <v>19.780821917808218</v>
      </c>
      <c r="L101" s="20">
        <f t="shared" si="3"/>
        <v>2.9847128783043804</v>
      </c>
      <c r="M101" s="340">
        <v>0.85</v>
      </c>
      <c r="N101" s="340">
        <v>23.32</v>
      </c>
      <c r="O101" s="340">
        <v>4.91</v>
      </c>
      <c r="P101" s="48">
        <v>126412</v>
      </c>
      <c r="Q101" s="20">
        <v>4.7500000000000001E-2</v>
      </c>
      <c r="R101" s="20">
        <v>0.35734110813544784</v>
      </c>
      <c r="S101" s="20">
        <v>0.13244545964885113</v>
      </c>
      <c r="T101" s="20">
        <v>0.80663974876626288</v>
      </c>
      <c r="U101" s="20">
        <v>0.82088075246805803</v>
      </c>
      <c r="V101" s="20">
        <v>2.5840559745958589</v>
      </c>
      <c r="W101" s="20">
        <v>8.8885719308338924</v>
      </c>
      <c r="X101" s="20">
        <v>19.600496890032247</v>
      </c>
      <c r="Y101" s="20">
        <v>1.0029355613491264</v>
      </c>
      <c r="Z101" s="20">
        <v>0.87837088785804318</v>
      </c>
      <c r="AA101" s="20">
        <v>1.1840189150702598</v>
      </c>
      <c r="AB101" s="20">
        <v>0.37544657356284505</v>
      </c>
      <c r="AC101" s="20">
        <v>2.612490954570577E-2</v>
      </c>
      <c r="AD101" s="20">
        <v>0.24370612442507866</v>
      </c>
      <c r="AE101" s="20">
        <v>8.1780891002861414E-2</v>
      </c>
      <c r="AF101" s="342">
        <v>4.8984750810644141E-3</v>
      </c>
      <c r="AG101" s="20">
        <v>5.8828447293972335E-3</v>
      </c>
    </row>
    <row r="102" spans="1:38" ht="14.25" customHeight="1">
      <c r="A102" s="13">
        <v>124</v>
      </c>
      <c r="B102" s="14" t="s">
        <v>126</v>
      </c>
      <c r="C102" s="14" t="s">
        <v>37</v>
      </c>
      <c r="D102" s="340">
        <v>3.8600000000000002E-2</v>
      </c>
      <c r="E102" s="15">
        <v>7805</v>
      </c>
      <c r="F102" s="15">
        <f t="shared" si="2"/>
        <v>8.9625198329495319</v>
      </c>
      <c r="G102" s="344">
        <v>9.1518359365161617E-2</v>
      </c>
      <c r="H102" s="344">
        <v>0.30944254835039819</v>
      </c>
      <c r="I102" s="17">
        <v>11.264573991031391</v>
      </c>
      <c r="J102" s="18">
        <v>11.2</v>
      </c>
      <c r="K102" s="20">
        <v>17.81917808219178</v>
      </c>
      <c r="L102" s="20">
        <f t="shared" si="3"/>
        <v>2.8802752976451549</v>
      </c>
      <c r="M102" s="340">
        <v>0.8</v>
      </c>
      <c r="N102" s="340">
        <v>3.1800000000000002E-2</v>
      </c>
      <c r="O102" s="340">
        <v>0.84079999999999999</v>
      </c>
      <c r="P102" s="34">
        <v>11303.27</v>
      </c>
      <c r="Q102" s="20">
        <v>0.22700000000000001</v>
      </c>
      <c r="R102" s="20">
        <v>-0.32937260086329101</v>
      </c>
      <c r="S102" s="20">
        <v>-0.59456938914595214</v>
      </c>
      <c r="T102" s="20">
        <v>0.40075376884422109</v>
      </c>
      <c r="U102" s="20">
        <v>0.72369311735486763</v>
      </c>
      <c r="V102" s="20">
        <v>12.808977387782653</v>
      </c>
      <c r="W102" s="20">
        <v>-5.2237285802766502</v>
      </c>
      <c r="X102" s="20">
        <v>2.9769393677935523</v>
      </c>
      <c r="Y102" s="20">
        <v>1.071203007518797</v>
      </c>
      <c r="Z102" s="20">
        <v>0.7315219456583697</v>
      </c>
      <c r="AA102" s="20">
        <v>1.1258136348064405</v>
      </c>
      <c r="AB102" s="20">
        <v>1.1753516765460497</v>
      </c>
      <c r="AC102" s="20">
        <v>0</v>
      </c>
      <c r="AD102" s="20">
        <v>0.39839722321474147</v>
      </c>
      <c r="AE102" s="20">
        <v>0.30089847969857453</v>
      </c>
      <c r="AF102" s="342">
        <v>0.18852264643111216</v>
      </c>
      <c r="AG102" s="20">
        <v>0</v>
      </c>
    </row>
    <row r="103" spans="1:38" ht="14.25" customHeight="1">
      <c r="A103" s="13">
        <v>126</v>
      </c>
      <c r="B103" s="14" t="s">
        <v>127</v>
      </c>
      <c r="C103" s="14" t="s">
        <v>37</v>
      </c>
      <c r="D103" s="340">
        <v>0.05</v>
      </c>
      <c r="E103" s="15">
        <v>842</v>
      </c>
      <c r="F103" s="15">
        <f t="shared" si="2"/>
        <v>6.7357800142423265</v>
      </c>
      <c r="G103" s="344">
        <v>0.55484538027202013</v>
      </c>
      <c r="H103" s="344">
        <v>0.26880793319415447</v>
      </c>
      <c r="I103" s="17">
        <v>34.391330166270784</v>
      </c>
      <c r="J103" s="18">
        <v>14.12560975609756</v>
      </c>
      <c r="K103" s="20">
        <v>5.9068493150684933</v>
      </c>
      <c r="L103" s="20">
        <f t="shared" si="3"/>
        <v>1.7761125784463963</v>
      </c>
      <c r="M103" s="340">
        <v>0.33800000000000002</v>
      </c>
      <c r="N103" s="340">
        <v>0.19670000000000001</v>
      </c>
      <c r="O103" s="340">
        <v>0</v>
      </c>
      <c r="P103" s="34">
        <v>1345.83</v>
      </c>
      <c r="Q103" s="20">
        <v>0</v>
      </c>
      <c r="R103" s="20">
        <v>2.3014184397163122</v>
      </c>
      <c r="S103" s="20">
        <v>1.6706349206349205</v>
      </c>
      <c r="T103" s="20">
        <v>1.7697368421052633</v>
      </c>
      <c r="U103" s="20">
        <v>1.5309150865622423</v>
      </c>
      <c r="V103" s="20">
        <v>16.654708520179373</v>
      </c>
      <c r="W103" s="20">
        <v>4.5570552147239267</v>
      </c>
      <c r="X103" s="20">
        <v>30.442622950819672</v>
      </c>
      <c r="Y103" s="20">
        <v>3.4674556213017751</v>
      </c>
      <c r="Z103" s="20">
        <v>0.27765843179377014</v>
      </c>
      <c r="AA103" s="20">
        <v>1.0312876052948254</v>
      </c>
      <c r="AB103" s="20">
        <v>5.0520059435364043E-2</v>
      </c>
      <c r="AC103" s="20">
        <v>0</v>
      </c>
      <c r="AD103" s="20">
        <v>0.9102702702702703</v>
      </c>
      <c r="AE103" s="20">
        <v>0.90037695207323643</v>
      </c>
      <c r="AF103" s="342">
        <v>0.14754981152396338</v>
      </c>
      <c r="AG103" s="20">
        <v>0.22563274098007538</v>
      </c>
    </row>
    <row r="104" spans="1:38" ht="14.25" customHeight="1">
      <c r="A104" s="13">
        <v>127</v>
      </c>
      <c r="B104" s="14" t="s">
        <v>128</v>
      </c>
      <c r="C104" s="14" t="s">
        <v>37</v>
      </c>
      <c r="D104" s="340">
        <v>4.4999999999999998E-2</v>
      </c>
      <c r="E104" s="15">
        <v>43743</v>
      </c>
      <c r="F104" s="15">
        <f t="shared" si="2"/>
        <v>10.686086878984394</v>
      </c>
      <c r="G104" s="344">
        <v>0.27479999999999999</v>
      </c>
      <c r="H104" s="344">
        <v>0.30607798165137617</v>
      </c>
      <c r="I104" s="17">
        <v>2.4985387376265917</v>
      </c>
      <c r="J104" s="18">
        <v>12.858068235294118</v>
      </c>
      <c r="K104" s="20">
        <v>4.624657534246575</v>
      </c>
      <c r="L104" s="20">
        <f t="shared" si="3"/>
        <v>1.5314023215734109</v>
      </c>
      <c r="M104" s="340">
        <v>0.3</v>
      </c>
      <c r="N104" s="340">
        <v>0.16039999999999999</v>
      </c>
      <c r="O104" s="340">
        <v>0.1147</v>
      </c>
      <c r="P104" s="34">
        <v>9082.48</v>
      </c>
      <c r="Q104" s="20">
        <v>0</v>
      </c>
      <c r="R104" s="20">
        <v>1.0344827586206895</v>
      </c>
      <c r="S104" s="20">
        <v>0.73409434278999486</v>
      </c>
      <c r="T104" s="20">
        <v>14.947138169886985</v>
      </c>
      <c r="U104" s="20">
        <v>2.0521501320256506</v>
      </c>
      <c r="V104" s="20">
        <v>0</v>
      </c>
      <c r="W104" s="20">
        <v>5.2785930867192237</v>
      </c>
      <c r="X104" s="20">
        <v>669.56923076923078</v>
      </c>
      <c r="Y104" s="20">
        <v>3.3054769863718181</v>
      </c>
      <c r="Z104" s="20">
        <v>0.27350727899289684</v>
      </c>
      <c r="AA104" s="20">
        <v>1.1235999213990961</v>
      </c>
      <c r="AB104" s="20">
        <v>4.0658276863504358E-3</v>
      </c>
      <c r="AC104" s="20">
        <v>0</v>
      </c>
      <c r="AD104" s="20">
        <v>5.3715233007920427</v>
      </c>
      <c r="AE104" s="20">
        <v>0.31754055420247229</v>
      </c>
      <c r="AF104" s="342">
        <v>0.25527319516566332</v>
      </c>
      <c r="AG104" s="20">
        <v>9.098846560360278E-3</v>
      </c>
    </row>
    <row r="105" spans="1:38" ht="14.25" customHeight="1">
      <c r="A105" s="13">
        <v>128</v>
      </c>
      <c r="B105" s="14" t="s">
        <v>129</v>
      </c>
      <c r="C105" s="14" t="s">
        <v>39</v>
      </c>
      <c r="D105" s="340">
        <v>3.5000000000000003E-2</v>
      </c>
      <c r="E105" s="15">
        <v>5344</v>
      </c>
      <c r="F105" s="15">
        <f t="shared" si="2"/>
        <v>8.5837297152164815</v>
      </c>
      <c r="G105" s="344">
        <v>0.27148489126304365</v>
      </c>
      <c r="H105" s="344">
        <v>0.29555555555555557</v>
      </c>
      <c r="I105" s="17">
        <v>16.425149700598801</v>
      </c>
      <c r="J105" s="18">
        <v>13.504</v>
      </c>
      <c r="K105" s="20">
        <v>3.8273972602739725</v>
      </c>
      <c r="L105" s="20">
        <f t="shared" si="3"/>
        <v>1.3421850056744702</v>
      </c>
      <c r="M105" s="340">
        <v>0.435</v>
      </c>
      <c r="N105" s="340">
        <v>0.42249999999999999</v>
      </c>
      <c r="O105" s="340">
        <v>5.6800000000000003E-2</v>
      </c>
      <c r="P105" s="34">
        <v>9039.18</v>
      </c>
      <c r="Q105" s="20">
        <v>0</v>
      </c>
      <c r="R105" s="20">
        <v>1.0811206738692549</v>
      </c>
      <c r="S105" s="20">
        <v>1.3840973840973843</v>
      </c>
      <c r="T105" s="20">
        <v>6.0875331564986741</v>
      </c>
      <c r="U105" s="20">
        <v>2.1003209318911207</v>
      </c>
      <c r="V105" s="20">
        <v>0</v>
      </c>
      <c r="W105" s="20">
        <v>8.8660311088810833</v>
      </c>
      <c r="X105" s="20">
        <v>436.2962962962963</v>
      </c>
      <c r="Y105" s="20">
        <v>5.037962962962963</v>
      </c>
      <c r="Z105" s="20">
        <v>0.19005719313682359</v>
      </c>
      <c r="AA105" s="20">
        <v>1.0255712731229598</v>
      </c>
      <c r="AB105" s="20">
        <v>6.300923411189571E-3</v>
      </c>
      <c r="AC105" s="20">
        <v>0</v>
      </c>
      <c r="AD105" s="20">
        <v>0.81800091841420486</v>
      </c>
      <c r="AE105" s="20">
        <v>0.43367289190718733</v>
      </c>
      <c r="AF105" s="342">
        <v>0.22852292020373516</v>
      </c>
      <c r="AG105" s="20">
        <v>1.1205432937181663E-2</v>
      </c>
    </row>
    <row r="106" spans="1:38" ht="14.25" customHeight="1">
      <c r="A106" s="13">
        <v>130</v>
      </c>
      <c r="B106" s="14" t="s">
        <v>130</v>
      </c>
      <c r="C106" s="14" t="s">
        <v>37</v>
      </c>
      <c r="D106" s="340">
        <v>0.04</v>
      </c>
      <c r="E106" s="15">
        <v>18047</v>
      </c>
      <c r="F106" s="15">
        <f t="shared" si="2"/>
        <v>9.8007347449612983</v>
      </c>
      <c r="G106" s="344">
        <v>0.29027413378631994</v>
      </c>
      <c r="H106" s="344">
        <v>0.2746058823529412</v>
      </c>
      <c r="I106" s="17">
        <v>18.850778522746161</v>
      </c>
      <c r="J106" s="18">
        <v>14.294117647058824</v>
      </c>
      <c r="K106" s="20">
        <v>7.6575342465753424</v>
      </c>
      <c r="L106" s="20">
        <f t="shared" si="3"/>
        <v>2.0356900320067082</v>
      </c>
      <c r="M106" s="340">
        <v>0.221112</v>
      </c>
      <c r="N106" s="340">
        <v>0.2382</v>
      </c>
      <c r="O106" s="340">
        <v>0.1762</v>
      </c>
      <c r="P106" s="48">
        <v>81575</v>
      </c>
      <c r="Q106" s="20">
        <v>2.1999999999999999E-2</v>
      </c>
      <c r="R106" s="20">
        <v>0.4536301193239094</v>
      </c>
      <c r="S106" s="20">
        <v>0.68270462339379412</v>
      </c>
      <c r="T106" s="20">
        <v>0.2958282472894378</v>
      </c>
      <c r="U106" s="20">
        <v>0.97294689221273689</v>
      </c>
      <c r="V106" s="20">
        <v>16.275051941825154</v>
      </c>
      <c r="W106" s="20">
        <v>2.2492103810049695</v>
      </c>
      <c r="X106" s="20">
        <v>7.2140124681212807</v>
      </c>
      <c r="Y106" s="20">
        <v>2.5562825068838109</v>
      </c>
      <c r="Z106" s="20">
        <v>0.3434907067693424</v>
      </c>
      <c r="AA106" s="20">
        <v>1.1124166402032392</v>
      </c>
      <c r="AB106" s="20">
        <v>0.1711661940014487</v>
      </c>
      <c r="AC106" s="20">
        <v>5.6474285784440111E-4</v>
      </c>
      <c r="AD106" s="20">
        <v>0.27794762011104351</v>
      </c>
      <c r="AE106" s="20">
        <v>0.3138079011715259</v>
      </c>
      <c r="AF106" s="342">
        <v>0.24762110514273369</v>
      </c>
      <c r="AG106" s="20">
        <v>3.8101597713904138E-2</v>
      </c>
    </row>
    <row r="107" spans="1:38" ht="14.25" customHeight="1">
      <c r="A107" s="13">
        <v>133</v>
      </c>
      <c r="B107" s="14" t="s">
        <v>131</v>
      </c>
      <c r="C107" s="14" t="s">
        <v>37</v>
      </c>
      <c r="D107" s="340">
        <v>0.03</v>
      </c>
      <c r="E107" s="15">
        <v>2745</v>
      </c>
      <c r="F107" s="15">
        <f t="shared" si="2"/>
        <v>7.917536353943631</v>
      </c>
      <c r="G107" s="344">
        <v>0.37590325372736122</v>
      </c>
      <c r="H107" s="344">
        <v>0.20874999999999999</v>
      </c>
      <c r="I107" s="17">
        <v>29.20063752276867</v>
      </c>
      <c r="J107" s="18">
        <v>19.550182926829269</v>
      </c>
      <c r="K107" s="20">
        <v>10.361643835616439</v>
      </c>
      <c r="L107" s="20">
        <f t="shared" si="3"/>
        <v>2.3381108956359116</v>
      </c>
      <c r="M107" s="340">
        <v>0.29549999999999998</v>
      </c>
      <c r="N107" s="340">
        <v>0.1789</v>
      </c>
      <c r="O107" s="340">
        <v>0.1358</v>
      </c>
      <c r="P107" s="34">
        <v>14367.79</v>
      </c>
      <c r="Q107" s="20">
        <v>4.3499999999999997E-2</v>
      </c>
      <c r="R107" s="20">
        <v>0.30875598795002213</v>
      </c>
      <c r="S107" s="20">
        <v>0.20632031767041692</v>
      </c>
      <c r="T107" s="20">
        <v>0.41567818463125317</v>
      </c>
      <c r="U107" s="20">
        <v>0.40389304812834226</v>
      </c>
      <c r="V107" s="20">
        <v>7.6383495145631066</v>
      </c>
      <c r="W107" s="20">
        <v>-88.647887323943664</v>
      </c>
      <c r="X107" s="20">
        <v>7.12797281993205</v>
      </c>
      <c r="Y107" s="20">
        <v>1.2049651029242865</v>
      </c>
      <c r="Z107" s="20">
        <v>0.42711595788838158</v>
      </c>
      <c r="AA107" s="20">
        <v>1.0568181818181819</v>
      </c>
      <c r="AB107" s="20">
        <v>0.17878206007406391</v>
      </c>
      <c r="AC107" s="20">
        <v>0.28377451652722535</v>
      </c>
      <c r="AD107" s="20">
        <v>0.20584926884139482</v>
      </c>
      <c r="AE107" s="20">
        <v>0.58870882321787943</v>
      </c>
      <c r="AF107" s="342">
        <v>0.16682554814108674</v>
      </c>
      <c r="AG107" s="20">
        <v>9.9883486918758604E-2</v>
      </c>
    </row>
    <row r="108" spans="1:38" ht="14.25" customHeight="1">
      <c r="A108" s="13">
        <v>135</v>
      </c>
      <c r="B108" s="14" t="s">
        <v>132</v>
      </c>
      <c r="C108" s="14" t="s">
        <v>37</v>
      </c>
      <c r="D108" s="340">
        <v>0.02</v>
      </c>
      <c r="E108" s="15">
        <v>5105</v>
      </c>
      <c r="F108" s="15">
        <f t="shared" si="2"/>
        <v>8.5379757305987667</v>
      </c>
      <c r="G108" s="344">
        <v>0.13132597373181132</v>
      </c>
      <c r="H108" s="344">
        <v>0.27868779529894316</v>
      </c>
      <c r="I108" s="17">
        <v>14.927020568070519</v>
      </c>
      <c r="J108" s="18">
        <v>11.374551077860936</v>
      </c>
      <c r="K108" s="20">
        <v>12.389041095890411</v>
      </c>
      <c r="L108" s="20">
        <f t="shared" si="3"/>
        <v>2.5168122992554238</v>
      </c>
      <c r="M108" s="340">
        <v>1</v>
      </c>
      <c r="N108" s="340">
        <v>0.41339999999999999</v>
      </c>
      <c r="O108" s="340">
        <v>0.2742</v>
      </c>
      <c r="P108" s="34">
        <v>3770.83</v>
      </c>
      <c r="Q108" s="20">
        <v>1.2999999999999999E-2</v>
      </c>
      <c r="R108" s="20">
        <v>2.3873325213154661E-2</v>
      </c>
      <c r="S108" s="20">
        <v>3.8268365817091454</v>
      </c>
      <c r="T108" s="20">
        <v>2.5377685377685379</v>
      </c>
      <c r="U108" s="20">
        <v>1.1654265330240294</v>
      </c>
      <c r="V108" s="20">
        <v>14.288435739200429</v>
      </c>
      <c r="W108" s="20">
        <v>1.7827062131762186</v>
      </c>
      <c r="X108" s="20">
        <v>251.78723404255319</v>
      </c>
      <c r="Y108" s="20">
        <v>1.0661752584603066</v>
      </c>
      <c r="Z108" s="20">
        <v>0.91845651374559301</v>
      </c>
      <c r="AA108" s="20">
        <v>1.0185367454068242</v>
      </c>
      <c r="AB108" s="20">
        <v>4.8528241845664281E-2</v>
      </c>
      <c r="AC108" s="20">
        <v>1.6706443914081145E-2</v>
      </c>
      <c r="AD108" s="20">
        <v>4.189577349199836</v>
      </c>
      <c r="AE108" s="20">
        <v>7.7742099036673994E-3</v>
      </c>
      <c r="AF108" s="342">
        <v>9.4285767937956552E-2</v>
      </c>
      <c r="AG108" s="20">
        <v>2.6364711847219877E-2</v>
      </c>
    </row>
    <row r="109" spans="1:38" ht="14.25" customHeight="1">
      <c r="A109" s="13">
        <v>136</v>
      </c>
      <c r="B109" s="14" t="s">
        <v>133</v>
      </c>
      <c r="C109" s="14" t="s">
        <v>37</v>
      </c>
      <c r="D109" s="340">
        <v>0.02</v>
      </c>
      <c r="E109" s="15">
        <v>15980</v>
      </c>
      <c r="F109" s="15">
        <f t="shared" si="2"/>
        <v>9.679093219320265</v>
      </c>
      <c r="G109" s="344">
        <v>0.1746477821527137</v>
      </c>
      <c r="H109" s="344">
        <v>0.32750000000000001</v>
      </c>
      <c r="I109" s="17">
        <v>12.583996871088861</v>
      </c>
      <c r="J109" s="18">
        <v>11.171792777777776</v>
      </c>
      <c r="K109" s="20">
        <v>7.9287671232876713</v>
      </c>
      <c r="L109" s="20">
        <f t="shared" si="3"/>
        <v>2.0704975536089378</v>
      </c>
      <c r="M109" s="340">
        <v>0.7</v>
      </c>
      <c r="N109" s="340">
        <v>0.72360000000000002</v>
      </c>
      <c r="O109" s="340">
        <v>0.13689999999999999</v>
      </c>
      <c r="P109" s="34">
        <v>25968.42</v>
      </c>
      <c r="Q109" s="20">
        <v>2.3342123254224023E-2</v>
      </c>
      <c r="R109" s="20">
        <v>0.23293372932428613</v>
      </c>
      <c r="S109" s="20">
        <v>1.0351625547613557</v>
      </c>
      <c r="T109" s="20">
        <v>0.28301886792452824</v>
      </c>
      <c r="U109" s="20">
        <v>0.59076596474536336</v>
      </c>
      <c r="V109" s="20">
        <v>2.2285539888909236</v>
      </c>
      <c r="W109" s="20">
        <v>2.0766491860716441</v>
      </c>
      <c r="X109" s="20">
        <v>222.35322777101095</v>
      </c>
      <c r="Y109" s="20">
        <v>1.2508375550049919</v>
      </c>
      <c r="Z109" s="20">
        <v>0.79248279823234991</v>
      </c>
      <c r="AA109" s="20">
        <v>1.0373408910103421</v>
      </c>
      <c r="AB109" s="20">
        <v>1.0338186143998188E-2</v>
      </c>
      <c r="AC109" s="20">
        <v>0</v>
      </c>
      <c r="AD109" s="20">
        <v>0.60698142591256121</v>
      </c>
      <c r="AE109" s="20">
        <v>0.31525264034357336</v>
      </c>
      <c r="AF109" s="342">
        <v>0.13628993382707394</v>
      </c>
      <c r="AG109" s="20">
        <v>7.9758096323239401E-3</v>
      </c>
      <c r="AI109" s="177" t="s">
        <v>311</v>
      </c>
      <c r="AJ109" t="s">
        <v>312</v>
      </c>
      <c r="AK109"/>
      <c r="AL109"/>
    </row>
    <row r="110" spans="1:38" ht="14.25" customHeight="1">
      <c r="A110" s="13">
        <v>137</v>
      </c>
      <c r="B110" s="14" t="s">
        <v>134</v>
      </c>
      <c r="C110" s="14" t="s">
        <v>39</v>
      </c>
      <c r="D110" s="340">
        <v>0.02</v>
      </c>
      <c r="E110" s="15">
        <v>13224</v>
      </c>
      <c r="F110" s="15">
        <f t="shared" si="2"/>
        <v>9.4897886395008602</v>
      </c>
      <c r="G110" s="344">
        <v>0.31249878253265462</v>
      </c>
      <c r="H110" s="344">
        <v>0.39203342857142859</v>
      </c>
      <c r="I110" s="17">
        <v>17.042031155474895</v>
      </c>
      <c r="J110" s="18">
        <v>9.5486791768513708</v>
      </c>
      <c r="K110" s="20">
        <v>6.9260273972602739</v>
      </c>
      <c r="L110" s="20">
        <f t="shared" si="3"/>
        <v>1.9352864016842566</v>
      </c>
      <c r="M110" s="340">
        <v>0.67200000000000004</v>
      </c>
      <c r="N110" s="340">
        <v>0.43769999999999998</v>
      </c>
      <c r="O110" s="340">
        <v>0.35549999999999998</v>
      </c>
      <c r="P110" s="34">
        <v>88695.49000000002</v>
      </c>
      <c r="Q110" s="20">
        <v>5.0099999999999999E-2</v>
      </c>
      <c r="R110" s="20">
        <v>-2.4848782082720344E-3</v>
      </c>
      <c r="S110" s="20">
        <v>0.17529859352837462</v>
      </c>
      <c r="T110" s="20">
        <v>0.26557565317255238</v>
      </c>
      <c r="U110" s="20">
        <v>0.64906537466854353</v>
      </c>
      <c r="V110" s="20">
        <v>2.0025394443522613</v>
      </c>
      <c r="W110" s="20">
        <v>6.0793709892901724</v>
      </c>
      <c r="X110" s="20">
        <v>231.12239800166529</v>
      </c>
      <c r="Y110" s="20">
        <v>1.6936613798128117</v>
      </c>
      <c r="Z110" s="20">
        <v>0.58484381657871443</v>
      </c>
      <c r="AA110" s="20">
        <v>1.0110344077838778</v>
      </c>
      <c r="AB110" s="20">
        <v>5.9778256505114988E-3</v>
      </c>
      <c r="AC110" s="20">
        <v>3.4062327291593825E-3</v>
      </c>
      <c r="AD110" s="20">
        <v>0.16117198259576596</v>
      </c>
      <c r="AE110" s="20">
        <v>0.1464237079307438</v>
      </c>
      <c r="AF110" s="342">
        <v>-9.0187262679318966E-2</v>
      </c>
      <c r="AG110" s="20">
        <v>0</v>
      </c>
      <c r="AI110" s="179">
        <v>5.0000000000000001E-3</v>
      </c>
      <c r="AJ110" s="178">
        <v>5</v>
      </c>
      <c r="AK110"/>
      <c r="AL110"/>
    </row>
    <row r="111" spans="1:38" ht="14.25" customHeight="1">
      <c r="A111" s="13">
        <v>140</v>
      </c>
      <c r="B111" s="14" t="s">
        <v>135</v>
      </c>
      <c r="C111" s="14" t="s">
        <v>37</v>
      </c>
      <c r="D111" s="340">
        <v>3.5000000000000003E-2</v>
      </c>
      <c r="E111" s="15">
        <v>3255</v>
      </c>
      <c r="F111" s="15">
        <f t="shared" si="2"/>
        <v>8.0879475546426693</v>
      </c>
      <c r="G111" s="344">
        <v>0.40355845756140152</v>
      </c>
      <c r="H111" s="344">
        <v>0.32142857142857145</v>
      </c>
      <c r="I111" s="17">
        <v>21.812596006144393</v>
      </c>
      <c r="J111" s="18">
        <v>11.833333333333334</v>
      </c>
      <c r="K111" s="20">
        <v>6.375342465753425</v>
      </c>
      <c r="L111" s="20">
        <f t="shared" si="3"/>
        <v>1.8524378097198002</v>
      </c>
      <c r="M111" s="340">
        <v>0.41472999999999999</v>
      </c>
      <c r="N111" s="340">
        <v>0.33239999999999997</v>
      </c>
      <c r="O111" s="340">
        <v>0.4259</v>
      </c>
      <c r="P111" s="34">
        <v>27734.57</v>
      </c>
      <c r="Q111" s="20">
        <v>0.15763063085737389</v>
      </c>
      <c r="R111" s="20">
        <v>1.9557003542222415</v>
      </c>
      <c r="S111" s="20">
        <v>1.3649182614085378</v>
      </c>
      <c r="T111" s="20">
        <v>2.0166821130676551</v>
      </c>
      <c r="U111" s="20">
        <v>1.3190868387596042</v>
      </c>
      <c r="V111" s="20">
        <v>16.551255375225413</v>
      </c>
      <c r="W111" s="20">
        <v>4.1525022621284888</v>
      </c>
      <c r="X111" s="20">
        <v>750.4276729559748</v>
      </c>
      <c r="Y111" s="20">
        <v>1.3128116609129268</v>
      </c>
      <c r="Z111" s="20">
        <v>0.54000710185239986</v>
      </c>
      <c r="AA111" s="20">
        <v>1.0214990138067062</v>
      </c>
      <c r="AB111" s="20">
        <v>2.45708295112043E-3</v>
      </c>
      <c r="AC111" s="20">
        <v>0</v>
      </c>
      <c r="AD111" s="20">
        <v>0.14989293361884368</v>
      </c>
      <c r="AE111" s="20">
        <v>0.16433396469937478</v>
      </c>
      <c r="AF111" s="342">
        <v>-0.38326153639853167</v>
      </c>
      <c r="AG111" s="20">
        <v>0</v>
      </c>
      <c r="AI111" s="179">
        <v>0.01</v>
      </c>
      <c r="AJ111" s="178">
        <v>18</v>
      </c>
      <c r="AK111"/>
      <c r="AL111"/>
    </row>
    <row r="112" spans="1:38" ht="14.25" customHeight="1">
      <c r="A112" s="13">
        <v>143</v>
      </c>
      <c r="B112" s="14" t="s">
        <v>136</v>
      </c>
      <c r="C112" s="14" t="s">
        <v>37</v>
      </c>
      <c r="D112" s="340">
        <v>2.1999999999999999E-2</v>
      </c>
      <c r="E112" s="15">
        <v>6602</v>
      </c>
      <c r="F112" s="15">
        <f t="shared" si="2"/>
        <v>8.7951279124131378</v>
      </c>
      <c r="G112" s="344">
        <v>0.18551136496774823</v>
      </c>
      <c r="H112" s="344">
        <v>0.22800000000000001</v>
      </c>
      <c r="I112" s="17">
        <v>18.948803392911238</v>
      </c>
      <c r="J112" s="18">
        <v>16.68</v>
      </c>
      <c r="K112" s="20">
        <v>37.589041095890408</v>
      </c>
      <c r="L112" s="20">
        <f t="shared" si="3"/>
        <v>3.6267125476973847</v>
      </c>
      <c r="M112" s="340">
        <v>0.5</v>
      </c>
      <c r="N112" s="340">
        <v>0.23669999999999999</v>
      </c>
      <c r="O112" s="340">
        <v>6.25E-2</v>
      </c>
      <c r="P112" s="34">
        <v>22374.13</v>
      </c>
      <c r="Q112" s="20">
        <v>0.16721996803147671</v>
      </c>
      <c r="R112" s="20">
        <v>2.6553124654895344E-2</v>
      </c>
      <c r="S112" s="20">
        <v>0.4432657445951389</v>
      </c>
      <c r="T112" s="20">
        <v>0.37255717255717258</v>
      </c>
      <c r="U112" s="20">
        <v>1.1082236403928361</v>
      </c>
      <c r="V112" s="20">
        <v>4.264094678967477</v>
      </c>
      <c r="W112" s="20">
        <v>4.7500064879453978</v>
      </c>
      <c r="X112" s="20">
        <v>3.7231895850284786</v>
      </c>
      <c r="Y112" s="20">
        <v>0.8442853695809539</v>
      </c>
      <c r="Z112" s="20">
        <v>0.7430582947849057</v>
      </c>
      <c r="AA112" s="20">
        <v>1.3502318392581143</v>
      </c>
      <c r="AB112" s="20">
        <v>1.3475530331224415</v>
      </c>
      <c r="AC112" s="20">
        <v>0</v>
      </c>
      <c r="AD112" s="20">
        <v>0.3628469359714207</v>
      </c>
      <c r="AE112" s="20">
        <v>0.25372612439354869</v>
      </c>
      <c r="AF112" s="342">
        <v>4.6188644608593031E-2</v>
      </c>
      <c r="AG112" s="20">
        <v>2.2105424188120112E-2</v>
      </c>
      <c r="AI112" s="179">
        <v>1.4E-2</v>
      </c>
      <c r="AJ112" s="178">
        <v>1</v>
      </c>
      <c r="AK112"/>
      <c r="AL112"/>
    </row>
    <row r="113" spans="1:38" ht="14.25" customHeight="1">
      <c r="A113" s="13">
        <v>144</v>
      </c>
      <c r="B113" s="14" t="s">
        <v>137</v>
      </c>
      <c r="C113" s="14" t="s">
        <v>39</v>
      </c>
      <c r="D113" s="340">
        <v>1.4999999999999999E-2</v>
      </c>
      <c r="E113" s="15">
        <v>58585</v>
      </c>
      <c r="F113" s="15">
        <f t="shared" si="2"/>
        <v>10.978233970102256</v>
      </c>
      <c r="G113" s="344">
        <v>0.14249225672351651</v>
      </c>
      <c r="H113" s="344">
        <v>0.30960982200025611</v>
      </c>
      <c r="I113" s="17">
        <v>13.329350516343775</v>
      </c>
      <c r="J113" s="18">
        <v>10.612106117799676</v>
      </c>
      <c r="K113" s="20">
        <v>14.882191780821918</v>
      </c>
      <c r="L113" s="20">
        <f t="shared" si="3"/>
        <v>2.7001653156560406</v>
      </c>
      <c r="M113" s="340">
        <v>0.48259999999999997</v>
      </c>
      <c r="N113" s="340">
        <v>1.9300000000000001E-2</v>
      </c>
      <c r="O113" s="340">
        <v>5.3699999999999998E-2</v>
      </c>
      <c r="P113" s="34">
        <v>246789.43</v>
      </c>
      <c r="Q113" s="20">
        <v>8.7719298245613947E-2</v>
      </c>
      <c r="R113" s="20">
        <v>0.10107876860523723</v>
      </c>
      <c r="S113" s="20">
        <v>3.8445881619119548E-2</v>
      </c>
      <c r="T113" s="20">
        <v>4.1603698106498443E-2</v>
      </c>
      <c r="U113" s="20">
        <v>0.64734074774054418</v>
      </c>
      <c r="V113" s="20">
        <v>6.9005501554038347</v>
      </c>
      <c r="W113" s="20">
        <v>3.3004126071666819</v>
      </c>
      <c r="X113" s="20">
        <v>1.8046662853900506</v>
      </c>
      <c r="Y113" s="20">
        <v>1.349596093286477</v>
      </c>
      <c r="Z113" s="20">
        <v>0.51248753558234839</v>
      </c>
      <c r="AA113" s="20">
        <v>1.2442238718825591</v>
      </c>
      <c r="AB113" s="20">
        <v>0.82334716948922138</v>
      </c>
      <c r="AC113" s="20">
        <v>5.3723907043794122E-2</v>
      </c>
      <c r="AD113" s="20">
        <v>0.18870051583831376</v>
      </c>
      <c r="AE113" s="20">
        <v>0.35453628981948665</v>
      </c>
      <c r="AF113" s="342">
        <v>0.15831224765811761</v>
      </c>
      <c r="AG113" s="20">
        <v>3.5431420400952221E-2</v>
      </c>
      <c r="AI113" s="179">
        <v>1.4999999999999999E-2</v>
      </c>
      <c r="AJ113" s="178">
        <v>11</v>
      </c>
      <c r="AK113"/>
      <c r="AL113"/>
    </row>
    <row r="114" spans="1:38" ht="14.25" customHeight="1">
      <c r="A114" s="13">
        <v>145</v>
      </c>
      <c r="B114" s="14" t="s">
        <v>138</v>
      </c>
      <c r="C114" s="14" t="s">
        <v>37</v>
      </c>
      <c r="D114" s="340">
        <v>0.03</v>
      </c>
      <c r="E114" s="15">
        <v>2162</v>
      </c>
      <c r="F114" s="15">
        <f t="shared" si="2"/>
        <v>7.6787889981991535</v>
      </c>
      <c r="G114" s="344">
        <v>0.25758569505075113</v>
      </c>
      <c r="H114" s="344">
        <v>0.31547952896053477</v>
      </c>
      <c r="I114" s="17">
        <v>15.99549491211841</v>
      </c>
      <c r="J114" s="18">
        <v>11.527420000000001</v>
      </c>
      <c r="K114" s="20">
        <v>12.131506849315068</v>
      </c>
      <c r="L114" s="20">
        <f t="shared" si="3"/>
        <v>2.495805940246036</v>
      </c>
      <c r="M114" s="340">
        <v>0.2742</v>
      </c>
      <c r="N114" s="340">
        <v>0.27110000000000001</v>
      </c>
      <c r="O114" s="340">
        <v>0.54420000000000002</v>
      </c>
      <c r="P114" s="34">
        <v>7731.41</v>
      </c>
      <c r="Q114" s="20">
        <v>0.24429999999999999</v>
      </c>
      <c r="R114" s="20">
        <v>0.48363228699551564</v>
      </c>
      <c r="S114" s="20">
        <v>0.40519937451133692</v>
      </c>
      <c r="T114" s="20">
        <v>0.86862575626620564</v>
      </c>
      <c r="U114" s="20">
        <v>2.5463573169630767</v>
      </c>
      <c r="V114" s="20">
        <v>10.663894139886578</v>
      </c>
      <c r="W114" s="20">
        <v>4.3955119214586258</v>
      </c>
      <c r="X114" s="20">
        <v>21.882079131109386</v>
      </c>
      <c r="Y114" s="20">
        <v>1.9863538026293892</v>
      </c>
      <c r="Z114" s="20">
        <v>0.45677799607072689</v>
      </c>
      <c r="AA114" s="20">
        <v>1.0838323353293413</v>
      </c>
      <c r="AB114" s="20">
        <v>0.17137293086660174</v>
      </c>
      <c r="AC114" s="20">
        <v>0</v>
      </c>
      <c r="AD114" s="20">
        <v>0.3514018691588785</v>
      </c>
      <c r="AE114" s="20">
        <v>0.22232858257108418</v>
      </c>
      <c r="AF114" s="342">
        <v>-3.5453449620648087E-5</v>
      </c>
      <c r="AG114" s="20">
        <v>1.3472310855846274E-2</v>
      </c>
      <c r="AI114" s="179">
        <v>1.6E-2</v>
      </c>
      <c r="AJ114" s="178">
        <v>1</v>
      </c>
      <c r="AK114"/>
      <c r="AL114"/>
    </row>
    <row r="115" spans="1:38" ht="14.25" customHeight="1">
      <c r="A115" s="13">
        <v>147</v>
      </c>
      <c r="B115" s="14" t="s">
        <v>139</v>
      </c>
      <c r="C115" s="14" t="s">
        <v>39</v>
      </c>
      <c r="D115" s="340">
        <v>0.02</v>
      </c>
      <c r="E115" s="15">
        <v>2670</v>
      </c>
      <c r="F115" s="15">
        <f t="shared" si="2"/>
        <v>7.8898337513942955</v>
      </c>
      <c r="G115" s="344">
        <v>0.22155862767676338</v>
      </c>
      <c r="H115" s="344">
        <v>0.24117944111776449</v>
      </c>
      <c r="I115" s="17">
        <v>18.764044943820224</v>
      </c>
      <c r="J115" s="18">
        <v>15.717400511364527</v>
      </c>
      <c r="K115" s="20">
        <v>6.6164383561643838</v>
      </c>
      <c r="L115" s="20">
        <f t="shared" si="3"/>
        <v>1.8895572125041815</v>
      </c>
      <c r="M115" s="340">
        <v>0.3</v>
      </c>
      <c r="N115" s="340">
        <v>0.21210000000000001</v>
      </c>
      <c r="O115" s="340">
        <v>8.8099999999999998E-2</v>
      </c>
      <c r="P115" s="34">
        <v>8882.43</v>
      </c>
      <c r="Q115" s="20">
        <v>0.34599999999999997</v>
      </c>
      <c r="R115" s="20">
        <v>0.22953613708600118</v>
      </c>
      <c r="S115" s="20">
        <v>0.53557114228456904</v>
      </c>
      <c r="T115" s="20">
        <v>0.65530068195908253</v>
      </c>
      <c r="U115" s="20">
        <v>0.70353918307472985</v>
      </c>
      <c r="V115" s="20">
        <v>6.1845259716672718</v>
      </c>
      <c r="W115" s="20">
        <v>1.8949360044518642</v>
      </c>
      <c r="X115" s="20">
        <v>2.2071558205859478</v>
      </c>
      <c r="Y115" s="20">
        <v>1.3380435631196814</v>
      </c>
      <c r="Z115" s="20">
        <v>0.65555222538588342</v>
      </c>
      <c r="AA115" s="20">
        <v>1.1756357185097575</v>
      </c>
      <c r="AB115" s="20">
        <v>0.98488308863512775</v>
      </c>
      <c r="AC115" s="20">
        <v>0</v>
      </c>
      <c r="AD115" s="20">
        <v>0.35170914838964634</v>
      </c>
      <c r="AE115" s="20">
        <v>0.4252907318219194</v>
      </c>
      <c r="AF115" s="342">
        <v>5.5738282626571128E-2</v>
      </c>
      <c r="AG115" s="20">
        <v>5.9790908023023608E-2</v>
      </c>
      <c r="AI115" s="179">
        <v>1.9400000000000001E-2</v>
      </c>
      <c r="AJ115" s="178">
        <v>1</v>
      </c>
      <c r="AK115"/>
      <c r="AL115"/>
    </row>
    <row r="116" spans="1:38" ht="14.25" customHeight="1">
      <c r="A116" s="13">
        <v>148</v>
      </c>
      <c r="B116" s="14" t="s">
        <v>140</v>
      </c>
      <c r="C116" s="14" t="s">
        <v>39</v>
      </c>
      <c r="D116" s="340">
        <v>0.03</v>
      </c>
      <c r="E116" s="15">
        <v>6396</v>
      </c>
      <c r="F116" s="15">
        <f t="shared" si="2"/>
        <v>8.763428073953845</v>
      </c>
      <c r="G116" s="344">
        <v>6.6786886139974744E-2</v>
      </c>
      <c r="H116" s="344">
        <v>0.26480198019801982</v>
      </c>
      <c r="I116" s="17">
        <v>12.648606941838651</v>
      </c>
      <c r="J116" s="18">
        <v>12.404245630174794</v>
      </c>
      <c r="K116" s="20">
        <v>4.624657534246575</v>
      </c>
      <c r="L116" s="20">
        <f t="shared" si="3"/>
        <v>1.5314023215734109</v>
      </c>
      <c r="M116" s="340">
        <v>0.99</v>
      </c>
      <c r="N116" s="340">
        <v>0.12759999999999999</v>
      </c>
      <c r="O116" s="340">
        <v>0.1052</v>
      </c>
      <c r="P116" s="34">
        <v>5511.45</v>
      </c>
      <c r="Q116" s="20">
        <v>0</v>
      </c>
      <c r="R116" s="20">
        <v>0.53441326050103588</v>
      </c>
      <c r="S116" s="20">
        <v>-0.18500443655723153</v>
      </c>
      <c r="T116" s="20">
        <v>0.82014797951052931</v>
      </c>
      <c r="U116" s="20">
        <v>0.93233842677923773</v>
      </c>
      <c r="V116" s="20">
        <v>2.1435308591347138</v>
      </c>
      <c r="W116" s="20">
        <v>-4.6676588778091981</v>
      </c>
      <c r="X116" s="20">
        <v>228.91970802919707</v>
      </c>
      <c r="Y116" s="20">
        <v>1.0971689808899112</v>
      </c>
      <c r="Z116" s="20">
        <v>0.8646239964646093</v>
      </c>
      <c r="AA116" s="20">
        <v>1.0182831024139409</v>
      </c>
      <c r="AB116" s="20">
        <v>0.79168934857557616</v>
      </c>
      <c r="AC116" s="20">
        <v>0</v>
      </c>
      <c r="AD116" s="20">
        <v>1.0422879491566854</v>
      </c>
      <c r="AE116" s="20">
        <v>0.38371277342006249</v>
      </c>
      <c r="AF116" s="342">
        <v>0.39528729035138066</v>
      </c>
      <c r="AG116" s="20">
        <v>4.2981952681589185E-2</v>
      </c>
      <c r="AI116" s="179">
        <v>0.02</v>
      </c>
      <c r="AJ116" s="178">
        <v>30</v>
      </c>
      <c r="AK116"/>
      <c r="AL116"/>
    </row>
    <row r="117" spans="1:38" ht="14.25" customHeight="1">
      <c r="A117" s="13">
        <v>149</v>
      </c>
      <c r="B117" s="14" t="s">
        <v>141</v>
      </c>
      <c r="C117" s="14" t="s">
        <v>39</v>
      </c>
      <c r="D117" s="340">
        <v>0.01</v>
      </c>
      <c r="E117" s="15">
        <v>94597</v>
      </c>
      <c r="F117" s="15">
        <f t="shared" si="2"/>
        <v>11.457381042063545</v>
      </c>
      <c r="G117" s="344">
        <v>0.2530031171414775</v>
      </c>
      <c r="H117" s="344">
        <v>0.21707887120115774</v>
      </c>
      <c r="I117" s="17">
        <v>21.917185534424981</v>
      </c>
      <c r="J117" s="18">
        <v>18.073995371181176</v>
      </c>
      <c r="K117" s="20">
        <v>6.0986301369863014</v>
      </c>
      <c r="L117" s="20">
        <f t="shared" si="3"/>
        <v>1.8080641782529987</v>
      </c>
      <c r="M117" s="340">
        <v>0.9345</v>
      </c>
      <c r="N117" s="340">
        <v>0.38369999999999999</v>
      </c>
      <c r="O117" s="340">
        <v>8.2900000000000001E-2</v>
      </c>
      <c r="P117" s="34">
        <v>272757.23</v>
      </c>
      <c r="Q117" s="20">
        <v>0.01</v>
      </c>
      <c r="R117" s="20">
        <v>0.22957122994581702</v>
      </c>
      <c r="S117" s="20">
        <v>-6.8640729785925503E-2</v>
      </c>
      <c r="T117" s="20">
        <v>-0.20350100197026089</v>
      </c>
      <c r="U117" s="20">
        <v>1.0424617014526814</v>
      </c>
      <c r="V117" s="20">
        <v>8.2862754031909631</v>
      </c>
      <c r="W117" s="20">
        <v>2.7103184595540437</v>
      </c>
      <c r="X117" s="20">
        <v>4.4132797790887413</v>
      </c>
      <c r="Y117" s="20">
        <v>1.2285522631629884</v>
      </c>
      <c r="Z117" s="20">
        <v>0.54325293000250885</v>
      </c>
      <c r="AA117" s="20">
        <v>1.1556909896494034</v>
      </c>
      <c r="AB117" s="20">
        <v>0.63670236808489733</v>
      </c>
      <c r="AC117" s="20">
        <v>1.2852510563034294E-2</v>
      </c>
      <c r="AD117" s="20">
        <v>0.35859295187082663</v>
      </c>
      <c r="AE117" s="20">
        <v>0.31271366245172155</v>
      </c>
      <c r="AF117" s="342">
        <v>5.2323718404502007E-2</v>
      </c>
      <c r="AG117" s="20">
        <v>4.2566584946407818E-2</v>
      </c>
      <c r="AI117" s="179">
        <v>2.1999999999999999E-2</v>
      </c>
      <c r="AJ117" s="178">
        <v>2</v>
      </c>
      <c r="AK117"/>
      <c r="AL117"/>
    </row>
    <row r="118" spans="1:38" ht="14.25" customHeight="1">
      <c r="A118" s="13">
        <v>150</v>
      </c>
      <c r="B118" s="14" t="s">
        <v>142</v>
      </c>
      <c r="C118" s="14" t="s">
        <v>37</v>
      </c>
      <c r="D118" s="340">
        <v>0.02</v>
      </c>
      <c r="E118" s="15">
        <v>3582</v>
      </c>
      <c r="F118" s="15">
        <f t="shared" si="2"/>
        <v>8.1836765826206577</v>
      </c>
      <c r="G118" s="344">
        <v>0.14662848398280071</v>
      </c>
      <c r="H118" s="344">
        <v>0.16800000000000001</v>
      </c>
      <c r="I118" s="17">
        <v>20.954494695700724</v>
      </c>
      <c r="J118" s="18">
        <v>23.455937500000001</v>
      </c>
      <c r="K118" s="20">
        <v>6.161643835616438</v>
      </c>
      <c r="L118" s="20">
        <f t="shared" si="3"/>
        <v>1.8183435983768241</v>
      </c>
      <c r="M118" s="340">
        <v>0.50431999999999999</v>
      </c>
      <c r="N118" s="340">
        <v>0.74329999999999996</v>
      </c>
      <c r="O118" s="340">
        <v>0.12180000000000001</v>
      </c>
      <c r="P118" s="34">
        <v>13127.96</v>
      </c>
      <c r="Q118" s="340">
        <v>4.5199999999999997E-2</v>
      </c>
      <c r="R118" s="20">
        <v>0.51778793130612888</v>
      </c>
      <c r="S118" s="20">
        <v>1.7621503669906766</v>
      </c>
      <c r="T118" s="20">
        <v>1.5640658554044382</v>
      </c>
      <c r="U118" s="20">
        <v>1.1485319516407599</v>
      </c>
      <c r="V118" s="20">
        <v>6.5085106382978726</v>
      </c>
      <c r="W118" s="20">
        <v>2.5817250886175658</v>
      </c>
      <c r="X118" s="20">
        <v>8.1908247054623349</v>
      </c>
      <c r="Y118" s="20">
        <v>1.2257036485480268</v>
      </c>
      <c r="Z118" s="20">
        <v>0.69705399962630021</v>
      </c>
      <c r="AA118" s="20">
        <v>1.3153575615474795</v>
      </c>
      <c r="AB118" s="20">
        <v>0.45496983625394999</v>
      </c>
      <c r="AC118" s="20">
        <v>0</v>
      </c>
      <c r="AD118" s="20">
        <v>0.37774848404956501</v>
      </c>
      <c r="AE118" s="20">
        <v>0.16510842323199301</v>
      </c>
      <c r="AF118" s="342">
        <v>1.0570338890705024</v>
      </c>
      <c r="AG118" s="20">
        <v>1.3599215429879045E-2</v>
      </c>
      <c r="AI118" s="179">
        <v>2.5000000000000001E-2</v>
      </c>
      <c r="AJ118" s="178">
        <v>10</v>
      </c>
      <c r="AK118"/>
      <c r="AL118"/>
    </row>
    <row r="119" spans="1:38" ht="14.25" customHeight="1">
      <c r="A119" s="13">
        <v>155</v>
      </c>
      <c r="B119" s="14" t="s">
        <v>143</v>
      </c>
      <c r="C119" s="14" t="s">
        <v>37</v>
      </c>
      <c r="D119" s="340">
        <v>0.02</v>
      </c>
      <c r="E119" s="15">
        <v>2006</v>
      </c>
      <c r="F119" s="15">
        <f t="shared" si="2"/>
        <v>7.6038979685218813</v>
      </c>
      <c r="G119" s="344">
        <v>0.50219390199821845</v>
      </c>
      <c r="H119" s="344">
        <v>0.25230769230769229</v>
      </c>
      <c r="I119" s="17">
        <v>32.452642073778662</v>
      </c>
      <c r="J119" s="18">
        <v>15.5</v>
      </c>
      <c r="K119" s="20">
        <v>21.523287671232875</v>
      </c>
      <c r="L119" s="20">
        <f t="shared" si="3"/>
        <v>3.0691354964518101</v>
      </c>
      <c r="M119" s="340">
        <v>0.43709999999999999</v>
      </c>
      <c r="N119" s="340">
        <v>0.22539999999999999</v>
      </c>
      <c r="O119" s="340">
        <v>0.2258</v>
      </c>
      <c r="P119" s="34">
        <v>23676.94</v>
      </c>
      <c r="Q119" s="340">
        <v>8.5999999999999993E-2</v>
      </c>
      <c r="R119" s="20">
        <v>0.16992235794471089</v>
      </c>
      <c r="S119" s="20">
        <v>9.279112754158958E-2</v>
      </c>
      <c r="T119" s="20">
        <v>-0.28662873399715505</v>
      </c>
      <c r="U119" s="20">
        <v>0.61092119057386385</v>
      </c>
      <c r="V119" s="20">
        <v>16.536705737199259</v>
      </c>
      <c r="W119" s="20">
        <v>1.9967969011881261</v>
      </c>
      <c r="X119" s="20">
        <v>3.1751258513473499</v>
      </c>
      <c r="Y119" s="20">
        <v>1.5834285714285714</v>
      </c>
      <c r="Z119" s="20">
        <v>0.50057065561990111</v>
      </c>
      <c r="AA119" s="20">
        <v>1.7905616224648986</v>
      </c>
      <c r="AB119" s="20">
        <v>0.3215493910690122</v>
      </c>
      <c r="AC119" s="20">
        <v>0.4811400541271989</v>
      </c>
      <c r="AD119" s="20">
        <v>8.858858858858859E-2</v>
      </c>
      <c r="AE119" s="20">
        <v>0.28941281802581509</v>
      </c>
      <c r="AF119" s="342">
        <v>-9.5687532641945836E-2</v>
      </c>
      <c r="AG119" s="20">
        <v>4.0438707751995824E-2</v>
      </c>
      <c r="AI119" s="179">
        <v>2.7E-2</v>
      </c>
      <c r="AJ119" s="178">
        <v>1</v>
      </c>
      <c r="AK119"/>
      <c r="AL119"/>
    </row>
    <row r="120" spans="1:38" ht="14.25" customHeight="1">
      <c r="A120" s="13">
        <v>156</v>
      </c>
      <c r="B120" s="14" t="s">
        <v>144</v>
      </c>
      <c r="C120" s="14" t="s">
        <v>37</v>
      </c>
      <c r="D120" s="340">
        <v>0.01</v>
      </c>
      <c r="E120" s="15">
        <v>4604</v>
      </c>
      <c r="F120" s="15">
        <f t="shared" si="2"/>
        <v>8.4346807698417727</v>
      </c>
      <c r="G120" s="344">
        <v>0.25036189926746988</v>
      </c>
      <c r="H120" s="344">
        <v>0.29411764705882354</v>
      </c>
      <c r="I120" s="17">
        <v>16.681146828844483</v>
      </c>
      <c r="J120" s="18">
        <v>12.8</v>
      </c>
      <c r="K120" s="20">
        <v>14.769863013698631</v>
      </c>
      <c r="L120" s="20">
        <f t="shared" si="3"/>
        <v>2.6925888218691774</v>
      </c>
      <c r="M120" s="340">
        <v>45.5</v>
      </c>
      <c r="N120" s="340">
        <v>0.3276</v>
      </c>
      <c r="O120" s="340">
        <v>0.46639999999999998</v>
      </c>
      <c r="P120" s="34">
        <v>15122.29</v>
      </c>
      <c r="Q120" s="340">
        <v>0.1012</v>
      </c>
      <c r="R120" s="20">
        <v>0.40641103364655962</v>
      </c>
      <c r="S120" s="20">
        <v>0.3898592283628779</v>
      </c>
      <c r="T120" s="20">
        <v>1.7751657625075348</v>
      </c>
      <c r="U120" s="20">
        <v>3.0322783813572665</v>
      </c>
      <c r="V120" s="20">
        <v>0</v>
      </c>
      <c r="W120" s="20">
        <v>5.1927951248449551</v>
      </c>
      <c r="X120" s="20">
        <v>435.70135746606337</v>
      </c>
      <c r="Y120" s="20">
        <v>2.310663627152989</v>
      </c>
      <c r="Z120" s="20">
        <v>0.42545395764858018</v>
      </c>
      <c r="AA120" s="20">
        <v>1.0024738344433872</v>
      </c>
      <c r="AB120" s="20">
        <v>1.8006189627684518E-2</v>
      </c>
      <c r="AC120" s="20">
        <v>0</v>
      </c>
      <c r="AD120" s="20">
        <v>0.50220889010089986</v>
      </c>
      <c r="AE120" s="20">
        <v>0.15590403987953058</v>
      </c>
      <c r="AF120" s="342">
        <v>4.7564648457783781E-3</v>
      </c>
      <c r="AG120" s="20">
        <v>0</v>
      </c>
      <c r="AI120" s="179">
        <v>2.8000000000000001E-2</v>
      </c>
      <c r="AJ120" s="178">
        <v>1</v>
      </c>
      <c r="AK120"/>
      <c r="AL120"/>
    </row>
    <row r="121" spans="1:38" ht="14.25" customHeight="1">
      <c r="A121" s="13">
        <v>159</v>
      </c>
      <c r="B121" s="14" t="s">
        <v>145</v>
      </c>
      <c r="C121" s="14" t="s">
        <v>37</v>
      </c>
      <c r="D121" s="340">
        <v>0.03</v>
      </c>
      <c r="E121" s="15">
        <v>11023</v>
      </c>
      <c r="F121" s="15">
        <f t="shared" si="2"/>
        <v>9.3077392779633161</v>
      </c>
      <c r="G121" s="344">
        <v>0.25011926649357807</v>
      </c>
      <c r="H121" s="344">
        <v>0.22015824482232571</v>
      </c>
      <c r="I121" s="17">
        <v>22.413853174664805</v>
      </c>
      <c r="J121" s="18">
        <v>17.621652524077266</v>
      </c>
      <c r="K121" s="20">
        <v>17.301369863013697</v>
      </c>
      <c r="L121" s="20">
        <f t="shared" si="3"/>
        <v>2.8507856812020997</v>
      </c>
      <c r="M121" s="340">
        <v>0.41187800000000002</v>
      </c>
      <c r="N121" s="340">
        <v>4.2599999999999999E-2</v>
      </c>
      <c r="O121" s="340">
        <v>0.25440000000000002</v>
      </c>
      <c r="P121" s="34">
        <v>133403.35999999999</v>
      </c>
      <c r="Q121" s="340">
        <v>0</v>
      </c>
      <c r="R121" s="20">
        <v>0.48804585286825897</v>
      </c>
      <c r="S121" s="20">
        <v>0.52512741918237871</v>
      </c>
      <c r="T121" s="20">
        <v>0.49545516212182883</v>
      </c>
      <c r="U121" s="20">
        <v>0.59066401606148355</v>
      </c>
      <c r="V121" s="20">
        <v>0</v>
      </c>
      <c r="W121" s="20">
        <v>2.1086925894618203</v>
      </c>
      <c r="X121" s="20">
        <v>44.745889387144992</v>
      </c>
      <c r="Y121" s="20">
        <v>1.9681137472656907</v>
      </c>
      <c r="Z121" s="20">
        <v>0.29410357711373025</v>
      </c>
      <c r="AA121" s="20">
        <v>1.3209723670490094</v>
      </c>
      <c r="AB121" s="20">
        <v>1.6872904032437106E-2</v>
      </c>
      <c r="AC121" s="20">
        <v>0</v>
      </c>
      <c r="AD121" s="20">
        <v>0.15558770598821411</v>
      </c>
      <c r="AE121" s="20">
        <v>0.36926674461332887</v>
      </c>
      <c r="AF121" s="342">
        <v>-0.18545181225989643</v>
      </c>
      <c r="AG121" s="20">
        <v>0</v>
      </c>
      <c r="AI121" s="179">
        <v>2.9399999999999999E-2</v>
      </c>
      <c r="AJ121" s="178">
        <v>1</v>
      </c>
      <c r="AK121"/>
      <c r="AL121"/>
    </row>
    <row r="122" spans="1:38" ht="14.25" customHeight="1">
      <c r="A122" s="13">
        <v>160</v>
      </c>
      <c r="B122" s="14" t="s">
        <v>146</v>
      </c>
      <c r="C122" s="14" t="s">
        <v>37</v>
      </c>
      <c r="D122" s="340">
        <v>0.02</v>
      </c>
      <c r="E122" s="15">
        <v>1302</v>
      </c>
      <c r="F122" s="15">
        <f t="shared" si="2"/>
        <v>7.1716568227685142</v>
      </c>
      <c r="G122" s="344">
        <v>0.79260014157508074</v>
      </c>
      <c r="H122" s="344">
        <v>0.33372093023255817</v>
      </c>
      <c r="I122" s="17">
        <v>33.050407066052223</v>
      </c>
      <c r="J122" s="18">
        <v>13.660834920634921</v>
      </c>
      <c r="K122" s="20">
        <v>18.126027397260273</v>
      </c>
      <c r="L122" s="20">
        <f t="shared" si="3"/>
        <v>2.8973488831210359</v>
      </c>
      <c r="M122" s="340">
        <v>0.45</v>
      </c>
      <c r="N122" s="340">
        <v>0</v>
      </c>
      <c r="O122" s="340">
        <v>0</v>
      </c>
      <c r="P122" s="34">
        <v>8616.5300000000007</v>
      </c>
      <c r="Q122" s="340">
        <v>5.0999999999999997E-2</v>
      </c>
      <c r="R122" s="20">
        <v>0.12459056168870553</v>
      </c>
      <c r="S122" s="20">
        <v>0.26292407108239102</v>
      </c>
      <c r="T122" s="20">
        <v>0.61538461538461542</v>
      </c>
      <c r="U122" s="20">
        <v>0.47656026951407526</v>
      </c>
      <c r="V122" s="20">
        <v>1.96237949682577</v>
      </c>
      <c r="W122" s="20">
        <v>1.2441860465116279</v>
      </c>
      <c r="X122" s="20">
        <v>2.5398660986001218</v>
      </c>
      <c r="Y122" s="20">
        <v>2.5069967707212055</v>
      </c>
      <c r="Z122" s="20">
        <v>0.32535059331175836</v>
      </c>
      <c r="AA122" s="20">
        <v>1.1182926829268294</v>
      </c>
      <c r="AB122" s="20">
        <v>0.3562519987208187</v>
      </c>
      <c r="AC122" s="20">
        <v>0</v>
      </c>
      <c r="AD122" s="20">
        <v>0.23237551311797253</v>
      </c>
      <c r="AE122" s="20">
        <v>0.7054876587586868</v>
      </c>
      <c r="AF122" s="342">
        <v>0.12461059190031153</v>
      </c>
      <c r="AG122" s="20">
        <v>0.12868439971243709</v>
      </c>
      <c r="AI122" s="179">
        <v>0.03</v>
      </c>
      <c r="AJ122" s="178">
        <v>22</v>
      </c>
      <c r="AK122"/>
      <c r="AL122"/>
    </row>
    <row r="123" spans="1:38" ht="14.25" customHeight="1">
      <c r="A123" s="13">
        <v>161</v>
      </c>
      <c r="B123" s="14" t="s">
        <v>147</v>
      </c>
      <c r="C123" s="14" t="s">
        <v>37</v>
      </c>
      <c r="D123" s="340">
        <v>1.4999999999999999E-2</v>
      </c>
      <c r="E123" s="15">
        <v>6276</v>
      </c>
      <c r="F123" s="15">
        <f t="shared" si="2"/>
        <v>8.744488113852924</v>
      </c>
      <c r="G123" s="344">
        <v>0.36608906789000373</v>
      </c>
      <c r="H123" s="344">
        <v>0.23580279083760108</v>
      </c>
      <c r="I123" s="17">
        <v>26.301555130656467</v>
      </c>
      <c r="J123" s="18">
        <v>17.194641666666666</v>
      </c>
      <c r="K123" s="20">
        <v>12.567123287671233</v>
      </c>
      <c r="L123" s="20">
        <f t="shared" si="3"/>
        <v>2.5310841410146807</v>
      </c>
      <c r="M123" s="340">
        <v>44.03</v>
      </c>
      <c r="N123" s="340">
        <v>0.1953</v>
      </c>
      <c r="O123" s="340">
        <v>0.15540000000000001</v>
      </c>
      <c r="P123" s="34">
        <v>55127.87</v>
      </c>
      <c r="Q123" s="340">
        <v>6.7299999999999999E-2</v>
      </c>
      <c r="R123" s="20">
        <v>0.27185581884430099</v>
      </c>
      <c r="S123" s="20">
        <v>0.30620076752171288</v>
      </c>
      <c r="T123" s="20">
        <v>0.34620334620334625</v>
      </c>
      <c r="U123" s="20">
        <v>0.62387651636653285</v>
      </c>
      <c r="V123" s="20">
        <v>19.358717434869739</v>
      </c>
      <c r="W123" s="20">
        <v>1.3455913079816131</v>
      </c>
      <c r="X123" s="20">
        <v>3.151370160939539</v>
      </c>
      <c r="Y123" s="20">
        <v>2.8880224106602062</v>
      </c>
      <c r="Z123" s="20">
        <v>0.2539511632378389</v>
      </c>
      <c r="AA123" s="20">
        <v>1.072072072072072</v>
      </c>
      <c r="AB123" s="20">
        <v>0.23251378794907479</v>
      </c>
      <c r="AC123" s="20">
        <v>9.7804236895005406E-2</v>
      </c>
      <c r="AD123" s="20">
        <v>0.18321947801716587</v>
      </c>
      <c r="AE123" s="20">
        <v>0.43847481021394064</v>
      </c>
      <c r="AF123" s="342">
        <v>0.16483781918564527</v>
      </c>
      <c r="AG123" s="20">
        <v>3.5955831608005522E-2</v>
      </c>
      <c r="AI123" s="179">
        <v>3.5000000000000003E-2</v>
      </c>
      <c r="AJ123" s="178">
        <v>7</v>
      </c>
      <c r="AK123"/>
      <c r="AL123"/>
    </row>
    <row r="124" spans="1:38" ht="14.25" customHeight="1">
      <c r="A124" s="13">
        <v>162</v>
      </c>
      <c r="B124" s="14" t="s">
        <v>148</v>
      </c>
      <c r="C124" s="14" t="s">
        <v>39</v>
      </c>
      <c r="D124" s="340">
        <v>0.01</v>
      </c>
      <c r="E124" s="15">
        <v>7418</v>
      </c>
      <c r="F124" s="15">
        <f t="shared" si="2"/>
        <v>8.9116647580495361</v>
      </c>
      <c r="G124" s="344">
        <v>0.23366579882917948</v>
      </c>
      <c r="H124" s="344">
        <v>0.27131832249733179</v>
      </c>
      <c r="I124" s="17">
        <v>16.317235648866859</v>
      </c>
      <c r="J124" s="18">
        <v>15.46675194460629</v>
      </c>
      <c r="K124" s="20">
        <v>27.863013698630137</v>
      </c>
      <c r="L124" s="20">
        <f t="shared" si="3"/>
        <v>3.3273001354601139</v>
      </c>
      <c r="M124" s="340">
        <v>0.51</v>
      </c>
      <c r="N124" s="340">
        <v>0.1855</v>
      </c>
      <c r="O124" s="340">
        <v>6.83E-2</v>
      </c>
      <c r="P124" s="34">
        <v>62436.15</v>
      </c>
      <c r="Q124" s="340">
        <v>0</v>
      </c>
      <c r="R124" s="20">
        <v>-9.0635337397830806E-3</v>
      </c>
      <c r="S124" s="20">
        <v>8.4031856124636262E-2</v>
      </c>
      <c r="T124" s="20">
        <v>-6.3147259408941614E-2</v>
      </c>
      <c r="U124" s="20">
        <v>0.52723615095183107</v>
      </c>
      <c r="V124" s="20">
        <v>2.4007803223070399</v>
      </c>
      <c r="W124" s="20">
        <v>6.0507054296707992</v>
      </c>
      <c r="X124" s="20">
        <v>4.703892046398777</v>
      </c>
      <c r="Y124" s="20">
        <v>1.6987829165744635</v>
      </c>
      <c r="Z124" s="20">
        <v>0.52809796113888807</v>
      </c>
      <c r="AA124" s="20">
        <v>1.2162296879673014</v>
      </c>
      <c r="AB124" s="20">
        <v>0.27325777670605256</v>
      </c>
      <c r="AC124" s="20">
        <v>1.9291053773812393E-4</v>
      </c>
      <c r="AD124" s="20">
        <v>0.12405927016088571</v>
      </c>
      <c r="AE124" s="20">
        <v>0.40056244082359427</v>
      </c>
      <c r="AF124" s="342">
        <v>0.2654918530870653</v>
      </c>
      <c r="AG124" s="20">
        <v>2.5196783629863065E-2</v>
      </c>
      <c r="AI124" s="179">
        <v>3.78E-2</v>
      </c>
      <c r="AJ124" s="178">
        <v>1</v>
      </c>
      <c r="AK124"/>
      <c r="AL124"/>
    </row>
    <row r="125" spans="1:38" ht="14.25" customHeight="1">
      <c r="A125" s="13">
        <v>165</v>
      </c>
      <c r="B125" s="14" t="s">
        <v>149</v>
      </c>
      <c r="C125" s="14" t="s">
        <v>37</v>
      </c>
      <c r="D125" s="340">
        <v>3.5000000000000003E-2</v>
      </c>
      <c r="E125" s="15">
        <v>1993</v>
      </c>
      <c r="F125" s="15">
        <f t="shared" si="2"/>
        <v>7.5973963202127948</v>
      </c>
      <c r="G125" s="344">
        <v>0.32154973209852034</v>
      </c>
      <c r="H125" s="344">
        <v>0.26595744680851063</v>
      </c>
      <c r="I125" s="17">
        <v>20.776422478675364</v>
      </c>
      <c r="J125" s="18">
        <v>14.788360714285716</v>
      </c>
      <c r="K125" s="20">
        <v>15.027397260273972</v>
      </c>
      <c r="L125" s="20">
        <f t="shared" si="3"/>
        <v>2.709875019126839</v>
      </c>
      <c r="M125" s="340">
        <v>0.6</v>
      </c>
      <c r="N125" s="340">
        <v>0.50760000000000005</v>
      </c>
      <c r="O125" s="340">
        <v>6.1699999999999998E-2</v>
      </c>
      <c r="P125" s="34">
        <v>2831.17</v>
      </c>
      <c r="Q125" s="340">
        <v>0</v>
      </c>
      <c r="R125" s="20">
        <v>-0.14523307566174748</v>
      </c>
      <c r="S125" s="20">
        <v>0.20143613000755867</v>
      </c>
      <c r="T125" s="20">
        <v>0.73606271777003474</v>
      </c>
      <c r="U125" s="20">
        <v>1.8971962616822431</v>
      </c>
      <c r="V125" s="20">
        <v>1502.2</v>
      </c>
      <c r="W125" s="20">
        <v>5.9188337273443654</v>
      </c>
      <c r="X125" s="20">
        <v>205.78082191780823</v>
      </c>
      <c r="Y125" s="20">
        <v>6.6574468085106382</v>
      </c>
      <c r="Z125" s="20">
        <v>0.1288024116196218</v>
      </c>
      <c r="AA125" s="20">
        <v>1.0374838431710469</v>
      </c>
      <c r="AB125" s="20">
        <v>1.1009751494180559E-2</v>
      </c>
      <c r="AC125" s="20">
        <v>0</v>
      </c>
      <c r="AD125" s="20">
        <v>0.68429184549356226</v>
      </c>
      <c r="AE125" s="20">
        <v>0.44694448142724003</v>
      </c>
      <c r="AF125" s="342">
        <v>0.22114232459060046</v>
      </c>
      <c r="AG125" s="20">
        <v>6.1376647583544136E-2</v>
      </c>
      <c r="AI125" s="179">
        <v>3.8600000000000002E-2</v>
      </c>
      <c r="AJ125" s="178">
        <v>1</v>
      </c>
      <c r="AK125"/>
      <c r="AL125"/>
    </row>
    <row r="126" spans="1:38" ht="14.25" customHeight="1">
      <c r="A126" s="13">
        <v>166</v>
      </c>
      <c r="B126" s="14" t="s">
        <v>55</v>
      </c>
      <c r="C126" s="14" t="s">
        <v>39</v>
      </c>
      <c r="D126" s="340">
        <v>2.5000000000000001E-2</v>
      </c>
      <c r="E126" s="15">
        <v>2383</v>
      </c>
      <c r="F126" s="15">
        <f t="shared" si="2"/>
        <v>7.7761154770987417</v>
      </c>
      <c r="G126" s="344">
        <v>0.92126625141041685</v>
      </c>
      <c r="H126" s="344">
        <v>0.23641012645503151</v>
      </c>
      <c r="I126" s="17">
        <v>62.106588334032729</v>
      </c>
      <c r="J126" s="18">
        <v>29.6</v>
      </c>
      <c r="K126" s="20">
        <v>13.405479452054795</v>
      </c>
      <c r="L126" s="20">
        <f t="shared" si="3"/>
        <v>2.5956635377066322</v>
      </c>
      <c r="M126" s="340">
        <v>0.76649999999999996</v>
      </c>
      <c r="N126" s="340">
        <v>0.38059999999999999</v>
      </c>
      <c r="O126" s="340">
        <v>0.2974</v>
      </c>
      <c r="P126" s="34">
        <v>119183.63</v>
      </c>
      <c r="Q126" s="340">
        <v>0.14299999999999999</v>
      </c>
      <c r="R126" s="20">
        <v>0.57915731737721265</v>
      </c>
      <c r="S126" s="20">
        <v>0.44244927275992096</v>
      </c>
      <c r="T126" s="20">
        <v>6.2212121212121216</v>
      </c>
      <c r="U126" s="20">
        <v>0.34461092315128083</v>
      </c>
      <c r="V126" s="20">
        <v>9.0943877551020407</v>
      </c>
      <c r="W126" s="20">
        <v>2.2687738650827325</v>
      </c>
      <c r="X126" s="20">
        <v>0.62998851353341379</v>
      </c>
      <c r="Y126" s="20">
        <v>0.58755051571264849</v>
      </c>
      <c r="Z126" s="20">
        <v>0.78860119987369748</v>
      </c>
      <c r="AA126" s="20">
        <v>1.3208411970881639</v>
      </c>
      <c r="AB126" s="20">
        <v>2.3703473173160714</v>
      </c>
      <c r="AC126" s="20">
        <v>1.1256068716544254</v>
      </c>
      <c r="AD126" s="20">
        <v>0.35038964858109101</v>
      </c>
      <c r="AE126" s="20">
        <v>0.51107994389901823</v>
      </c>
      <c r="AF126" s="342">
        <v>0.13782141187470781</v>
      </c>
      <c r="AG126" s="20">
        <v>4.1701729780271153E-2</v>
      </c>
      <c r="AI126" s="179">
        <v>0.04</v>
      </c>
      <c r="AJ126" s="178">
        <v>5</v>
      </c>
      <c r="AK126"/>
      <c r="AL126"/>
    </row>
    <row r="127" spans="1:38" ht="14.25" customHeight="1">
      <c r="A127" s="13">
        <v>168</v>
      </c>
      <c r="B127" s="14" t="s">
        <v>150</v>
      </c>
      <c r="C127" s="14" t="s">
        <v>37</v>
      </c>
      <c r="D127" s="340">
        <v>5.0000000000000001E-3</v>
      </c>
      <c r="E127" s="15">
        <v>2700</v>
      </c>
      <c r="F127" s="15">
        <f t="shared" si="2"/>
        <v>7.90100705199242</v>
      </c>
      <c r="G127" s="344">
        <v>0.85516596668363376</v>
      </c>
      <c r="H127" s="344">
        <v>0.17209283713485393</v>
      </c>
      <c r="I127" s="17">
        <v>92.555555555555557</v>
      </c>
      <c r="J127" s="18">
        <v>23.416416791604199</v>
      </c>
      <c r="K127" s="20">
        <v>7.3068493150684928</v>
      </c>
      <c r="L127" s="20">
        <f t="shared" si="3"/>
        <v>1.9888121705995228</v>
      </c>
      <c r="M127" s="340">
        <v>0.58309999999999995</v>
      </c>
      <c r="N127" s="340">
        <v>0.5141</v>
      </c>
      <c r="O127" s="340">
        <v>0.30409999999999998</v>
      </c>
      <c r="P127" s="34">
        <v>187368.88</v>
      </c>
      <c r="Q127" s="340">
        <v>0</v>
      </c>
      <c r="R127" s="20">
        <v>0.11334894464660716</v>
      </c>
      <c r="S127" s="20">
        <v>1.4620753889391214E-2</v>
      </c>
      <c r="T127" s="20">
        <v>3.7300303336703742</v>
      </c>
      <c r="U127" s="20">
        <v>6.4892783154626058E-2</v>
      </c>
      <c r="V127" s="20">
        <v>571.29801324503308</v>
      </c>
      <c r="W127" s="20">
        <v>1.458131908995639</v>
      </c>
      <c r="X127" s="20">
        <v>0.12125156192240497</v>
      </c>
      <c r="Y127" s="20">
        <v>1.7855368681545301</v>
      </c>
      <c r="Z127" s="20">
        <v>0.71947978884270436</v>
      </c>
      <c r="AA127" s="20">
        <v>2.2006329113924052</v>
      </c>
      <c r="AB127" s="20">
        <v>2.2899572501320922</v>
      </c>
      <c r="AC127" s="20">
        <v>0</v>
      </c>
      <c r="AD127" s="20">
        <v>1.4514646353329498E-2</v>
      </c>
      <c r="AE127" s="20">
        <v>0.43096932742911459</v>
      </c>
      <c r="AF127" s="342">
        <v>0.49511974590220942</v>
      </c>
      <c r="AG127" s="20">
        <v>0</v>
      </c>
      <c r="AI127" s="179">
        <v>4.4999999999999998E-2</v>
      </c>
      <c r="AJ127" s="178">
        <v>6</v>
      </c>
      <c r="AK127"/>
      <c r="AL127"/>
    </row>
    <row r="128" spans="1:38" ht="14.25" customHeight="1">
      <c r="A128" s="13">
        <v>170</v>
      </c>
      <c r="B128" s="14" t="s">
        <v>151</v>
      </c>
      <c r="C128" s="14" t="s">
        <v>37</v>
      </c>
      <c r="D128" s="340">
        <v>0.03</v>
      </c>
      <c r="E128" s="15">
        <v>416</v>
      </c>
      <c r="F128" s="15">
        <f t="shared" si="2"/>
        <v>6.0306852602612633</v>
      </c>
      <c r="G128" s="344">
        <v>1.580700288640918</v>
      </c>
      <c r="H128" s="344">
        <v>0.42166666666666669</v>
      </c>
      <c r="I128" s="17">
        <v>72.800552884615385</v>
      </c>
      <c r="J128" s="18">
        <v>13.765922727272727</v>
      </c>
      <c r="K128" s="20">
        <v>5.1506849315068495</v>
      </c>
      <c r="L128" s="20">
        <f t="shared" si="3"/>
        <v>1.6391297022415035</v>
      </c>
      <c r="M128" s="340">
        <v>0.47</v>
      </c>
      <c r="N128" s="340">
        <v>0.52159999999999995</v>
      </c>
      <c r="O128" s="340">
        <v>8.0100000000000005E-2</v>
      </c>
      <c r="P128" s="34">
        <v>2465.7299999999996</v>
      </c>
      <c r="Q128" s="340">
        <v>0</v>
      </c>
      <c r="R128" s="20">
        <v>2.5270805812417438</v>
      </c>
      <c r="S128" s="20">
        <v>2.5755395683453237</v>
      </c>
      <c r="T128" s="20">
        <v>3.0388349514563107</v>
      </c>
      <c r="U128" s="20">
        <v>1.0160490224686314</v>
      </c>
      <c r="V128" s="20">
        <v>1.9355197331851028</v>
      </c>
      <c r="W128" s="20">
        <v>12.239015817223198</v>
      </c>
      <c r="X128" s="20">
        <v>435.25</v>
      </c>
      <c r="Y128" s="20">
        <v>1.2188219052001841</v>
      </c>
      <c r="Z128" s="20">
        <v>0.81385767790262176</v>
      </c>
      <c r="AA128" s="20">
        <v>1.0043956043956044</v>
      </c>
      <c r="AB128" s="20">
        <v>1.2072434607645875E-2</v>
      </c>
      <c r="AC128" s="20">
        <v>0</v>
      </c>
      <c r="AD128" s="20">
        <v>0.65408805031446537</v>
      </c>
      <c r="AE128" s="20">
        <v>0.3931648477886272</v>
      </c>
      <c r="AF128" s="342">
        <v>-0.15537047673750717</v>
      </c>
      <c r="AG128" s="20">
        <v>0.12952326249282023</v>
      </c>
      <c r="AI128" s="179">
        <v>0.05</v>
      </c>
      <c r="AJ128" s="178">
        <v>4</v>
      </c>
      <c r="AK128"/>
      <c r="AL128"/>
    </row>
    <row r="129" spans="1:38" ht="14.25" customHeight="1">
      <c r="A129" s="13">
        <v>172</v>
      </c>
      <c r="B129" s="14" t="s">
        <v>152</v>
      </c>
      <c r="C129" s="14" t="s">
        <v>37</v>
      </c>
      <c r="D129" s="340">
        <v>1.4999999999999999E-2</v>
      </c>
      <c r="E129" s="15">
        <v>2405</v>
      </c>
      <c r="F129" s="15">
        <f t="shared" si="2"/>
        <v>7.7853051825398616</v>
      </c>
      <c r="G129" s="344">
        <v>0.1748520403091145</v>
      </c>
      <c r="H129" s="344">
        <v>0.25049613055333325</v>
      </c>
      <c r="I129" s="17">
        <v>16.672178794178794</v>
      </c>
      <c r="J129" s="18">
        <v>14.320210714285713</v>
      </c>
      <c r="K129" s="20">
        <v>10.424657534246576</v>
      </c>
      <c r="L129" s="20">
        <f t="shared" si="3"/>
        <v>2.3441739167132947</v>
      </c>
      <c r="M129" s="340">
        <v>0.268899</v>
      </c>
      <c r="N129" s="340">
        <v>0.30809999999999998</v>
      </c>
      <c r="O129" s="340">
        <v>0.22459999999999999</v>
      </c>
      <c r="P129" s="34">
        <v>13563.56</v>
      </c>
      <c r="Q129" s="340">
        <v>0.1507</v>
      </c>
      <c r="R129" s="20">
        <v>5.9331175836030203E-2</v>
      </c>
      <c r="S129" s="20">
        <v>6.8360634593060743E-2</v>
      </c>
      <c r="T129" s="20">
        <v>-6.4566316608323571E-2</v>
      </c>
      <c r="U129" s="20">
        <v>1.6892913267978746</v>
      </c>
      <c r="V129" s="20">
        <v>8.2117133503092035</v>
      </c>
      <c r="W129" s="20">
        <v>3.7232393204684149</v>
      </c>
      <c r="X129" s="20">
        <v>8.9626786659608264</v>
      </c>
      <c r="Y129" s="20">
        <v>4.491151647154914</v>
      </c>
      <c r="Z129" s="20">
        <v>0.18058384249830278</v>
      </c>
      <c r="AA129" s="20">
        <v>1.2451271886356128</v>
      </c>
      <c r="AB129" s="20">
        <v>0.23349028129904623</v>
      </c>
      <c r="AC129" s="20">
        <v>4.8291681757817216E-3</v>
      </c>
      <c r="AD129" s="20">
        <v>0.14997505612372164</v>
      </c>
      <c r="AE129" s="20">
        <v>0.20454209857948671</v>
      </c>
      <c r="AF129" s="342">
        <v>-9.214140161247452E-3</v>
      </c>
      <c r="AG129" s="20">
        <v>3.2869673075219277E-2</v>
      </c>
      <c r="AI129" s="179" t="s">
        <v>284</v>
      </c>
      <c r="AJ129" s="178">
        <v>128</v>
      </c>
      <c r="AK129"/>
      <c r="AL129"/>
    </row>
    <row r="130" spans="1:38">
      <c r="B130" s="12"/>
      <c r="AI130"/>
      <c r="AJ130"/>
      <c r="AK130"/>
      <c r="AL130"/>
    </row>
    <row r="131" spans="1:38">
      <c r="B131" s="12"/>
      <c r="AI131"/>
      <c r="AJ131"/>
    </row>
    <row r="132" spans="1:38">
      <c r="B132" s="12"/>
      <c r="AI132"/>
      <c r="AJ132"/>
    </row>
    <row r="133" spans="1:38">
      <c r="B133" s="12"/>
      <c r="AI133"/>
      <c r="AJ133"/>
    </row>
    <row r="134" spans="1:38">
      <c r="B134" s="12"/>
      <c r="AI134"/>
      <c r="AJ134"/>
    </row>
    <row r="135" spans="1:38">
      <c r="B135" s="12"/>
      <c r="AI135"/>
      <c r="AJ135"/>
    </row>
    <row r="136" spans="1:38">
      <c r="B136" s="12"/>
      <c r="AI136"/>
      <c r="AJ136"/>
    </row>
    <row r="137" spans="1:38">
      <c r="B137" s="12"/>
      <c r="AI137"/>
      <c r="AJ137"/>
    </row>
    <row r="138" spans="1:38">
      <c r="B138" s="12"/>
      <c r="AI138"/>
      <c r="AJ138"/>
    </row>
    <row r="139" spans="1:38">
      <c r="B139" s="12"/>
      <c r="AI139"/>
      <c r="AJ139"/>
    </row>
    <row r="140" spans="1:38">
      <c r="B140" s="12"/>
      <c r="AI140"/>
      <c r="AJ140"/>
    </row>
    <row r="141" spans="1:38">
      <c r="B141" s="12"/>
      <c r="AI141"/>
      <c r="AJ141"/>
    </row>
    <row r="142" spans="1:38">
      <c r="B142" s="12"/>
      <c r="AI142"/>
      <c r="AJ142"/>
    </row>
    <row r="143" spans="1:38" ht="13.5">
      <c r="B143" s="12"/>
      <c r="D143" s="12"/>
      <c r="E143" s="12"/>
      <c r="F143" s="12"/>
      <c r="G143" s="345"/>
      <c r="H143" s="345"/>
      <c r="I143" s="12"/>
      <c r="J143" s="12"/>
      <c r="K143" s="12"/>
      <c r="L143" s="12"/>
      <c r="M143" s="345"/>
      <c r="N143" s="345"/>
      <c r="O143" s="345"/>
      <c r="P143" s="12"/>
      <c r="Q143" s="345"/>
      <c r="R143" s="345"/>
      <c r="S143" s="345"/>
      <c r="T143" s="345"/>
      <c r="U143" s="12"/>
      <c r="V143" s="345"/>
      <c r="W143" s="12"/>
      <c r="X143" s="345"/>
      <c r="Y143" s="345"/>
      <c r="Z143" s="345"/>
      <c r="AA143" s="345"/>
      <c r="AB143" s="345"/>
      <c r="AC143" s="345"/>
      <c r="AD143" s="345"/>
      <c r="AE143" s="345"/>
      <c r="AF143" s="345"/>
      <c r="AI143"/>
      <c r="AJ143"/>
    </row>
    <row r="144" spans="1:38" ht="13.5">
      <c r="B144" s="12"/>
      <c r="D144" s="12"/>
      <c r="E144" s="12"/>
      <c r="F144" s="12"/>
      <c r="G144" s="345"/>
      <c r="H144" s="345"/>
      <c r="I144" s="12"/>
      <c r="J144" s="12"/>
      <c r="K144" s="12"/>
      <c r="L144" s="12"/>
      <c r="M144" s="345"/>
      <c r="N144" s="345"/>
      <c r="O144" s="345"/>
      <c r="P144" s="12"/>
      <c r="Q144" s="345"/>
      <c r="R144" s="345"/>
      <c r="S144" s="345"/>
      <c r="T144" s="345"/>
      <c r="U144" s="12"/>
      <c r="V144" s="345"/>
      <c r="W144" s="12"/>
      <c r="X144" s="345"/>
      <c r="Y144" s="345"/>
      <c r="Z144" s="345"/>
      <c r="AA144" s="345"/>
      <c r="AB144" s="345"/>
      <c r="AC144" s="345"/>
      <c r="AD144" s="345"/>
      <c r="AE144" s="345"/>
      <c r="AF144" s="345"/>
      <c r="AI144"/>
      <c r="AJ144"/>
    </row>
    <row r="145" spans="2:36" ht="13.5">
      <c r="B145" s="12"/>
      <c r="D145" s="12"/>
      <c r="E145" s="12"/>
      <c r="F145" s="12"/>
      <c r="G145" s="345"/>
      <c r="H145" s="345"/>
      <c r="I145" s="12"/>
      <c r="J145" s="12"/>
      <c r="K145" s="12"/>
      <c r="L145" s="12"/>
      <c r="M145" s="345"/>
      <c r="N145" s="345"/>
      <c r="O145" s="345"/>
      <c r="P145" s="12"/>
      <c r="Q145" s="345"/>
      <c r="R145" s="345"/>
      <c r="S145" s="345"/>
      <c r="T145" s="345"/>
      <c r="U145" s="12"/>
      <c r="V145" s="345"/>
      <c r="W145" s="12"/>
      <c r="X145" s="345"/>
      <c r="Y145" s="345"/>
      <c r="Z145" s="345"/>
      <c r="AA145" s="345"/>
      <c r="AB145" s="345"/>
      <c r="AC145" s="345"/>
      <c r="AD145" s="345"/>
      <c r="AE145" s="345"/>
      <c r="AF145" s="345"/>
      <c r="AI145"/>
      <c r="AJ145"/>
    </row>
    <row r="146" spans="2:36" ht="13.5">
      <c r="B146" s="12"/>
      <c r="D146" s="12"/>
      <c r="E146" s="12"/>
      <c r="F146" s="12"/>
      <c r="G146" s="345"/>
      <c r="H146" s="345"/>
      <c r="I146" s="12"/>
      <c r="J146" s="12"/>
      <c r="K146" s="12"/>
      <c r="L146" s="12"/>
      <c r="M146" s="345"/>
      <c r="N146" s="345"/>
      <c r="O146" s="345"/>
      <c r="P146" s="12"/>
      <c r="Q146" s="345"/>
      <c r="R146" s="345"/>
      <c r="S146" s="345"/>
      <c r="T146" s="345"/>
      <c r="U146" s="12"/>
      <c r="V146" s="345"/>
      <c r="W146" s="12"/>
      <c r="X146" s="345"/>
      <c r="Y146" s="345"/>
      <c r="Z146" s="345"/>
      <c r="AA146" s="345"/>
      <c r="AB146" s="345"/>
      <c r="AC146" s="345"/>
      <c r="AD146" s="345"/>
      <c r="AE146" s="345"/>
      <c r="AF146" s="345"/>
      <c r="AI146"/>
      <c r="AJ146"/>
    </row>
    <row r="147" spans="2:36" ht="13.5">
      <c r="B147" s="12"/>
      <c r="D147" s="12"/>
      <c r="E147" s="12"/>
      <c r="F147" s="12"/>
      <c r="G147" s="345"/>
      <c r="H147" s="345"/>
      <c r="I147" s="12"/>
      <c r="J147" s="12"/>
      <c r="K147" s="12"/>
      <c r="L147" s="12"/>
      <c r="M147" s="345"/>
      <c r="N147" s="345"/>
      <c r="O147" s="345"/>
      <c r="P147" s="12"/>
      <c r="Q147" s="345"/>
      <c r="R147" s="345"/>
      <c r="S147" s="345"/>
      <c r="T147" s="345"/>
      <c r="U147" s="12"/>
      <c r="V147" s="345"/>
      <c r="W147" s="12"/>
      <c r="X147" s="345"/>
      <c r="Y147" s="345"/>
      <c r="Z147" s="345"/>
      <c r="AA147" s="345"/>
      <c r="AB147" s="345"/>
      <c r="AC147" s="345"/>
      <c r="AD147" s="345"/>
      <c r="AE147" s="345"/>
      <c r="AF147" s="345"/>
      <c r="AI147"/>
      <c r="AJ147"/>
    </row>
    <row r="148" spans="2:36" ht="13.5">
      <c r="B148" s="12"/>
      <c r="D148" s="12"/>
      <c r="E148" s="12"/>
      <c r="F148" s="12"/>
      <c r="G148" s="345"/>
      <c r="H148" s="345"/>
      <c r="I148" s="12"/>
      <c r="J148" s="12"/>
      <c r="K148" s="12"/>
      <c r="L148" s="12"/>
      <c r="M148" s="345"/>
      <c r="N148" s="345"/>
      <c r="O148" s="345"/>
      <c r="P148" s="12"/>
      <c r="Q148" s="345"/>
      <c r="R148" s="345"/>
      <c r="S148" s="345"/>
      <c r="T148" s="345"/>
      <c r="U148" s="12"/>
      <c r="V148" s="345"/>
      <c r="W148" s="12"/>
      <c r="X148" s="345"/>
      <c r="Y148" s="345"/>
      <c r="Z148" s="345"/>
      <c r="AA148" s="345"/>
      <c r="AB148" s="345"/>
      <c r="AC148" s="345"/>
      <c r="AD148" s="345"/>
      <c r="AE148" s="345"/>
      <c r="AF148" s="345"/>
      <c r="AI148"/>
      <c r="AJ148"/>
    </row>
    <row r="149" spans="2:36" ht="13.5">
      <c r="B149" s="12"/>
      <c r="D149" s="12"/>
      <c r="E149" s="12"/>
      <c r="F149" s="12"/>
      <c r="G149" s="345"/>
      <c r="H149" s="345"/>
      <c r="I149" s="12"/>
      <c r="J149" s="12"/>
      <c r="K149" s="12"/>
      <c r="L149" s="12"/>
      <c r="M149" s="345"/>
      <c r="N149" s="345"/>
      <c r="O149" s="345"/>
      <c r="P149" s="12"/>
      <c r="Q149" s="345"/>
      <c r="R149" s="345"/>
      <c r="S149" s="345"/>
      <c r="T149" s="345"/>
      <c r="U149" s="12"/>
      <c r="V149" s="345"/>
      <c r="W149" s="12"/>
      <c r="X149" s="345"/>
      <c r="Y149" s="345"/>
      <c r="Z149" s="345"/>
      <c r="AA149" s="345"/>
      <c r="AB149" s="345"/>
      <c r="AC149" s="345"/>
      <c r="AD149" s="345"/>
      <c r="AE149" s="345"/>
      <c r="AF149" s="345"/>
      <c r="AI149"/>
      <c r="AJ149"/>
    </row>
    <row r="150" spans="2:36" ht="13.5">
      <c r="B150" s="12"/>
      <c r="D150" s="12"/>
      <c r="E150" s="12"/>
      <c r="F150" s="12"/>
      <c r="G150" s="345"/>
      <c r="H150" s="345"/>
      <c r="I150" s="12"/>
      <c r="J150" s="12"/>
      <c r="K150" s="12"/>
      <c r="L150" s="12"/>
      <c r="M150" s="345"/>
      <c r="N150" s="345"/>
      <c r="O150" s="345"/>
      <c r="P150" s="12"/>
      <c r="Q150" s="345"/>
      <c r="R150" s="345"/>
      <c r="S150" s="345"/>
      <c r="T150" s="345"/>
      <c r="U150" s="12"/>
      <c r="V150" s="345"/>
      <c r="W150" s="12"/>
      <c r="X150" s="345"/>
      <c r="Y150" s="345"/>
      <c r="Z150" s="345"/>
      <c r="AA150" s="345"/>
      <c r="AB150" s="345"/>
      <c r="AC150" s="345"/>
      <c r="AD150" s="345"/>
      <c r="AE150" s="345"/>
      <c r="AF150" s="345"/>
      <c r="AI150"/>
      <c r="AJ150"/>
    </row>
    <row r="151" spans="2:36" ht="13.5">
      <c r="B151" s="12"/>
      <c r="D151" s="12"/>
      <c r="E151" s="12"/>
      <c r="F151" s="12"/>
      <c r="G151" s="345"/>
      <c r="H151" s="345"/>
      <c r="I151" s="12"/>
      <c r="J151" s="12"/>
      <c r="K151" s="12"/>
      <c r="L151" s="12"/>
      <c r="M151" s="345"/>
      <c r="N151" s="345"/>
      <c r="O151" s="345"/>
      <c r="P151" s="12"/>
      <c r="Q151" s="345"/>
      <c r="R151" s="345"/>
      <c r="S151" s="345"/>
      <c r="T151" s="345"/>
      <c r="U151" s="12"/>
      <c r="V151" s="345"/>
      <c r="W151" s="12"/>
      <c r="X151" s="345"/>
      <c r="Y151" s="345"/>
      <c r="Z151" s="345"/>
      <c r="AA151" s="345"/>
      <c r="AB151" s="345"/>
      <c r="AC151" s="345"/>
      <c r="AD151" s="345"/>
      <c r="AE151" s="345"/>
      <c r="AF151" s="345"/>
      <c r="AI151"/>
      <c r="AJ151"/>
    </row>
    <row r="152" spans="2:36" ht="13.5">
      <c r="B152" s="12"/>
      <c r="D152" s="12"/>
      <c r="E152" s="12"/>
      <c r="F152" s="12"/>
      <c r="G152" s="345"/>
      <c r="H152" s="345"/>
      <c r="I152" s="12"/>
      <c r="J152" s="12"/>
      <c r="K152" s="12"/>
      <c r="L152" s="12"/>
      <c r="M152" s="345"/>
      <c r="N152" s="345"/>
      <c r="O152" s="345"/>
      <c r="P152" s="12"/>
      <c r="Q152" s="345"/>
      <c r="R152" s="345"/>
      <c r="S152" s="345"/>
      <c r="T152" s="345"/>
      <c r="U152" s="12"/>
      <c r="V152" s="345"/>
      <c r="W152" s="12"/>
      <c r="X152" s="345"/>
      <c r="Y152" s="345"/>
      <c r="Z152" s="345"/>
      <c r="AA152" s="345"/>
      <c r="AB152" s="345"/>
      <c r="AC152" s="345"/>
      <c r="AD152" s="345"/>
      <c r="AE152" s="345"/>
      <c r="AF152" s="345"/>
      <c r="AI152"/>
      <c r="AJ152"/>
    </row>
    <row r="153" spans="2:36" ht="13.5">
      <c r="B153" s="12"/>
      <c r="D153" s="12"/>
      <c r="E153" s="12"/>
      <c r="F153" s="12"/>
      <c r="G153" s="345"/>
      <c r="H153" s="345"/>
      <c r="I153" s="12"/>
      <c r="J153" s="12"/>
      <c r="K153" s="12"/>
      <c r="L153" s="12"/>
      <c r="M153" s="345"/>
      <c r="N153" s="345"/>
      <c r="O153" s="345"/>
      <c r="P153" s="12"/>
      <c r="Q153" s="345"/>
      <c r="R153" s="345"/>
      <c r="S153" s="345"/>
      <c r="T153" s="345"/>
      <c r="U153" s="12"/>
      <c r="V153" s="345"/>
      <c r="W153" s="12"/>
      <c r="X153" s="345"/>
      <c r="Y153" s="345"/>
      <c r="Z153" s="345"/>
      <c r="AA153" s="345"/>
      <c r="AB153" s="345"/>
      <c r="AC153" s="345"/>
      <c r="AD153" s="345"/>
      <c r="AE153" s="345"/>
      <c r="AF153" s="345"/>
      <c r="AI153"/>
      <c r="AJ153"/>
    </row>
    <row r="154" spans="2:36" ht="13.5">
      <c r="B154" s="12"/>
      <c r="D154" s="12"/>
      <c r="E154" s="12"/>
      <c r="F154" s="12"/>
      <c r="G154" s="345"/>
      <c r="H154" s="345"/>
      <c r="I154" s="12"/>
      <c r="J154" s="12"/>
      <c r="K154" s="12"/>
      <c r="L154" s="12"/>
      <c r="M154" s="345"/>
      <c r="N154" s="345"/>
      <c r="O154" s="345"/>
      <c r="P154" s="12"/>
      <c r="Q154" s="345"/>
      <c r="R154" s="345"/>
      <c r="S154" s="345"/>
      <c r="T154" s="345"/>
      <c r="U154" s="12"/>
      <c r="V154" s="345"/>
      <c r="W154" s="12"/>
      <c r="X154" s="345"/>
      <c r="Y154" s="345"/>
      <c r="Z154" s="345"/>
      <c r="AA154" s="345"/>
      <c r="AB154" s="345"/>
      <c r="AC154" s="345"/>
      <c r="AD154" s="345"/>
      <c r="AE154" s="345"/>
      <c r="AF154" s="345"/>
      <c r="AI154"/>
      <c r="AJ154"/>
    </row>
    <row r="155" spans="2:36" ht="13.5">
      <c r="B155" s="12"/>
      <c r="D155" s="12"/>
      <c r="E155" s="12"/>
      <c r="F155" s="12"/>
      <c r="G155" s="345"/>
      <c r="H155" s="345"/>
      <c r="I155" s="12"/>
      <c r="J155" s="12"/>
      <c r="K155" s="12"/>
      <c r="L155" s="12"/>
      <c r="M155" s="345"/>
      <c r="N155" s="345"/>
      <c r="O155" s="345"/>
      <c r="P155" s="12"/>
      <c r="Q155" s="345"/>
      <c r="R155" s="345"/>
      <c r="S155" s="345"/>
      <c r="T155" s="345"/>
      <c r="U155" s="12"/>
      <c r="V155" s="345"/>
      <c r="W155" s="12"/>
      <c r="X155" s="345"/>
      <c r="Y155" s="345"/>
      <c r="Z155" s="345"/>
      <c r="AA155" s="345"/>
      <c r="AB155" s="345"/>
      <c r="AC155" s="345"/>
      <c r="AD155" s="345"/>
      <c r="AE155" s="345"/>
      <c r="AF155" s="345"/>
      <c r="AI155"/>
      <c r="AJ155"/>
    </row>
    <row r="156" spans="2:36" ht="13.5">
      <c r="B156" s="12"/>
      <c r="D156" s="12"/>
      <c r="E156" s="12"/>
      <c r="F156" s="12"/>
      <c r="G156" s="345"/>
      <c r="H156" s="345"/>
      <c r="I156" s="12"/>
      <c r="J156" s="12"/>
      <c r="K156" s="12"/>
      <c r="L156" s="12"/>
      <c r="M156" s="345"/>
      <c r="N156" s="345"/>
      <c r="O156" s="345"/>
      <c r="P156" s="12"/>
      <c r="Q156" s="345"/>
      <c r="R156" s="345"/>
      <c r="S156" s="345"/>
      <c r="T156" s="345"/>
      <c r="U156" s="12"/>
      <c r="V156" s="345"/>
      <c r="W156" s="12"/>
      <c r="X156" s="345"/>
      <c r="Y156" s="345"/>
      <c r="Z156" s="345"/>
      <c r="AA156" s="345"/>
      <c r="AB156" s="345"/>
      <c r="AC156" s="345"/>
      <c r="AD156" s="345"/>
      <c r="AE156" s="345"/>
      <c r="AF156" s="345"/>
      <c r="AI156"/>
      <c r="AJ156"/>
    </row>
    <row r="157" spans="2:36" ht="13.5">
      <c r="B157" s="12"/>
      <c r="D157" s="12"/>
      <c r="E157" s="12"/>
      <c r="F157" s="12"/>
      <c r="G157" s="345"/>
      <c r="H157" s="345"/>
      <c r="I157" s="12"/>
      <c r="J157" s="12"/>
      <c r="K157" s="12"/>
      <c r="L157" s="12"/>
      <c r="M157" s="345"/>
      <c r="N157" s="345"/>
      <c r="O157" s="345"/>
      <c r="P157" s="12"/>
      <c r="Q157" s="345"/>
      <c r="R157" s="345"/>
      <c r="S157" s="345"/>
      <c r="T157" s="345"/>
      <c r="U157" s="12"/>
      <c r="V157" s="345"/>
      <c r="W157" s="12"/>
      <c r="X157" s="345"/>
      <c r="Y157" s="345"/>
      <c r="Z157" s="345"/>
      <c r="AA157" s="345"/>
      <c r="AB157" s="345"/>
      <c r="AC157" s="345"/>
      <c r="AD157" s="345"/>
      <c r="AE157" s="345"/>
      <c r="AF157" s="345"/>
      <c r="AI157"/>
      <c r="AJ157"/>
    </row>
    <row r="158" spans="2:36" ht="13.5">
      <c r="B158" s="12"/>
      <c r="D158" s="12"/>
      <c r="E158" s="12"/>
      <c r="F158" s="12"/>
      <c r="G158" s="345"/>
      <c r="H158" s="345"/>
      <c r="I158" s="12"/>
      <c r="J158" s="12"/>
      <c r="K158" s="12"/>
      <c r="L158" s="12"/>
      <c r="M158" s="345"/>
      <c r="N158" s="345"/>
      <c r="O158" s="345"/>
      <c r="P158" s="12"/>
      <c r="Q158" s="345"/>
      <c r="R158" s="345"/>
      <c r="S158" s="345"/>
      <c r="T158" s="345"/>
      <c r="U158" s="12"/>
      <c r="V158" s="345"/>
      <c r="W158" s="12"/>
      <c r="X158" s="345"/>
      <c r="Y158" s="345"/>
      <c r="Z158" s="345"/>
      <c r="AA158" s="345"/>
      <c r="AB158" s="345"/>
      <c r="AC158" s="345"/>
      <c r="AD158" s="345"/>
      <c r="AE158" s="345"/>
      <c r="AF158" s="345"/>
      <c r="AI158"/>
      <c r="AJ158"/>
    </row>
    <row r="159" spans="2:36" ht="13.5">
      <c r="B159" s="12"/>
      <c r="D159" s="12"/>
      <c r="E159" s="12"/>
      <c r="F159" s="12"/>
      <c r="G159" s="345"/>
      <c r="H159" s="345"/>
      <c r="I159" s="12"/>
      <c r="J159" s="12"/>
      <c r="K159" s="12"/>
      <c r="L159" s="12"/>
      <c r="M159" s="345"/>
      <c r="N159" s="345"/>
      <c r="O159" s="345"/>
      <c r="P159" s="12"/>
      <c r="Q159" s="345"/>
      <c r="R159" s="345"/>
      <c r="S159" s="345"/>
      <c r="T159" s="345"/>
      <c r="U159" s="12"/>
      <c r="V159" s="345"/>
      <c r="W159" s="12"/>
      <c r="X159" s="345"/>
      <c r="Y159" s="345"/>
      <c r="Z159" s="345"/>
      <c r="AA159" s="345"/>
      <c r="AB159" s="345"/>
      <c r="AC159" s="345"/>
      <c r="AD159" s="345"/>
      <c r="AE159" s="345"/>
      <c r="AF159" s="345"/>
      <c r="AI159"/>
      <c r="AJ159"/>
    </row>
    <row r="160" spans="2:36" ht="13.5">
      <c r="B160" s="12"/>
      <c r="D160" s="12"/>
      <c r="E160" s="12"/>
      <c r="F160" s="12"/>
      <c r="G160" s="345"/>
      <c r="H160" s="345"/>
      <c r="I160" s="12"/>
      <c r="J160" s="12"/>
      <c r="K160" s="12"/>
      <c r="L160" s="12"/>
      <c r="M160" s="345"/>
      <c r="N160" s="345"/>
      <c r="O160" s="345"/>
      <c r="P160" s="12"/>
      <c r="Q160" s="345"/>
      <c r="R160" s="345"/>
      <c r="S160" s="345"/>
      <c r="T160" s="345"/>
      <c r="U160" s="12"/>
      <c r="V160" s="345"/>
      <c r="W160" s="12"/>
      <c r="X160" s="345"/>
      <c r="Y160" s="345"/>
      <c r="Z160" s="345"/>
      <c r="AA160" s="345"/>
      <c r="AB160" s="345"/>
      <c r="AC160" s="345"/>
      <c r="AD160" s="345"/>
      <c r="AE160" s="345"/>
      <c r="AF160" s="345"/>
      <c r="AI160"/>
      <c r="AJ160"/>
    </row>
    <row r="161" spans="2:36" ht="13.5">
      <c r="B161" s="12"/>
      <c r="D161" s="12"/>
      <c r="E161" s="12"/>
      <c r="F161" s="12"/>
      <c r="G161" s="345"/>
      <c r="H161" s="345"/>
      <c r="I161" s="12"/>
      <c r="J161" s="12"/>
      <c r="K161" s="12"/>
      <c r="L161" s="12"/>
      <c r="M161" s="345"/>
      <c r="N161" s="345"/>
      <c r="O161" s="345"/>
      <c r="P161" s="12"/>
      <c r="Q161" s="345"/>
      <c r="R161" s="345"/>
      <c r="S161" s="345"/>
      <c r="T161" s="345"/>
      <c r="U161" s="12"/>
      <c r="V161" s="345"/>
      <c r="W161" s="12"/>
      <c r="X161" s="345"/>
      <c r="Y161" s="345"/>
      <c r="Z161" s="345"/>
      <c r="AA161" s="345"/>
      <c r="AB161" s="345"/>
      <c r="AC161" s="345"/>
      <c r="AD161" s="345"/>
      <c r="AE161" s="345"/>
      <c r="AF161" s="345"/>
      <c r="AI161"/>
      <c r="AJ161"/>
    </row>
    <row r="162" spans="2:36" ht="13.5">
      <c r="B162" s="12"/>
      <c r="D162" s="12"/>
      <c r="E162" s="12"/>
      <c r="F162" s="12"/>
      <c r="G162" s="345"/>
      <c r="H162" s="345"/>
      <c r="I162" s="12"/>
      <c r="J162" s="12"/>
      <c r="K162" s="12"/>
      <c r="L162" s="12"/>
      <c r="M162" s="345"/>
      <c r="N162" s="345"/>
      <c r="O162" s="345"/>
      <c r="P162" s="12"/>
      <c r="Q162" s="345"/>
      <c r="R162" s="345"/>
      <c r="S162" s="345"/>
      <c r="T162" s="345"/>
      <c r="U162" s="12"/>
      <c r="V162" s="345"/>
      <c r="W162" s="12"/>
      <c r="X162" s="345"/>
      <c r="Y162" s="345"/>
      <c r="Z162" s="345"/>
      <c r="AA162" s="345"/>
      <c r="AB162" s="345"/>
      <c r="AC162" s="345"/>
      <c r="AD162" s="345"/>
      <c r="AE162" s="345"/>
      <c r="AF162" s="345"/>
      <c r="AI162"/>
      <c r="AJ162"/>
    </row>
    <row r="163" spans="2:36" ht="13.5">
      <c r="B163" s="12"/>
      <c r="D163" s="12"/>
      <c r="E163" s="12"/>
      <c r="F163" s="12"/>
      <c r="G163" s="345"/>
      <c r="H163" s="345"/>
      <c r="I163" s="12"/>
      <c r="J163" s="12"/>
      <c r="K163" s="12"/>
      <c r="L163" s="12"/>
      <c r="M163" s="345"/>
      <c r="N163" s="345"/>
      <c r="O163" s="345"/>
      <c r="P163" s="12"/>
      <c r="Q163" s="345"/>
      <c r="R163" s="345"/>
      <c r="S163" s="345"/>
      <c r="T163" s="345"/>
      <c r="U163" s="12"/>
      <c r="V163" s="345"/>
      <c r="W163" s="12"/>
      <c r="X163" s="345"/>
      <c r="Y163" s="345"/>
      <c r="Z163" s="345"/>
      <c r="AA163" s="345"/>
      <c r="AB163" s="345"/>
      <c r="AC163" s="345"/>
      <c r="AD163" s="345"/>
      <c r="AE163" s="345"/>
      <c r="AF163" s="345"/>
      <c r="AI163"/>
      <c r="AJ163"/>
    </row>
    <row r="164" spans="2:36" ht="13.5">
      <c r="B164" s="12"/>
      <c r="D164" s="12"/>
      <c r="E164" s="12"/>
      <c r="F164" s="12"/>
      <c r="G164" s="345"/>
      <c r="H164" s="345"/>
      <c r="I164" s="12"/>
      <c r="J164" s="12"/>
      <c r="K164" s="12"/>
      <c r="L164" s="12"/>
      <c r="M164" s="345"/>
      <c r="N164" s="345"/>
      <c r="O164" s="345"/>
      <c r="P164" s="12"/>
      <c r="Q164" s="345"/>
      <c r="R164" s="345"/>
      <c r="S164" s="345"/>
      <c r="T164" s="345"/>
      <c r="U164" s="12"/>
      <c r="V164" s="345"/>
      <c r="W164" s="12"/>
      <c r="X164" s="345"/>
      <c r="Y164" s="345"/>
      <c r="Z164" s="345"/>
      <c r="AA164" s="345"/>
      <c r="AB164" s="345"/>
      <c r="AC164" s="345"/>
      <c r="AD164" s="345"/>
      <c r="AE164" s="345"/>
      <c r="AF164" s="345"/>
      <c r="AI164"/>
      <c r="AJ164"/>
    </row>
    <row r="165" spans="2:36" ht="13.5">
      <c r="B165" s="12"/>
      <c r="D165" s="12"/>
      <c r="E165" s="12"/>
      <c r="F165" s="12"/>
      <c r="G165" s="345"/>
      <c r="H165" s="345"/>
      <c r="I165" s="12"/>
      <c r="J165" s="12"/>
      <c r="K165" s="12"/>
      <c r="L165" s="12"/>
      <c r="M165" s="345"/>
      <c r="N165" s="345"/>
      <c r="O165" s="345"/>
      <c r="P165" s="12"/>
      <c r="Q165" s="345"/>
      <c r="R165" s="345"/>
      <c r="S165" s="345"/>
      <c r="T165" s="345"/>
      <c r="U165" s="12"/>
      <c r="V165" s="345"/>
      <c r="W165" s="12"/>
      <c r="X165" s="345"/>
      <c r="Y165" s="345"/>
      <c r="Z165" s="345"/>
      <c r="AA165" s="345"/>
      <c r="AB165" s="345"/>
      <c r="AC165" s="345"/>
      <c r="AD165" s="345"/>
      <c r="AE165" s="345"/>
      <c r="AF165" s="345"/>
      <c r="AI165"/>
      <c r="AJ165"/>
    </row>
    <row r="166" spans="2:36" ht="13.5">
      <c r="B166" s="12"/>
      <c r="D166" s="12"/>
      <c r="E166" s="12"/>
      <c r="F166" s="12"/>
      <c r="G166" s="345"/>
      <c r="H166" s="345"/>
      <c r="I166" s="12"/>
      <c r="J166" s="12"/>
      <c r="K166" s="12"/>
      <c r="L166" s="12"/>
      <c r="M166" s="345"/>
      <c r="N166" s="345"/>
      <c r="O166" s="345"/>
      <c r="P166" s="12"/>
      <c r="Q166" s="345"/>
      <c r="R166" s="345"/>
      <c r="S166" s="345"/>
      <c r="T166" s="345"/>
      <c r="U166" s="12"/>
      <c r="V166" s="345"/>
      <c r="W166" s="12"/>
      <c r="X166" s="345"/>
      <c r="Y166" s="345"/>
      <c r="Z166" s="345"/>
      <c r="AA166" s="345"/>
      <c r="AB166" s="345"/>
      <c r="AC166" s="345"/>
      <c r="AD166" s="345"/>
      <c r="AE166" s="345"/>
      <c r="AF166" s="345"/>
      <c r="AI166"/>
      <c r="AJ166"/>
    </row>
    <row r="167" spans="2:36" ht="13.5">
      <c r="B167" s="12"/>
      <c r="D167" s="12"/>
      <c r="E167" s="12"/>
      <c r="F167" s="12"/>
      <c r="G167" s="345"/>
      <c r="H167" s="345"/>
      <c r="I167" s="12"/>
      <c r="J167" s="12"/>
      <c r="K167" s="12"/>
      <c r="L167" s="12"/>
      <c r="M167" s="345"/>
      <c r="N167" s="345"/>
      <c r="O167" s="345"/>
      <c r="P167" s="12"/>
      <c r="Q167" s="345"/>
      <c r="R167" s="345"/>
      <c r="S167" s="345"/>
      <c r="T167" s="345"/>
      <c r="U167" s="12"/>
      <c r="V167" s="345"/>
      <c r="W167" s="12"/>
      <c r="X167" s="345"/>
      <c r="Y167" s="345"/>
      <c r="Z167" s="345"/>
      <c r="AA167" s="345"/>
      <c r="AB167" s="345"/>
      <c r="AC167" s="345"/>
      <c r="AD167" s="345"/>
      <c r="AE167" s="345"/>
      <c r="AF167" s="345"/>
      <c r="AI167"/>
      <c r="AJ167"/>
    </row>
    <row r="168" spans="2:36" ht="13.5">
      <c r="B168" s="12"/>
      <c r="D168" s="12"/>
      <c r="E168" s="12"/>
      <c r="F168" s="12"/>
      <c r="G168" s="345"/>
      <c r="H168" s="345"/>
      <c r="I168" s="12"/>
      <c r="J168" s="12"/>
      <c r="K168" s="12"/>
      <c r="L168" s="12"/>
      <c r="M168" s="345"/>
      <c r="N168" s="345"/>
      <c r="O168" s="345"/>
      <c r="P168" s="12"/>
      <c r="Q168" s="345"/>
      <c r="R168" s="345"/>
      <c r="S168" s="345"/>
      <c r="T168" s="345"/>
      <c r="U168" s="12"/>
      <c r="V168" s="345"/>
      <c r="W168" s="12"/>
      <c r="X168" s="345"/>
      <c r="Y168" s="345"/>
      <c r="Z168" s="345"/>
      <c r="AA168" s="345"/>
      <c r="AB168" s="345"/>
      <c r="AC168" s="345"/>
      <c r="AD168" s="345"/>
      <c r="AE168" s="345"/>
      <c r="AF168" s="345"/>
      <c r="AI168"/>
      <c r="AJ168"/>
    </row>
    <row r="169" spans="2:36" ht="13.5">
      <c r="B169" s="12"/>
      <c r="D169" s="12"/>
      <c r="E169" s="12"/>
      <c r="F169" s="12"/>
      <c r="G169" s="345"/>
      <c r="H169" s="345"/>
      <c r="I169" s="12"/>
      <c r="J169" s="12"/>
      <c r="K169" s="12"/>
      <c r="L169" s="12"/>
      <c r="M169" s="345"/>
      <c r="N169" s="345"/>
      <c r="O169" s="345"/>
      <c r="P169" s="12"/>
      <c r="Q169" s="345"/>
      <c r="R169" s="345"/>
      <c r="S169" s="345"/>
      <c r="T169" s="345"/>
      <c r="U169" s="12"/>
      <c r="V169" s="345"/>
      <c r="W169" s="12"/>
      <c r="X169" s="345"/>
      <c r="Y169" s="345"/>
      <c r="Z169" s="345"/>
      <c r="AA169" s="345"/>
      <c r="AB169" s="345"/>
      <c r="AC169" s="345"/>
      <c r="AD169" s="345"/>
      <c r="AE169" s="345"/>
      <c r="AF169" s="345"/>
      <c r="AI169"/>
      <c r="AJ169"/>
    </row>
    <row r="170" spans="2:36" ht="13.5">
      <c r="B170" s="12"/>
      <c r="D170" s="12"/>
      <c r="E170" s="12"/>
      <c r="F170" s="12"/>
      <c r="G170" s="345"/>
      <c r="H170" s="345"/>
      <c r="I170" s="12"/>
      <c r="J170" s="12"/>
      <c r="K170" s="12"/>
      <c r="L170" s="12"/>
      <c r="M170" s="345"/>
      <c r="N170" s="345"/>
      <c r="O170" s="345"/>
      <c r="P170" s="12"/>
      <c r="Q170" s="345"/>
      <c r="R170" s="345"/>
      <c r="S170" s="345"/>
      <c r="T170" s="345"/>
      <c r="U170" s="12"/>
      <c r="V170" s="345"/>
      <c r="W170" s="12"/>
      <c r="X170" s="345"/>
      <c r="Y170" s="345"/>
      <c r="Z170" s="345"/>
      <c r="AA170" s="345"/>
      <c r="AB170" s="345"/>
      <c r="AC170" s="345"/>
      <c r="AD170" s="345"/>
      <c r="AE170" s="345"/>
      <c r="AF170" s="345"/>
      <c r="AI170"/>
      <c r="AJ170"/>
    </row>
    <row r="171" spans="2:36" ht="13.5">
      <c r="B171" s="12"/>
      <c r="D171" s="12"/>
      <c r="E171" s="12"/>
      <c r="F171" s="12"/>
      <c r="G171" s="345"/>
      <c r="H171" s="345"/>
      <c r="I171" s="12"/>
      <c r="J171" s="12"/>
      <c r="K171" s="12"/>
      <c r="L171" s="12"/>
      <c r="M171" s="345"/>
      <c r="N171" s="345"/>
      <c r="O171" s="345"/>
      <c r="P171" s="12"/>
      <c r="Q171" s="345"/>
      <c r="R171" s="345"/>
      <c r="S171" s="345"/>
      <c r="T171" s="345"/>
      <c r="U171" s="12"/>
      <c r="V171" s="345"/>
      <c r="W171" s="12"/>
      <c r="X171" s="345"/>
      <c r="Y171" s="345"/>
      <c r="Z171" s="345"/>
      <c r="AA171" s="345"/>
      <c r="AB171" s="345"/>
      <c r="AC171" s="345"/>
      <c r="AD171" s="345"/>
      <c r="AE171" s="345"/>
      <c r="AF171" s="345"/>
      <c r="AI171"/>
      <c r="AJ171"/>
    </row>
    <row r="172" spans="2:36" ht="13.5">
      <c r="B172" s="12"/>
      <c r="D172" s="12"/>
      <c r="E172" s="12"/>
      <c r="F172" s="12"/>
      <c r="G172" s="345"/>
      <c r="H172" s="345"/>
      <c r="I172" s="12"/>
      <c r="J172" s="12"/>
      <c r="K172" s="12"/>
      <c r="L172" s="12"/>
      <c r="M172" s="345"/>
      <c r="N172" s="345"/>
      <c r="O172" s="345"/>
      <c r="P172" s="12"/>
      <c r="Q172" s="345"/>
      <c r="R172" s="345"/>
      <c r="S172" s="345"/>
      <c r="T172" s="345"/>
      <c r="U172" s="12"/>
      <c r="V172" s="345"/>
      <c r="W172" s="12"/>
      <c r="X172" s="345"/>
      <c r="Y172" s="345"/>
      <c r="Z172" s="345"/>
      <c r="AA172" s="345"/>
      <c r="AB172" s="345"/>
      <c r="AC172" s="345"/>
      <c r="AD172" s="345"/>
      <c r="AE172" s="345"/>
      <c r="AF172" s="345"/>
      <c r="AI172"/>
      <c r="AJ172"/>
    </row>
    <row r="173" spans="2:36" ht="13.5">
      <c r="B173" s="12"/>
      <c r="D173" s="12"/>
      <c r="E173" s="12"/>
      <c r="F173" s="12"/>
      <c r="G173" s="345"/>
      <c r="H173" s="345"/>
      <c r="I173" s="12"/>
      <c r="J173" s="12"/>
      <c r="K173" s="12"/>
      <c r="L173" s="12"/>
      <c r="M173" s="345"/>
      <c r="N173" s="345"/>
      <c r="O173" s="345"/>
      <c r="P173" s="12"/>
      <c r="Q173" s="345"/>
      <c r="R173" s="345"/>
      <c r="S173" s="345"/>
      <c r="T173" s="345"/>
      <c r="U173" s="12"/>
      <c r="V173" s="345"/>
      <c r="W173" s="12"/>
      <c r="X173" s="345"/>
      <c r="Y173" s="345"/>
      <c r="Z173" s="345"/>
      <c r="AA173" s="345"/>
      <c r="AB173" s="345"/>
      <c r="AC173" s="345"/>
      <c r="AD173" s="345"/>
      <c r="AE173" s="345"/>
      <c r="AF173" s="345"/>
      <c r="AI173"/>
      <c r="AJ173"/>
    </row>
    <row r="174" spans="2:36" ht="13.5">
      <c r="B174" s="12"/>
      <c r="D174" s="12"/>
      <c r="E174" s="12"/>
      <c r="F174" s="12"/>
      <c r="G174" s="345"/>
      <c r="H174" s="345"/>
      <c r="I174" s="12"/>
      <c r="J174" s="12"/>
      <c r="K174" s="12"/>
      <c r="L174" s="12"/>
      <c r="M174" s="345"/>
      <c r="N174" s="345"/>
      <c r="O174" s="345"/>
      <c r="P174" s="12"/>
      <c r="Q174" s="345"/>
      <c r="R174" s="345"/>
      <c r="S174" s="345"/>
      <c r="T174" s="345"/>
      <c r="U174" s="12"/>
      <c r="V174" s="345"/>
      <c r="W174" s="12"/>
      <c r="X174" s="345"/>
      <c r="Y174" s="345"/>
      <c r="Z174" s="345"/>
      <c r="AA174" s="345"/>
      <c r="AB174" s="345"/>
      <c r="AC174" s="345"/>
      <c r="AD174" s="345"/>
      <c r="AE174" s="345"/>
      <c r="AF174" s="345"/>
      <c r="AI174"/>
      <c r="AJ174"/>
    </row>
    <row r="175" spans="2:36">
      <c r="B175" s="12"/>
      <c r="AI175"/>
      <c r="AJ175"/>
    </row>
    <row r="176" spans="2:36">
      <c r="B176" s="12"/>
      <c r="AI176"/>
      <c r="AJ176"/>
    </row>
    <row r="177" spans="2:36">
      <c r="B177" s="12"/>
      <c r="AI177"/>
      <c r="AJ177"/>
    </row>
    <row r="178" spans="2:36">
      <c r="B178" s="12"/>
      <c r="AI178"/>
      <c r="AJ178"/>
    </row>
    <row r="179" spans="2:36">
      <c r="B179" s="12"/>
      <c r="AI179"/>
      <c r="AJ179"/>
    </row>
    <row r="180" spans="2:36">
      <c r="B180" s="12"/>
      <c r="AI180"/>
      <c r="AJ180"/>
    </row>
    <row r="181" spans="2:36">
      <c r="B181" s="12"/>
      <c r="AI181"/>
      <c r="AJ181"/>
    </row>
    <row r="182" spans="2:36">
      <c r="B182" s="12"/>
      <c r="AI182"/>
      <c r="AJ182"/>
    </row>
    <row r="183" spans="2:36">
      <c r="B183" s="12"/>
      <c r="AI183"/>
      <c r="AJ183"/>
    </row>
    <row r="184" spans="2:36">
      <c r="B184" s="12"/>
      <c r="AI184"/>
      <c r="AJ184"/>
    </row>
    <row r="185" spans="2:36">
      <c r="B185" s="12"/>
      <c r="AI185"/>
      <c r="AJ185"/>
    </row>
    <row r="186" spans="2:36">
      <c r="B186" s="12"/>
      <c r="AI186"/>
      <c r="AJ186"/>
    </row>
    <row r="187" spans="2:36">
      <c r="B187" s="12"/>
      <c r="AI187"/>
      <c r="AJ187"/>
    </row>
    <row r="188" spans="2:36" ht="13.5">
      <c r="B188" s="12"/>
      <c r="D188" s="12"/>
      <c r="E188" s="12"/>
      <c r="F188" s="12"/>
      <c r="G188" s="345"/>
      <c r="H188" s="345"/>
      <c r="I188" s="12"/>
      <c r="J188" s="12"/>
      <c r="K188" s="12"/>
      <c r="L188" s="12"/>
      <c r="M188" s="345"/>
      <c r="N188" s="345"/>
      <c r="O188" s="345"/>
      <c r="P188" s="12"/>
      <c r="Q188" s="345"/>
      <c r="R188" s="345"/>
      <c r="S188" s="345"/>
      <c r="T188" s="345"/>
      <c r="U188" s="12"/>
      <c r="V188" s="345"/>
      <c r="W188" s="12"/>
      <c r="X188" s="345"/>
      <c r="Y188" s="345"/>
      <c r="Z188" s="345"/>
      <c r="AA188" s="345"/>
      <c r="AB188" s="345"/>
      <c r="AC188" s="345"/>
      <c r="AD188" s="345"/>
      <c r="AE188" s="345"/>
      <c r="AF188" s="345"/>
      <c r="AI188"/>
      <c r="AJ188"/>
    </row>
    <row r="189" spans="2:36" ht="13.5">
      <c r="B189" s="12"/>
      <c r="D189" s="12"/>
      <c r="E189" s="12"/>
      <c r="F189" s="12"/>
      <c r="G189" s="345"/>
      <c r="H189" s="345"/>
      <c r="I189" s="12"/>
      <c r="J189" s="12"/>
      <c r="K189" s="12"/>
      <c r="L189" s="12"/>
      <c r="M189" s="345"/>
      <c r="N189" s="345"/>
      <c r="O189" s="345"/>
      <c r="P189" s="12"/>
      <c r="Q189" s="345"/>
      <c r="R189" s="345"/>
      <c r="S189" s="345"/>
      <c r="T189" s="345"/>
      <c r="U189" s="12"/>
      <c r="V189" s="345"/>
      <c r="W189" s="12"/>
      <c r="X189" s="345"/>
      <c r="Y189" s="345"/>
      <c r="Z189" s="345"/>
      <c r="AA189" s="345"/>
      <c r="AB189" s="345"/>
      <c r="AC189" s="345"/>
      <c r="AD189" s="345"/>
      <c r="AE189" s="345"/>
      <c r="AF189" s="345"/>
      <c r="AI189"/>
      <c r="AJ189"/>
    </row>
    <row r="190" spans="2:36" ht="13.5">
      <c r="B190" s="12"/>
      <c r="D190" s="12"/>
      <c r="E190" s="12"/>
      <c r="F190" s="12"/>
      <c r="G190" s="345"/>
      <c r="H190" s="345"/>
      <c r="I190" s="12"/>
      <c r="J190" s="12"/>
      <c r="K190" s="12"/>
      <c r="L190" s="12"/>
      <c r="M190" s="345"/>
      <c r="N190" s="345"/>
      <c r="O190" s="345"/>
      <c r="P190" s="12"/>
      <c r="Q190" s="345"/>
      <c r="R190" s="345"/>
      <c r="S190" s="345"/>
      <c r="T190" s="345"/>
      <c r="U190" s="12"/>
      <c r="V190" s="345"/>
      <c r="W190" s="12"/>
      <c r="X190" s="345"/>
      <c r="Y190" s="345"/>
      <c r="Z190" s="345"/>
      <c r="AA190" s="345"/>
      <c r="AB190" s="345"/>
      <c r="AC190" s="345"/>
      <c r="AD190" s="345"/>
      <c r="AE190" s="345"/>
      <c r="AF190" s="345"/>
      <c r="AI190"/>
      <c r="AJ190"/>
    </row>
    <row r="191" spans="2:36" ht="13.5">
      <c r="B191" s="12"/>
      <c r="D191" s="12"/>
      <c r="E191" s="12"/>
      <c r="F191" s="12"/>
      <c r="G191" s="345"/>
      <c r="H191" s="345"/>
      <c r="I191" s="12"/>
      <c r="J191" s="12"/>
      <c r="K191" s="12"/>
      <c r="L191" s="12"/>
      <c r="M191" s="345"/>
      <c r="N191" s="345"/>
      <c r="O191" s="345"/>
      <c r="P191" s="12"/>
      <c r="Q191" s="345"/>
      <c r="R191" s="345"/>
      <c r="S191" s="345"/>
      <c r="T191" s="345"/>
      <c r="U191" s="12"/>
      <c r="V191" s="345"/>
      <c r="W191" s="12"/>
      <c r="X191" s="345"/>
      <c r="Y191" s="345"/>
      <c r="Z191" s="345"/>
      <c r="AA191" s="345"/>
      <c r="AB191" s="345"/>
      <c r="AC191" s="345"/>
      <c r="AD191" s="345"/>
      <c r="AE191" s="345"/>
      <c r="AF191" s="345"/>
      <c r="AI191"/>
      <c r="AJ191"/>
    </row>
    <row r="192" spans="2:36" ht="13.5">
      <c r="B192" s="12"/>
      <c r="D192" s="12"/>
      <c r="E192" s="12"/>
      <c r="F192" s="12"/>
      <c r="G192" s="345"/>
      <c r="H192" s="345"/>
      <c r="I192" s="12"/>
      <c r="J192" s="12"/>
      <c r="K192" s="12"/>
      <c r="L192" s="12"/>
      <c r="M192" s="345"/>
      <c r="N192" s="345"/>
      <c r="O192" s="345"/>
      <c r="P192" s="12"/>
      <c r="Q192" s="345"/>
      <c r="R192" s="345"/>
      <c r="S192" s="345"/>
      <c r="T192" s="345"/>
      <c r="U192" s="12"/>
      <c r="V192" s="345"/>
      <c r="W192" s="12"/>
      <c r="X192" s="345"/>
      <c r="Y192" s="345"/>
      <c r="Z192" s="345"/>
      <c r="AA192" s="345"/>
      <c r="AB192" s="345"/>
      <c r="AC192" s="345"/>
      <c r="AD192" s="345"/>
      <c r="AE192" s="345"/>
      <c r="AF192" s="345"/>
      <c r="AI192"/>
      <c r="AJ192"/>
    </row>
    <row r="193" spans="2:36" ht="13.5">
      <c r="B193" s="12"/>
      <c r="D193" s="12"/>
      <c r="E193" s="12"/>
      <c r="F193" s="12"/>
      <c r="G193" s="345"/>
      <c r="H193" s="345"/>
      <c r="I193" s="12"/>
      <c r="J193" s="12"/>
      <c r="K193" s="12"/>
      <c r="L193" s="12"/>
      <c r="M193" s="345"/>
      <c r="N193" s="345"/>
      <c r="O193" s="345"/>
      <c r="P193" s="12"/>
      <c r="Q193" s="345"/>
      <c r="R193" s="345"/>
      <c r="S193" s="345"/>
      <c r="T193" s="345"/>
      <c r="U193" s="12"/>
      <c r="V193" s="345"/>
      <c r="W193" s="12"/>
      <c r="X193" s="345"/>
      <c r="Y193" s="345"/>
      <c r="Z193" s="345"/>
      <c r="AA193" s="345"/>
      <c r="AB193" s="345"/>
      <c r="AC193" s="345"/>
      <c r="AD193" s="345"/>
      <c r="AE193" s="345"/>
      <c r="AF193" s="345"/>
      <c r="AI193"/>
      <c r="AJ193"/>
    </row>
    <row r="194" spans="2:36" ht="13.5">
      <c r="B194" s="12"/>
      <c r="D194" s="12"/>
      <c r="E194" s="12"/>
      <c r="F194" s="12"/>
      <c r="G194" s="345"/>
      <c r="H194" s="345"/>
      <c r="I194" s="12"/>
      <c r="J194" s="12"/>
      <c r="K194" s="12"/>
      <c r="L194" s="12"/>
      <c r="M194" s="345"/>
      <c r="N194" s="345"/>
      <c r="O194" s="345"/>
      <c r="P194" s="12"/>
      <c r="Q194" s="345"/>
      <c r="R194" s="345"/>
      <c r="S194" s="345"/>
      <c r="T194" s="345"/>
      <c r="U194" s="12"/>
      <c r="V194" s="345"/>
      <c r="W194" s="12"/>
      <c r="X194" s="345"/>
      <c r="Y194" s="345"/>
      <c r="Z194" s="345"/>
      <c r="AA194" s="345"/>
      <c r="AB194" s="345"/>
      <c r="AC194" s="345"/>
      <c r="AD194" s="345"/>
      <c r="AE194" s="345"/>
      <c r="AF194" s="345"/>
      <c r="AI194"/>
      <c r="AJ194"/>
    </row>
    <row r="195" spans="2:36" ht="13.5">
      <c r="B195" s="12"/>
      <c r="D195" s="12"/>
      <c r="E195" s="12"/>
      <c r="F195" s="12"/>
      <c r="G195" s="345"/>
      <c r="H195" s="345"/>
      <c r="I195" s="12"/>
      <c r="J195" s="12"/>
      <c r="K195" s="12"/>
      <c r="L195" s="12"/>
      <c r="M195" s="345"/>
      <c r="N195" s="345"/>
      <c r="O195" s="345"/>
      <c r="P195" s="12"/>
      <c r="Q195" s="345"/>
      <c r="R195" s="345"/>
      <c r="S195" s="345"/>
      <c r="T195" s="345"/>
      <c r="U195" s="12"/>
      <c r="V195" s="345"/>
      <c r="W195" s="12"/>
      <c r="X195" s="345"/>
      <c r="Y195" s="345"/>
      <c r="Z195" s="345"/>
      <c r="AA195" s="345"/>
      <c r="AB195" s="345"/>
      <c r="AC195" s="345"/>
      <c r="AD195" s="345"/>
      <c r="AE195" s="345"/>
      <c r="AF195" s="345"/>
      <c r="AI195"/>
      <c r="AJ195"/>
    </row>
    <row r="196" spans="2:36" ht="13.5">
      <c r="B196" s="12"/>
      <c r="D196" s="12"/>
      <c r="E196" s="12"/>
      <c r="F196" s="12"/>
      <c r="G196" s="345"/>
      <c r="H196" s="345"/>
      <c r="I196" s="12"/>
      <c r="J196" s="12"/>
      <c r="K196" s="12"/>
      <c r="L196" s="12"/>
      <c r="M196" s="345"/>
      <c r="N196" s="345"/>
      <c r="O196" s="345"/>
      <c r="P196" s="12"/>
      <c r="Q196" s="345"/>
      <c r="R196" s="345"/>
      <c r="S196" s="345"/>
      <c r="T196" s="345"/>
      <c r="U196" s="12"/>
      <c r="V196" s="345"/>
      <c r="W196" s="12"/>
      <c r="X196" s="345"/>
      <c r="Y196" s="345"/>
      <c r="Z196" s="345"/>
      <c r="AA196" s="345"/>
      <c r="AB196" s="345"/>
      <c r="AC196" s="345"/>
      <c r="AD196" s="345"/>
      <c r="AE196" s="345"/>
      <c r="AF196" s="345"/>
      <c r="AI196"/>
      <c r="AJ196"/>
    </row>
    <row r="197" spans="2:36" ht="13.5">
      <c r="B197" s="12"/>
      <c r="D197" s="12"/>
      <c r="E197" s="12"/>
      <c r="F197" s="12"/>
      <c r="G197" s="345"/>
      <c r="H197" s="345"/>
      <c r="I197" s="12"/>
      <c r="J197" s="12"/>
      <c r="K197" s="12"/>
      <c r="L197" s="12"/>
      <c r="M197" s="345"/>
      <c r="N197" s="345"/>
      <c r="O197" s="345"/>
      <c r="P197" s="12"/>
      <c r="Q197" s="345"/>
      <c r="R197" s="345"/>
      <c r="S197" s="345"/>
      <c r="T197" s="345"/>
      <c r="U197" s="12"/>
      <c r="V197" s="345"/>
      <c r="W197" s="12"/>
      <c r="X197" s="345"/>
      <c r="Y197" s="345"/>
      <c r="Z197" s="345"/>
      <c r="AA197" s="345"/>
      <c r="AB197" s="345"/>
      <c r="AC197" s="345"/>
      <c r="AD197" s="345"/>
      <c r="AE197" s="345"/>
      <c r="AF197" s="345"/>
      <c r="AI197"/>
      <c r="AJ197"/>
    </row>
    <row r="198" spans="2:36" ht="13.5">
      <c r="B198" s="12"/>
      <c r="D198" s="12"/>
      <c r="E198" s="12"/>
      <c r="F198" s="12"/>
      <c r="G198" s="345"/>
      <c r="H198" s="345"/>
      <c r="I198" s="12"/>
      <c r="J198" s="12"/>
      <c r="K198" s="12"/>
      <c r="L198" s="12"/>
      <c r="M198" s="345"/>
      <c r="N198" s="345"/>
      <c r="O198" s="345"/>
      <c r="P198" s="12"/>
      <c r="Q198" s="345"/>
      <c r="R198" s="345"/>
      <c r="S198" s="345"/>
      <c r="T198" s="345"/>
      <c r="U198" s="12"/>
      <c r="V198" s="345"/>
      <c r="W198" s="12"/>
      <c r="X198" s="345"/>
      <c r="Y198" s="345"/>
      <c r="Z198" s="345"/>
      <c r="AA198" s="345"/>
      <c r="AB198" s="345"/>
      <c r="AC198" s="345"/>
      <c r="AD198" s="345"/>
      <c r="AE198" s="345"/>
      <c r="AF198" s="345"/>
      <c r="AI198"/>
      <c r="AJ198"/>
    </row>
    <row r="199" spans="2:36" ht="13.5">
      <c r="B199" s="12"/>
      <c r="D199" s="12"/>
      <c r="E199" s="12"/>
      <c r="F199" s="12"/>
      <c r="G199" s="345"/>
      <c r="H199" s="345"/>
      <c r="I199" s="12"/>
      <c r="J199" s="12"/>
      <c r="K199" s="12"/>
      <c r="L199" s="12"/>
      <c r="M199" s="345"/>
      <c r="N199" s="345"/>
      <c r="O199" s="345"/>
      <c r="P199" s="12"/>
      <c r="Q199" s="345"/>
      <c r="R199" s="345"/>
      <c r="S199" s="345"/>
      <c r="T199" s="345"/>
      <c r="U199" s="12"/>
      <c r="V199" s="345"/>
      <c r="W199" s="12"/>
      <c r="X199" s="345"/>
      <c r="Y199" s="345"/>
      <c r="Z199" s="345"/>
      <c r="AA199" s="345"/>
      <c r="AB199" s="345"/>
      <c r="AC199" s="345"/>
      <c r="AD199" s="345"/>
      <c r="AE199" s="345"/>
      <c r="AF199" s="345"/>
      <c r="AI199"/>
      <c r="AJ199"/>
    </row>
    <row r="200" spans="2:36" ht="13.5">
      <c r="B200" s="12"/>
      <c r="D200" s="12"/>
      <c r="E200" s="12"/>
      <c r="F200" s="12"/>
      <c r="G200" s="345"/>
      <c r="H200" s="345"/>
      <c r="I200" s="12"/>
      <c r="J200" s="12"/>
      <c r="K200" s="12"/>
      <c r="L200" s="12"/>
      <c r="M200" s="345"/>
      <c r="N200" s="345"/>
      <c r="O200" s="345"/>
      <c r="P200" s="12"/>
      <c r="Q200" s="345"/>
      <c r="R200" s="345"/>
      <c r="S200" s="345"/>
      <c r="T200" s="345"/>
      <c r="U200" s="12"/>
      <c r="V200" s="345"/>
      <c r="W200" s="12"/>
      <c r="X200" s="345"/>
      <c r="Y200" s="345"/>
      <c r="Z200" s="345"/>
      <c r="AA200" s="345"/>
      <c r="AB200" s="345"/>
      <c r="AC200" s="345"/>
      <c r="AD200" s="345"/>
      <c r="AE200" s="345"/>
      <c r="AF200" s="345"/>
      <c r="AI200"/>
      <c r="AJ200"/>
    </row>
    <row r="201" spans="2:36" ht="13.5">
      <c r="B201" s="12"/>
      <c r="D201" s="12"/>
      <c r="E201" s="12"/>
      <c r="F201" s="12"/>
      <c r="G201" s="345"/>
      <c r="H201" s="345"/>
      <c r="I201" s="12"/>
      <c r="J201" s="12"/>
      <c r="K201" s="12"/>
      <c r="L201" s="12"/>
      <c r="M201" s="345"/>
      <c r="N201" s="345"/>
      <c r="O201" s="345"/>
      <c r="P201" s="12"/>
      <c r="Q201" s="345"/>
      <c r="R201" s="345"/>
      <c r="S201" s="345"/>
      <c r="T201" s="345"/>
      <c r="U201" s="12"/>
      <c r="V201" s="345"/>
      <c r="W201" s="12"/>
      <c r="X201" s="345"/>
      <c r="Y201" s="345"/>
      <c r="Z201" s="345"/>
      <c r="AA201" s="345"/>
      <c r="AB201" s="345"/>
      <c r="AC201" s="345"/>
      <c r="AD201" s="345"/>
      <c r="AE201" s="345"/>
      <c r="AF201" s="345"/>
      <c r="AI201"/>
      <c r="AJ201"/>
    </row>
    <row r="202" spans="2:36" ht="13.5">
      <c r="B202" s="12"/>
      <c r="D202" s="12"/>
      <c r="E202" s="12"/>
      <c r="F202" s="12"/>
      <c r="G202" s="345"/>
      <c r="H202" s="345"/>
      <c r="I202" s="12"/>
      <c r="J202" s="12"/>
      <c r="K202" s="12"/>
      <c r="L202" s="12"/>
      <c r="M202" s="345"/>
      <c r="N202" s="345"/>
      <c r="O202" s="345"/>
      <c r="P202" s="12"/>
      <c r="Q202" s="345"/>
      <c r="R202" s="345"/>
      <c r="S202" s="345"/>
      <c r="T202" s="345"/>
      <c r="U202" s="12"/>
      <c r="V202" s="345"/>
      <c r="W202" s="12"/>
      <c r="X202" s="345"/>
      <c r="Y202" s="345"/>
      <c r="Z202" s="345"/>
      <c r="AA202" s="345"/>
      <c r="AB202" s="345"/>
      <c r="AC202" s="345"/>
      <c r="AD202" s="345"/>
      <c r="AE202" s="345"/>
      <c r="AF202" s="345"/>
      <c r="AI202"/>
      <c r="AJ202"/>
    </row>
    <row r="203" spans="2:36" ht="13.5">
      <c r="B203" s="12"/>
      <c r="D203" s="12"/>
      <c r="E203" s="12"/>
      <c r="F203" s="12"/>
      <c r="G203" s="345"/>
      <c r="H203" s="345"/>
      <c r="I203" s="12"/>
      <c r="J203" s="12"/>
      <c r="K203" s="12"/>
      <c r="L203" s="12"/>
      <c r="M203" s="345"/>
      <c r="N203" s="345"/>
      <c r="O203" s="345"/>
      <c r="P203" s="12"/>
      <c r="Q203" s="345"/>
      <c r="R203" s="345"/>
      <c r="S203" s="345"/>
      <c r="T203" s="345"/>
      <c r="U203" s="12"/>
      <c r="V203" s="345"/>
      <c r="W203" s="12"/>
      <c r="X203" s="345"/>
      <c r="Y203" s="345"/>
      <c r="Z203" s="345"/>
      <c r="AA203" s="345"/>
      <c r="AB203" s="345"/>
      <c r="AC203" s="345"/>
      <c r="AD203" s="345"/>
      <c r="AE203" s="345"/>
      <c r="AF203" s="345"/>
      <c r="AI203"/>
      <c r="AJ203"/>
    </row>
    <row r="204" spans="2:36" ht="13.5">
      <c r="B204" s="12"/>
      <c r="D204" s="12"/>
      <c r="E204" s="12"/>
      <c r="F204" s="12"/>
      <c r="G204" s="345"/>
      <c r="H204" s="345"/>
      <c r="I204" s="12"/>
      <c r="J204" s="12"/>
      <c r="K204" s="12"/>
      <c r="L204" s="12"/>
      <c r="M204" s="345"/>
      <c r="N204" s="345"/>
      <c r="O204" s="345"/>
      <c r="P204" s="12"/>
      <c r="Q204" s="345"/>
      <c r="R204" s="345"/>
      <c r="S204" s="345"/>
      <c r="T204" s="345"/>
      <c r="U204" s="12"/>
      <c r="V204" s="345"/>
      <c r="W204" s="12"/>
      <c r="X204" s="345"/>
      <c r="Y204" s="345"/>
      <c r="Z204" s="345"/>
      <c r="AA204" s="345"/>
      <c r="AB204" s="345"/>
      <c r="AC204" s="345"/>
      <c r="AD204" s="345"/>
      <c r="AE204" s="345"/>
      <c r="AF204" s="345"/>
      <c r="AI204"/>
      <c r="AJ204"/>
    </row>
    <row r="205" spans="2:36" ht="13.5">
      <c r="B205" s="12"/>
      <c r="D205" s="12"/>
      <c r="E205" s="12"/>
      <c r="F205" s="12"/>
      <c r="G205" s="345"/>
      <c r="H205" s="345"/>
      <c r="I205" s="12"/>
      <c r="J205" s="12"/>
      <c r="K205" s="12"/>
      <c r="L205" s="12"/>
      <c r="M205" s="345"/>
      <c r="N205" s="345"/>
      <c r="O205" s="345"/>
      <c r="P205" s="12"/>
      <c r="Q205" s="345"/>
      <c r="R205" s="345"/>
      <c r="S205" s="345"/>
      <c r="T205" s="345"/>
      <c r="U205" s="12"/>
      <c r="V205" s="345"/>
      <c r="W205" s="12"/>
      <c r="X205" s="345"/>
      <c r="Y205" s="345"/>
      <c r="Z205" s="345"/>
      <c r="AA205" s="345"/>
      <c r="AB205" s="345"/>
      <c r="AC205" s="345"/>
      <c r="AD205" s="345"/>
      <c r="AE205" s="345"/>
      <c r="AF205" s="345"/>
      <c r="AI205"/>
      <c r="AJ205"/>
    </row>
    <row r="206" spans="2:36" ht="13.5">
      <c r="B206" s="12"/>
      <c r="D206" s="12"/>
      <c r="E206" s="12"/>
      <c r="F206" s="12"/>
      <c r="G206" s="345"/>
      <c r="H206" s="345"/>
      <c r="I206" s="12"/>
      <c r="J206" s="12"/>
      <c r="K206" s="12"/>
      <c r="L206" s="12"/>
      <c r="M206" s="345"/>
      <c r="N206" s="345"/>
      <c r="O206" s="345"/>
      <c r="P206" s="12"/>
      <c r="Q206" s="345"/>
      <c r="R206" s="345"/>
      <c r="S206" s="345"/>
      <c r="T206" s="345"/>
      <c r="U206" s="12"/>
      <c r="V206" s="345"/>
      <c r="W206" s="12"/>
      <c r="X206" s="345"/>
      <c r="Y206" s="345"/>
      <c r="Z206" s="345"/>
      <c r="AA206" s="345"/>
      <c r="AB206" s="345"/>
      <c r="AC206" s="345"/>
      <c r="AD206" s="345"/>
      <c r="AE206" s="345"/>
      <c r="AF206" s="345"/>
      <c r="AI206"/>
      <c r="AJ206"/>
    </row>
    <row r="207" spans="2:36" ht="13.5">
      <c r="B207" s="12"/>
      <c r="D207" s="12"/>
      <c r="E207" s="12"/>
      <c r="F207" s="12"/>
      <c r="G207" s="345"/>
      <c r="H207" s="345"/>
      <c r="I207" s="12"/>
      <c r="J207" s="12"/>
      <c r="K207" s="12"/>
      <c r="L207" s="12"/>
      <c r="M207" s="345"/>
      <c r="N207" s="345"/>
      <c r="O207" s="345"/>
      <c r="P207" s="12"/>
      <c r="Q207" s="345"/>
      <c r="R207" s="345"/>
      <c r="S207" s="345"/>
      <c r="T207" s="345"/>
      <c r="U207" s="12"/>
      <c r="V207" s="345"/>
      <c r="W207" s="12"/>
      <c r="X207" s="345"/>
      <c r="Y207" s="345"/>
      <c r="Z207" s="345"/>
      <c r="AA207" s="345"/>
      <c r="AB207" s="345"/>
      <c r="AC207" s="345"/>
      <c r="AD207" s="345"/>
      <c r="AE207" s="345"/>
      <c r="AF207" s="345"/>
      <c r="AI207"/>
      <c r="AJ207"/>
    </row>
    <row r="208" spans="2:36" ht="13.5">
      <c r="B208" s="12"/>
      <c r="D208" s="12"/>
      <c r="E208" s="12"/>
      <c r="F208" s="12"/>
      <c r="G208" s="345"/>
      <c r="H208" s="345"/>
      <c r="I208" s="12"/>
      <c r="J208" s="12"/>
      <c r="K208" s="12"/>
      <c r="L208" s="12"/>
      <c r="M208" s="345"/>
      <c r="N208" s="345"/>
      <c r="O208" s="345"/>
      <c r="P208" s="12"/>
      <c r="Q208" s="345"/>
      <c r="R208" s="345"/>
      <c r="S208" s="345"/>
      <c r="T208" s="345"/>
      <c r="U208" s="12"/>
      <c r="V208" s="345"/>
      <c r="W208" s="12"/>
      <c r="X208" s="345"/>
      <c r="Y208" s="345"/>
      <c r="Z208" s="345"/>
      <c r="AA208" s="345"/>
      <c r="AB208" s="345"/>
      <c r="AC208" s="345"/>
      <c r="AD208" s="345"/>
      <c r="AE208" s="345"/>
      <c r="AF208" s="345"/>
      <c r="AI208"/>
      <c r="AJ208"/>
    </row>
    <row r="209" spans="2:36" ht="13.5">
      <c r="B209" s="12"/>
      <c r="D209" s="12"/>
      <c r="E209" s="12"/>
      <c r="F209" s="12"/>
      <c r="G209" s="345"/>
      <c r="H209" s="345"/>
      <c r="I209" s="12"/>
      <c r="J209" s="12"/>
      <c r="K209" s="12"/>
      <c r="L209" s="12"/>
      <c r="M209" s="345"/>
      <c r="N209" s="345"/>
      <c r="O209" s="345"/>
      <c r="P209" s="12"/>
      <c r="Q209" s="345"/>
      <c r="R209" s="345"/>
      <c r="S209" s="345"/>
      <c r="T209" s="345"/>
      <c r="U209" s="12"/>
      <c r="V209" s="345"/>
      <c r="W209" s="12"/>
      <c r="X209" s="345"/>
      <c r="Y209" s="345"/>
      <c r="Z209" s="345"/>
      <c r="AA209" s="345"/>
      <c r="AB209" s="345"/>
      <c r="AC209" s="345"/>
      <c r="AD209" s="345"/>
      <c r="AE209" s="345"/>
      <c r="AF209" s="345"/>
      <c r="AI209"/>
      <c r="AJ209"/>
    </row>
    <row r="210" spans="2:36" ht="13.5">
      <c r="B210" s="12"/>
      <c r="D210" s="12"/>
      <c r="E210" s="12"/>
      <c r="F210" s="12"/>
      <c r="G210" s="345"/>
      <c r="H210" s="345"/>
      <c r="I210" s="12"/>
      <c r="J210" s="12"/>
      <c r="K210" s="12"/>
      <c r="L210" s="12"/>
      <c r="M210" s="345"/>
      <c r="N210" s="345"/>
      <c r="O210" s="345"/>
      <c r="P210" s="12"/>
      <c r="Q210" s="345"/>
      <c r="R210" s="345"/>
      <c r="S210" s="345"/>
      <c r="T210" s="345"/>
      <c r="U210" s="12"/>
      <c r="V210" s="345"/>
      <c r="W210" s="12"/>
      <c r="X210" s="345"/>
      <c r="Y210" s="345"/>
      <c r="Z210" s="345"/>
      <c r="AA210" s="345"/>
      <c r="AB210" s="345"/>
      <c r="AC210" s="345"/>
      <c r="AD210" s="345"/>
      <c r="AE210" s="345"/>
      <c r="AF210" s="345"/>
      <c r="AI210"/>
      <c r="AJ210"/>
    </row>
    <row r="211" spans="2:36" ht="13.5">
      <c r="B211" s="12"/>
      <c r="D211" s="12"/>
      <c r="E211" s="12"/>
      <c r="F211" s="12"/>
      <c r="G211" s="345"/>
      <c r="H211" s="345"/>
      <c r="I211" s="12"/>
      <c r="J211" s="12"/>
      <c r="K211" s="12"/>
      <c r="L211" s="12"/>
      <c r="M211" s="345"/>
      <c r="N211" s="345"/>
      <c r="O211" s="345"/>
      <c r="P211" s="12"/>
      <c r="Q211" s="345"/>
      <c r="R211" s="345"/>
      <c r="S211" s="345"/>
      <c r="T211" s="345"/>
      <c r="U211" s="12"/>
      <c r="V211" s="345"/>
      <c r="W211" s="12"/>
      <c r="X211" s="345"/>
      <c r="Y211" s="345"/>
      <c r="Z211" s="345"/>
      <c r="AA211" s="345"/>
      <c r="AB211" s="345"/>
      <c r="AC211" s="345"/>
      <c r="AD211" s="345"/>
      <c r="AE211" s="345"/>
      <c r="AF211" s="345"/>
      <c r="AI211"/>
      <c r="AJ211"/>
    </row>
    <row r="212" spans="2:36" ht="13.5">
      <c r="B212" s="12"/>
      <c r="D212" s="12"/>
      <c r="E212" s="12"/>
      <c r="F212" s="12"/>
      <c r="G212" s="345"/>
      <c r="H212" s="345"/>
      <c r="I212" s="12"/>
      <c r="J212" s="12"/>
      <c r="K212" s="12"/>
      <c r="L212" s="12"/>
      <c r="M212" s="345"/>
      <c r="N212" s="345"/>
      <c r="O212" s="345"/>
      <c r="P212" s="12"/>
      <c r="Q212" s="345"/>
      <c r="R212" s="345"/>
      <c r="S212" s="345"/>
      <c r="T212" s="345"/>
      <c r="U212" s="12"/>
      <c r="V212" s="345"/>
      <c r="W212" s="12"/>
      <c r="X212" s="345"/>
      <c r="Y212" s="345"/>
      <c r="Z212" s="345"/>
      <c r="AA212" s="345"/>
      <c r="AB212" s="345"/>
      <c r="AC212" s="345"/>
      <c r="AD212" s="345"/>
      <c r="AE212" s="345"/>
      <c r="AF212" s="345"/>
      <c r="AI212"/>
      <c r="AJ212"/>
    </row>
    <row r="213" spans="2:36" ht="13.5">
      <c r="B213" s="12"/>
      <c r="D213" s="12"/>
      <c r="E213" s="12"/>
      <c r="F213" s="12"/>
      <c r="G213" s="345"/>
      <c r="H213" s="345"/>
      <c r="I213" s="12"/>
      <c r="J213" s="12"/>
      <c r="K213" s="12"/>
      <c r="L213" s="12"/>
      <c r="M213" s="345"/>
      <c r="N213" s="345"/>
      <c r="O213" s="345"/>
      <c r="P213" s="12"/>
      <c r="Q213" s="345"/>
      <c r="R213" s="345"/>
      <c r="S213" s="345"/>
      <c r="T213" s="345"/>
      <c r="U213" s="12"/>
      <c r="V213" s="345"/>
      <c r="W213" s="12"/>
      <c r="X213" s="345"/>
      <c r="Y213" s="345"/>
      <c r="Z213" s="345"/>
      <c r="AA213" s="345"/>
      <c r="AB213" s="345"/>
      <c r="AC213" s="345"/>
      <c r="AD213" s="345"/>
      <c r="AE213" s="345"/>
      <c r="AF213" s="345"/>
      <c r="AI213"/>
      <c r="AJ213"/>
    </row>
    <row r="214" spans="2:36" ht="13.5">
      <c r="B214" s="12"/>
      <c r="D214" s="12"/>
      <c r="E214" s="12"/>
      <c r="F214" s="12"/>
      <c r="G214" s="345"/>
      <c r="H214" s="345"/>
      <c r="I214" s="12"/>
      <c r="J214" s="12"/>
      <c r="K214" s="12"/>
      <c r="L214" s="12"/>
      <c r="M214" s="345"/>
      <c r="N214" s="345"/>
      <c r="O214" s="345"/>
      <c r="P214" s="12"/>
      <c r="Q214" s="345"/>
      <c r="R214" s="345"/>
      <c r="S214" s="345"/>
      <c r="T214" s="345"/>
      <c r="U214" s="12"/>
      <c r="V214" s="345"/>
      <c r="W214" s="12"/>
      <c r="X214" s="345"/>
      <c r="Y214" s="345"/>
      <c r="Z214" s="345"/>
      <c r="AA214" s="345"/>
      <c r="AB214" s="345"/>
      <c r="AC214" s="345"/>
      <c r="AD214" s="345"/>
      <c r="AE214" s="345"/>
      <c r="AF214" s="345"/>
      <c r="AI214"/>
      <c r="AJ214"/>
    </row>
    <row r="215" spans="2:36" ht="13.5">
      <c r="B215" s="12"/>
      <c r="D215" s="12"/>
      <c r="E215" s="12"/>
      <c r="F215" s="12"/>
      <c r="G215" s="345"/>
      <c r="H215" s="345"/>
      <c r="I215" s="12"/>
      <c r="J215" s="12"/>
      <c r="K215" s="12"/>
      <c r="L215" s="12"/>
      <c r="M215" s="345"/>
      <c r="N215" s="345"/>
      <c r="O215" s="345"/>
      <c r="P215" s="12"/>
      <c r="Q215" s="345"/>
      <c r="R215" s="345"/>
      <c r="S215" s="345"/>
      <c r="T215" s="345"/>
      <c r="U215" s="12"/>
      <c r="V215" s="345"/>
      <c r="W215" s="12"/>
      <c r="X215" s="345"/>
      <c r="Y215" s="345"/>
      <c r="Z215" s="345"/>
      <c r="AA215" s="345"/>
      <c r="AB215" s="345"/>
      <c r="AC215" s="345"/>
      <c r="AD215" s="345"/>
      <c r="AE215" s="345"/>
      <c r="AF215" s="345"/>
      <c r="AI215"/>
      <c r="AJ215"/>
    </row>
    <row r="216" spans="2:36" ht="13.5">
      <c r="B216" s="12"/>
      <c r="D216" s="12"/>
      <c r="E216" s="12"/>
      <c r="F216" s="12"/>
      <c r="G216" s="345"/>
      <c r="H216" s="345"/>
      <c r="I216" s="12"/>
      <c r="J216" s="12"/>
      <c r="K216" s="12"/>
      <c r="L216" s="12"/>
      <c r="M216" s="345"/>
      <c r="N216" s="345"/>
      <c r="O216" s="345"/>
      <c r="P216" s="12"/>
      <c r="Q216" s="345"/>
      <c r="R216" s="345"/>
      <c r="S216" s="345"/>
      <c r="T216" s="345"/>
      <c r="U216" s="12"/>
      <c r="V216" s="345"/>
      <c r="W216" s="12"/>
      <c r="X216" s="345"/>
      <c r="Y216" s="345"/>
      <c r="Z216" s="345"/>
      <c r="AA216" s="345"/>
      <c r="AB216" s="345"/>
      <c r="AC216" s="345"/>
      <c r="AD216" s="345"/>
      <c r="AE216" s="345"/>
      <c r="AF216" s="345"/>
      <c r="AI216"/>
      <c r="AJ216"/>
    </row>
    <row r="217" spans="2:36" ht="13.5">
      <c r="B217" s="12"/>
      <c r="D217" s="12"/>
      <c r="E217" s="12"/>
      <c r="F217" s="12"/>
      <c r="G217" s="345"/>
      <c r="H217" s="345"/>
      <c r="I217" s="12"/>
      <c r="J217" s="12"/>
      <c r="K217" s="12"/>
      <c r="L217" s="12"/>
      <c r="M217" s="345"/>
      <c r="N217" s="345"/>
      <c r="O217" s="345"/>
      <c r="P217" s="12"/>
      <c r="Q217" s="345"/>
      <c r="R217" s="345"/>
      <c r="S217" s="345"/>
      <c r="T217" s="345"/>
      <c r="U217" s="12"/>
      <c r="V217" s="345"/>
      <c r="W217" s="12"/>
      <c r="X217" s="345"/>
      <c r="Y217" s="345"/>
      <c r="Z217" s="345"/>
      <c r="AA217" s="345"/>
      <c r="AB217" s="345"/>
      <c r="AC217" s="345"/>
      <c r="AD217" s="345"/>
      <c r="AE217" s="345"/>
      <c r="AF217" s="345"/>
      <c r="AI217"/>
      <c r="AJ217"/>
    </row>
    <row r="218" spans="2:36" ht="13.5">
      <c r="B218" s="12"/>
      <c r="D218" s="12"/>
      <c r="E218" s="12"/>
      <c r="F218" s="12"/>
      <c r="G218" s="345"/>
      <c r="H218" s="345"/>
      <c r="I218" s="12"/>
      <c r="J218" s="12"/>
      <c r="K218" s="12"/>
      <c r="L218" s="12"/>
      <c r="M218" s="345"/>
      <c r="N218" s="345"/>
      <c r="O218" s="345"/>
      <c r="P218" s="12"/>
      <c r="Q218" s="345"/>
      <c r="R218" s="345"/>
      <c r="S218" s="345"/>
      <c r="T218" s="345"/>
      <c r="U218" s="12"/>
      <c r="V218" s="345"/>
      <c r="W218" s="12"/>
      <c r="X218" s="345"/>
      <c r="Y218" s="345"/>
      <c r="Z218" s="345"/>
      <c r="AA218" s="345"/>
      <c r="AB218" s="345"/>
      <c r="AC218" s="345"/>
      <c r="AD218" s="345"/>
      <c r="AE218" s="345"/>
      <c r="AF218" s="345"/>
      <c r="AI218"/>
      <c r="AJ218"/>
    </row>
    <row r="219" spans="2:36" ht="13.5">
      <c r="B219" s="12"/>
      <c r="D219" s="12"/>
      <c r="E219" s="12"/>
      <c r="F219" s="12"/>
      <c r="G219" s="345"/>
      <c r="H219" s="345"/>
      <c r="I219" s="12"/>
      <c r="J219" s="12"/>
      <c r="K219" s="12"/>
      <c r="L219" s="12"/>
      <c r="M219" s="345"/>
      <c r="N219" s="345"/>
      <c r="O219" s="345"/>
      <c r="P219" s="12"/>
      <c r="Q219" s="345"/>
      <c r="R219" s="345"/>
      <c r="S219" s="345"/>
      <c r="T219" s="345"/>
      <c r="U219" s="12"/>
      <c r="V219" s="345"/>
      <c r="W219" s="12"/>
      <c r="X219" s="345"/>
      <c r="Y219" s="345"/>
      <c r="Z219" s="345"/>
      <c r="AA219" s="345"/>
      <c r="AB219" s="345"/>
      <c r="AC219" s="345"/>
      <c r="AD219" s="345"/>
      <c r="AE219" s="345"/>
      <c r="AF219" s="345"/>
      <c r="AI219"/>
      <c r="AJ219"/>
    </row>
    <row r="220" spans="2:36" ht="13.5">
      <c r="B220" s="12"/>
      <c r="D220" s="12"/>
      <c r="E220" s="12"/>
      <c r="F220" s="12"/>
      <c r="G220" s="345"/>
      <c r="H220" s="345"/>
      <c r="I220" s="12"/>
      <c r="J220" s="12"/>
      <c r="K220" s="12"/>
      <c r="L220" s="12"/>
      <c r="M220" s="345"/>
      <c r="N220" s="345"/>
      <c r="O220" s="345"/>
      <c r="P220" s="12"/>
      <c r="Q220" s="345"/>
      <c r="R220" s="345"/>
      <c r="S220" s="345"/>
      <c r="T220" s="345"/>
      <c r="U220" s="12"/>
      <c r="V220" s="345"/>
      <c r="W220" s="12"/>
      <c r="X220" s="345"/>
      <c r="Y220" s="345"/>
      <c r="Z220" s="345"/>
      <c r="AA220" s="345"/>
      <c r="AB220" s="345"/>
      <c r="AC220" s="345"/>
      <c r="AD220" s="345"/>
      <c r="AE220" s="345"/>
      <c r="AF220" s="345"/>
      <c r="AI220"/>
      <c r="AJ220"/>
    </row>
    <row r="221" spans="2:36" ht="13.5">
      <c r="B221" s="12"/>
      <c r="D221" s="12"/>
      <c r="E221" s="12"/>
      <c r="F221" s="12"/>
      <c r="G221" s="345"/>
      <c r="H221" s="345"/>
      <c r="I221" s="12"/>
      <c r="J221" s="12"/>
      <c r="K221" s="12"/>
      <c r="L221" s="12"/>
      <c r="M221" s="345"/>
      <c r="N221" s="345"/>
      <c r="O221" s="345"/>
      <c r="P221" s="12"/>
      <c r="Q221" s="345"/>
      <c r="R221" s="345"/>
      <c r="S221" s="345"/>
      <c r="T221" s="345"/>
      <c r="U221" s="12"/>
      <c r="V221" s="345"/>
      <c r="W221" s="12"/>
      <c r="X221" s="345"/>
      <c r="Y221" s="345"/>
      <c r="Z221" s="345"/>
      <c r="AA221" s="345"/>
      <c r="AB221" s="345"/>
      <c r="AC221" s="345"/>
      <c r="AD221" s="345"/>
      <c r="AE221" s="345"/>
      <c r="AF221" s="345"/>
      <c r="AI221"/>
      <c r="AJ221"/>
    </row>
    <row r="222" spans="2:36" ht="13.5">
      <c r="B222" s="12"/>
      <c r="D222" s="12"/>
      <c r="E222" s="12"/>
      <c r="F222" s="12"/>
      <c r="G222" s="345"/>
      <c r="H222" s="345"/>
      <c r="I222" s="12"/>
      <c r="J222" s="12"/>
      <c r="K222" s="12"/>
      <c r="L222" s="12"/>
      <c r="M222" s="345"/>
      <c r="N222" s="345"/>
      <c r="O222" s="345"/>
      <c r="P222" s="12"/>
      <c r="Q222" s="345"/>
      <c r="R222" s="345"/>
      <c r="S222" s="345"/>
      <c r="T222" s="345"/>
      <c r="U222" s="12"/>
      <c r="V222" s="345"/>
      <c r="W222" s="12"/>
      <c r="X222" s="345"/>
      <c r="Y222" s="345"/>
      <c r="Z222" s="345"/>
      <c r="AA222" s="345"/>
      <c r="AB222" s="345"/>
      <c r="AC222" s="345"/>
      <c r="AD222" s="345"/>
      <c r="AE222" s="345"/>
      <c r="AF222" s="345"/>
      <c r="AI222"/>
      <c r="AJ222"/>
    </row>
    <row r="223" spans="2:36" ht="13.5">
      <c r="B223" s="12"/>
      <c r="D223" s="12"/>
      <c r="E223" s="12"/>
      <c r="F223" s="12"/>
      <c r="G223" s="345"/>
      <c r="H223" s="345"/>
      <c r="I223" s="12"/>
      <c r="J223" s="12"/>
      <c r="K223" s="12"/>
      <c r="L223" s="12"/>
      <c r="M223" s="345"/>
      <c r="N223" s="345"/>
      <c r="O223" s="345"/>
      <c r="P223" s="12"/>
      <c r="Q223" s="345"/>
      <c r="R223" s="345"/>
      <c r="S223" s="345"/>
      <c r="T223" s="345"/>
      <c r="U223" s="12"/>
      <c r="V223" s="345"/>
      <c r="W223" s="12"/>
      <c r="X223" s="345"/>
      <c r="Y223" s="345"/>
      <c r="Z223" s="345"/>
      <c r="AA223" s="345"/>
      <c r="AB223" s="345"/>
      <c r="AC223" s="345"/>
      <c r="AD223" s="345"/>
      <c r="AE223" s="345"/>
      <c r="AF223" s="345"/>
      <c r="AI223"/>
      <c r="AJ223"/>
    </row>
    <row r="224" spans="2:36" ht="13.5">
      <c r="B224" s="12"/>
      <c r="D224" s="12"/>
      <c r="E224" s="12"/>
      <c r="F224" s="12"/>
      <c r="G224" s="345"/>
      <c r="H224" s="345"/>
      <c r="I224" s="12"/>
      <c r="J224" s="12"/>
      <c r="K224" s="12"/>
      <c r="L224" s="12"/>
      <c r="M224" s="345"/>
      <c r="N224" s="345"/>
      <c r="O224" s="345"/>
      <c r="P224" s="12"/>
      <c r="Q224" s="345"/>
      <c r="R224" s="345"/>
      <c r="S224" s="345"/>
      <c r="T224" s="345"/>
      <c r="U224" s="12"/>
      <c r="V224" s="345"/>
      <c r="W224" s="12"/>
      <c r="X224" s="345"/>
      <c r="Y224" s="345"/>
      <c r="Z224" s="345"/>
      <c r="AA224" s="345"/>
      <c r="AB224" s="345"/>
      <c r="AC224" s="345"/>
      <c r="AD224" s="345"/>
      <c r="AE224" s="345"/>
      <c r="AF224" s="345"/>
      <c r="AI224"/>
      <c r="AJ224"/>
    </row>
    <row r="225" spans="2:35" ht="13.5">
      <c r="B225" s="12"/>
      <c r="D225" s="12"/>
      <c r="E225" s="12"/>
      <c r="F225" s="12"/>
      <c r="G225" s="345"/>
      <c r="H225" s="345"/>
      <c r="I225" s="12"/>
      <c r="J225" s="12"/>
      <c r="K225" s="12"/>
      <c r="L225" s="12"/>
      <c r="M225" s="345"/>
      <c r="N225" s="345"/>
      <c r="O225" s="345"/>
      <c r="P225" s="12"/>
      <c r="Q225" s="345"/>
      <c r="R225" s="345"/>
      <c r="S225" s="345"/>
      <c r="T225" s="345"/>
      <c r="U225" s="12"/>
      <c r="V225" s="345"/>
      <c r="W225" s="12"/>
      <c r="X225" s="345"/>
      <c r="Y225" s="345"/>
      <c r="Z225" s="345"/>
      <c r="AA225" s="345"/>
      <c r="AB225" s="345"/>
      <c r="AC225" s="345"/>
      <c r="AD225" s="345"/>
      <c r="AE225" s="345"/>
      <c r="AF225" s="345"/>
      <c r="AI225"/>
    </row>
    <row r="226" spans="2:35" ht="13.5">
      <c r="B226" s="12"/>
      <c r="D226" s="12"/>
      <c r="E226" s="12"/>
      <c r="F226" s="12"/>
      <c r="G226" s="345"/>
      <c r="H226" s="345"/>
      <c r="I226" s="12"/>
      <c r="J226" s="12"/>
      <c r="K226" s="12"/>
      <c r="L226" s="12"/>
      <c r="M226" s="345"/>
      <c r="N226" s="345"/>
      <c r="O226" s="345"/>
      <c r="P226" s="12"/>
      <c r="Q226" s="345"/>
      <c r="R226" s="345"/>
      <c r="S226" s="345"/>
      <c r="T226" s="345"/>
      <c r="U226" s="12"/>
      <c r="V226" s="345"/>
      <c r="W226" s="12"/>
      <c r="X226" s="345"/>
      <c r="Y226" s="345"/>
      <c r="Z226" s="345"/>
      <c r="AA226" s="345"/>
      <c r="AB226" s="345"/>
      <c r="AC226" s="345"/>
      <c r="AD226" s="345"/>
      <c r="AE226" s="345"/>
      <c r="AF226" s="345"/>
      <c r="AI226"/>
    </row>
    <row r="227" spans="2:35" ht="13.5">
      <c r="B227" s="12"/>
      <c r="D227" s="12"/>
      <c r="E227" s="12"/>
      <c r="F227" s="12"/>
      <c r="G227" s="345"/>
      <c r="H227" s="345"/>
      <c r="I227" s="12"/>
      <c r="J227" s="12"/>
      <c r="K227" s="12"/>
      <c r="L227" s="12"/>
      <c r="M227" s="345"/>
      <c r="N227" s="345"/>
      <c r="O227" s="345"/>
      <c r="P227" s="12"/>
      <c r="Q227" s="345"/>
      <c r="R227" s="345"/>
      <c r="S227" s="345"/>
      <c r="T227" s="345"/>
      <c r="U227" s="12"/>
      <c r="V227" s="345"/>
      <c r="W227" s="12"/>
      <c r="X227" s="345"/>
      <c r="Y227" s="345"/>
      <c r="Z227" s="345"/>
      <c r="AA227" s="345"/>
      <c r="AB227" s="345"/>
      <c r="AC227" s="345"/>
      <c r="AD227" s="345"/>
      <c r="AE227" s="345"/>
      <c r="AF227" s="345"/>
      <c r="AI227"/>
    </row>
    <row r="228" spans="2:35" ht="13.5">
      <c r="B228" s="12"/>
      <c r="D228" s="12"/>
      <c r="E228" s="12"/>
      <c r="F228" s="12"/>
      <c r="G228" s="345"/>
      <c r="H228" s="345"/>
      <c r="I228" s="12"/>
      <c r="J228" s="12"/>
      <c r="K228" s="12"/>
      <c r="L228" s="12"/>
      <c r="M228" s="345"/>
      <c r="N228" s="345"/>
      <c r="O228" s="345"/>
      <c r="P228" s="12"/>
      <c r="Q228" s="345"/>
      <c r="R228" s="345"/>
      <c r="S228" s="345"/>
      <c r="T228" s="345"/>
      <c r="U228" s="12"/>
      <c r="V228" s="345"/>
      <c r="W228" s="12"/>
      <c r="X228" s="345"/>
      <c r="Y228" s="345"/>
      <c r="Z228" s="345"/>
      <c r="AA228" s="345"/>
      <c r="AB228" s="345"/>
      <c r="AC228" s="345"/>
      <c r="AD228" s="345"/>
      <c r="AE228" s="345"/>
      <c r="AF228" s="345"/>
      <c r="AI228"/>
    </row>
    <row r="229" spans="2:35" ht="13.5">
      <c r="B229" s="12"/>
      <c r="D229" s="12"/>
      <c r="E229" s="12"/>
      <c r="F229" s="12"/>
      <c r="G229" s="345"/>
      <c r="H229" s="345"/>
      <c r="I229" s="12"/>
      <c r="J229" s="12"/>
      <c r="K229" s="12"/>
      <c r="L229" s="12"/>
      <c r="M229" s="345"/>
      <c r="N229" s="345"/>
      <c r="O229" s="345"/>
      <c r="P229" s="12"/>
      <c r="Q229" s="345"/>
      <c r="R229" s="345"/>
      <c r="S229" s="345"/>
      <c r="T229" s="345"/>
      <c r="U229" s="12"/>
      <c r="V229" s="345"/>
      <c r="W229" s="12"/>
      <c r="X229" s="345"/>
      <c r="Y229" s="345"/>
      <c r="Z229" s="345"/>
      <c r="AA229" s="345"/>
      <c r="AB229" s="345"/>
      <c r="AC229" s="345"/>
      <c r="AD229" s="345"/>
      <c r="AE229" s="345"/>
      <c r="AF229" s="345"/>
      <c r="AI229"/>
    </row>
    <row r="230" spans="2:35" ht="13.5">
      <c r="B230" s="12"/>
      <c r="D230" s="12"/>
      <c r="E230" s="12"/>
      <c r="F230" s="12"/>
      <c r="G230" s="345"/>
      <c r="H230" s="345"/>
      <c r="I230" s="12"/>
      <c r="J230" s="12"/>
      <c r="K230" s="12"/>
      <c r="L230" s="12"/>
      <c r="M230" s="345"/>
      <c r="N230" s="345"/>
      <c r="O230" s="345"/>
      <c r="P230" s="12"/>
      <c r="Q230" s="345"/>
      <c r="R230" s="345"/>
      <c r="S230" s="345"/>
      <c r="T230" s="345"/>
      <c r="U230" s="12"/>
      <c r="V230" s="345"/>
      <c r="W230" s="12"/>
      <c r="X230" s="345"/>
      <c r="Y230" s="345"/>
      <c r="Z230" s="345"/>
      <c r="AA230" s="345"/>
      <c r="AB230" s="345"/>
      <c r="AC230" s="345"/>
      <c r="AD230" s="345"/>
      <c r="AE230" s="345"/>
      <c r="AF230" s="345"/>
      <c r="AI230"/>
    </row>
    <row r="231" spans="2:35" ht="13.5">
      <c r="B231" s="12"/>
      <c r="D231" s="12"/>
      <c r="E231" s="12"/>
      <c r="F231" s="12"/>
      <c r="G231" s="345"/>
      <c r="H231" s="345"/>
      <c r="I231" s="12"/>
      <c r="J231" s="12"/>
      <c r="K231" s="12"/>
      <c r="L231" s="12"/>
      <c r="M231" s="345"/>
      <c r="N231" s="345"/>
      <c r="O231" s="345"/>
      <c r="P231" s="12"/>
      <c r="Q231" s="345"/>
      <c r="R231" s="345"/>
      <c r="S231" s="345"/>
      <c r="T231" s="345"/>
      <c r="U231" s="12"/>
      <c r="V231" s="345"/>
      <c r="W231" s="12"/>
      <c r="X231" s="345"/>
      <c r="Y231" s="345"/>
      <c r="Z231" s="345"/>
      <c r="AA231" s="345"/>
      <c r="AB231" s="345"/>
      <c r="AC231" s="345"/>
      <c r="AD231" s="345"/>
      <c r="AE231" s="345"/>
      <c r="AF231" s="345"/>
      <c r="AI231"/>
    </row>
    <row r="232" spans="2:35" ht="13.5">
      <c r="B232" s="12"/>
      <c r="D232" s="12"/>
      <c r="E232" s="12"/>
      <c r="F232" s="12"/>
      <c r="G232" s="345"/>
      <c r="H232" s="345"/>
      <c r="I232" s="12"/>
      <c r="J232" s="12"/>
      <c r="K232" s="12"/>
      <c r="L232" s="12"/>
      <c r="M232" s="345"/>
      <c r="N232" s="345"/>
      <c r="O232" s="345"/>
      <c r="P232" s="12"/>
      <c r="Q232" s="345"/>
      <c r="R232" s="345"/>
      <c r="S232" s="345"/>
      <c r="T232" s="345"/>
      <c r="U232" s="12"/>
      <c r="V232" s="345"/>
      <c r="W232" s="12"/>
      <c r="X232" s="345"/>
      <c r="Y232" s="345"/>
      <c r="Z232" s="345"/>
      <c r="AA232" s="345"/>
      <c r="AB232" s="345"/>
      <c r="AC232" s="345"/>
      <c r="AD232" s="345"/>
      <c r="AE232" s="345"/>
      <c r="AF232" s="345"/>
      <c r="AI232"/>
    </row>
    <row r="233" spans="2:35" ht="13.5">
      <c r="B233" s="12"/>
      <c r="D233" s="12"/>
      <c r="E233" s="12"/>
      <c r="F233" s="12"/>
      <c r="G233" s="345"/>
      <c r="H233" s="345"/>
      <c r="I233" s="12"/>
      <c r="J233" s="12"/>
      <c r="K233" s="12"/>
      <c r="L233" s="12"/>
      <c r="M233" s="345"/>
      <c r="N233" s="345"/>
      <c r="O233" s="345"/>
      <c r="P233" s="12"/>
      <c r="Q233" s="345"/>
      <c r="R233" s="345"/>
      <c r="S233" s="345"/>
      <c r="T233" s="345"/>
      <c r="U233" s="12"/>
      <c r="V233" s="345"/>
      <c r="W233" s="12"/>
      <c r="X233" s="345"/>
      <c r="Y233" s="345"/>
      <c r="Z233" s="345"/>
      <c r="AA233" s="345"/>
      <c r="AB233" s="345"/>
      <c r="AC233" s="345"/>
      <c r="AD233" s="345"/>
      <c r="AE233" s="345"/>
      <c r="AF233" s="345"/>
      <c r="AI233"/>
    </row>
    <row r="234" spans="2:35" ht="13.5">
      <c r="B234" s="12"/>
      <c r="D234" s="12"/>
      <c r="E234" s="12"/>
      <c r="F234" s="12"/>
      <c r="G234" s="345"/>
      <c r="H234" s="345"/>
      <c r="I234" s="12"/>
      <c r="J234" s="12"/>
      <c r="K234" s="12"/>
      <c r="L234" s="12"/>
      <c r="M234" s="345"/>
      <c r="N234" s="345"/>
      <c r="O234" s="345"/>
      <c r="P234" s="12"/>
      <c r="Q234" s="345"/>
      <c r="R234" s="345"/>
      <c r="S234" s="345"/>
      <c r="T234" s="345"/>
      <c r="U234" s="12"/>
      <c r="V234" s="345"/>
      <c r="W234" s="12"/>
      <c r="X234" s="345"/>
      <c r="Y234" s="345"/>
      <c r="Z234" s="345"/>
      <c r="AA234" s="345"/>
      <c r="AB234" s="345"/>
      <c r="AC234" s="345"/>
      <c r="AD234" s="345"/>
      <c r="AE234" s="345"/>
      <c r="AF234" s="345"/>
      <c r="AI234"/>
    </row>
    <row r="235" spans="2:35" ht="13.5">
      <c r="B235" s="12"/>
      <c r="D235" s="12"/>
      <c r="E235" s="12"/>
      <c r="F235" s="12"/>
      <c r="G235" s="345"/>
      <c r="H235" s="345"/>
      <c r="I235" s="12"/>
      <c r="J235" s="12"/>
      <c r="K235" s="12"/>
      <c r="L235" s="12"/>
      <c r="M235" s="345"/>
      <c r="N235" s="345"/>
      <c r="O235" s="345"/>
      <c r="P235" s="12"/>
      <c r="Q235" s="345"/>
      <c r="R235" s="345"/>
      <c r="S235" s="345"/>
      <c r="T235" s="345"/>
      <c r="U235" s="12"/>
      <c r="V235" s="345"/>
      <c r="W235" s="12"/>
      <c r="X235" s="345"/>
      <c r="Y235" s="345"/>
      <c r="Z235" s="345"/>
      <c r="AA235" s="345"/>
      <c r="AB235" s="345"/>
      <c r="AC235" s="345"/>
      <c r="AD235" s="345"/>
      <c r="AE235" s="345"/>
      <c r="AF235" s="345"/>
      <c r="AI235"/>
    </row>
    <row r="236" spans="2:35" ht="13.5">
      <c r="B236" s="12"/>
      <c r="D236" s="12"/>
      <c r="E236" s="12"/>
      <c r="F236" s="12"/>
      <c r="G236" s="345"/>
      <c r="H236" s="345"/>
      <c r="I236" s="12"/>
      <c r="J236" s="12"/>
      <c r="K236" s="12"/>
      <c r="L236" s="12"/>
      <c r="M236" s="345"/>
      <c r="N236" s="345"/>
      <c r="O236" s="345"/>
      <c r="P236" s="12"/>
      <c r="Q236" s="345"/>
      <c r="R236" s="345"/>
      <c r="S236" s="345"/>
      <c r="T236" s="345"/>
      <c r="U236" s="12"/>
      <c r="V236" s="345"/>
      <c r="W236" s="12"/>
      <c r="X236" s="345"/>
      <c r="Y236" s="345"/>
      <c r="Z236" s="345"/>
      <c r="AA236" s="345"/>
      <c r="AB236" s="345"/>
      <c r="AC236" s="345"/>
      <c r="AD236" s="345"/>
      <c r="AE236" s="345"/>
      <c r="AF236" s="345"/>
      <c r="AI236"/>
    </row>
    <row r="237" spans="2:35" ht="13.5">
      <c r="B237" s="12"/>
      <c r="D237" s="12"/>
      <c r="E237" s="12"/>
      <c r="F237" s="12"/>
      <c r="G237" s="345"/>
      <c r="H237" s="345"/>
      <c r="I237" s="12"/>
      <c r="J237" s="12"/>
      <c r="K237" s="12"/>
      <c r="L237" s="12"/>
      <c r="M237" s="345"/>
      <c r="N237" s="345"/>
      <c r="O237" s="345"/>
      <c r="P237" s="12"/>
      <c r="Q237" s="345"/>
      <c r="R237" s="345"/>
      <c r="S237" s="345"/>
      <c r="T237" s="345"/>
      <c r="U237" s="12"/>
      <c r="V237" s="345"/>
      <c r="W237" s="12"/>
      <c r="X237" s="345"/>
      <c r="Y237" s="345"/>
      <c r="Z237" s="345"/>
      <c r="AA237" s="345"/>
      <c r="AB237" s="345"/>
      <c r="AC237" s="345"/>
      <c r="AD237" s="345"/>
      <c r="AE237" s="345"/>
      <c r="AF237" s="345"/>
      <c r="AI237"/>
    </row>
    <row r="238" spans="2:35" ht="13.5">
      <c r="B238" s="12"/>
      <c r="D238" s="12"/>
      <c r="E238" s="12"/>
      <c r="F238" s="12"/>
      <c r="G238" s="345"/>
      <c r="H238" s="345"/>
      <c r="I238" s="12"/>
      <c r="J238" s="12"/>
      <c r="K238" s="12"/>
      <c r="L238" s="12"/>
      <c r="M238" s="345"/>
      <c r="N238" s="345"/>
      <c r="O238" s="345"/>
      <c r="P238" s="12"/>
      <c r="Q238" s="345"/>
      <c r="R238" s="345"/>
      <c r="S238" s="345"/>
      <c r="T238" s="345"/>
      <c r="U238" s="12"/>
      <c r="V238" s="345"/>
      <c r="W238" s="12"/>
      <c r="X238" s="345"/>
      <c r="Y238" s="345"/>
      <c r="Z238" s="345"/>
      <c r="AA238" s="345"/>
      <c r="AB238" s="345"/>
      <c r="AC238" s="345"/>
      <c r="AD238" s="345"/>
      <c r="AE238" s="345"/>
      <c r="AF238" s="345"/>
      <c r="AI238"/>
    </row>
    <row r="239" spans="2:35" ht="13.5">
      <c r="B239" s="12"/>
      <c r="D239" s="12"/>
      <c r="E239" s="12"/>
      <c r="F239" s="12"/>
      <c r="G239" s="345"/>
      <c r="H239" s="345"/>
      <c r="I239" s="12"/>
      <c r="J239" s="12"/>
      <c r="K239" s="12"/>
      <c r="L239" s="12"/>
      <c r="M239" s="345"/>
      <c r="N239" s="345"/>
      <c r="O239" s="345"/>
      <c r="P239" s="12"/>
      <c r="Q239" s="345"/>
      <c r="R239" s="345"/>
      <c r="S239" s="345"/>
      <c r="T239" s="345"/>
      <c r="U239" s="12"/>
      <c r="V239" s="345"/>
      <c r="W239" s="12"/>
      <c r="X239" s="345"/>
      <c r="Y239" s="345"/>
      <c r="Z239" s="345"/>
      <c r="AA239" s="345"/>
      <c r="AB239" s="345"/>
      <c r="AC239" s="345"/>
      <c r="AD239" s="345"/>
      <c r="AE239" s="345"/>
      <c r="AF239" s="345"/>
      <c r="AI239"/>
    </row>
    <row r="240" spans="2:35" ht="13.5">
      <c r="B240" s="12"/>
      <c r="D240" s="12"/>
      <c r="E240" s="12"/>
      <c r="F240" s="12"/>
      <c r="G240" s="345"/>
      <c r="H240" s="345"/>
      <c r="I240" s="12"/>
      <c r="J240" s="12"/>
      <c r="K240" s="12"/>
      <c r="L240" s="12"/>
      <c r="M240" s="345"/>
      <c r="N240" s="345"/>
      <c r="O240" s="345"/>
      <c r="P240" s="12"/>
      <c r="Q240" s="345"/>
      <c r="R240" s="345"/>
      <c r="S240" s="345"/>
      <c r="T240" s="345"/>
      <c r="U240" s="12"/>
      <c r="V240" s="345"/>
      <c r="W240" s="12"/>
      <c r="X240" s="345"/>
      <c r="Y240" s="345"/>
      <c r="Z240" s="345"/>
      <c r="AA240" s="345"/>
      <c r="AB240" s="345"/>
      <c r="AC240" s="345"/>
      <c r="AD240" s="345"/>
      <c r="AE240" s="345"/>
      <c r="AF240" s="345"/>
      <c r="AI240"/>
    </row>
    <row r="241" spans="2:35" ht="13.5">
      <c r="B241" s="12"/>
      <c r="D241" s="12"/>
      <c r="E241" s="12"/>
      <c r="F241" s="12"/>
      <c r="G241" s="345"/>
      <c r="H241" s="345"/>
      <c r="I241" s="12"/>
      <c r="J241" s="12"/>
      <c r="K241" s="12"/>
      <c r="L241" s="12"/>
      <c r="M241" s="345"/>
      <c r="N241" s="345"/>
      <c r="O241" s="345"/>
      <c r="P241" s="12"/>
      <c r="Q241" s="345"/>
      <c r="R241" s="345"/>
      <c r="S241" s="345"/>
      <c r="T241" s="345"/>
      <c r="U241" s="12"/>
      <c r="V241" s="345"/>
      <c r="W241" s="12"/>
      <c r="X241" s="345"/>
      <c r="Y241" s="345"/>
      <c r="Z241" s="345"/>
      <c r="AA241" s="345"/>
      <c r="AB241" s="345"/>
      <c r="AC241" s="345"/>
      <c r="AD241" s="345"/>
      <c r="AE241" s="345"/>
      <c r="AF241" s="345"/>
      <c r="AI241"/>
    </row>
    <row r="242" spans="2:35" ht="13.5">
      <c r="B242" s="12"/>
      <c r="D242" s="12"/>
      <c r="E242" s="12"/>
      <c r="F242" s="12"/>
      <c r="G242" s="345"/>
      <c r="H242" s="345"/>
      <c r="I242" s="12"/>
      <c r="J242" s="12"/>
      <c r="K242" s="12"/>
      <c r="L242" s="12"/>
      <c r="M242" s="345"/>
      <c r="N242" s="345"/>
      <c r="O242" s="345"/>
      <c r="P242" s="12"/>
      <c r="Q242" s="345"/>
      <c r="R242" s="345"/>
      <c r="S242" s="345"/>
      <c r="T242" s="345"/>
      <c r="U242" s="12"/>
      <c r="V242" s="345"/>
      <c r="W242" s="12"/>
      <c r="X242" s="345"/>
      <c r="Y242" s="345"/>
      <c r="Z242" s="345"/>
      <c r="AA242" s="345"/>
      <c r="AB242" s="345"/>
      <c r="AC242" s="345"/>
      <c r="AD242" s="345"/>
      <c r="AE242" s="345"/>
      <c r="AF242" s="345"/>
      <c r="AI242"/>
    </row>
    <row r="243" spans="2:35" ht="13.5">
      <c r="B243" s="12"/>
      <c r="D243" s="12"/>
      <c r="E243" s="12"/>
      <c r="F243" s="12"/>
      <c r="G243" s="345"/>
      <c r="H243" s="345"/>
      <c r="I243" s="12"/>
      <c r="J243" s="12"/>
      <c r="K243" s="12"/>
      <c r="L243" s="12"/>
      <c r="M243" s="345"/>
      <c r="N243" s="345"/>
      <c r="O243" s="345"/>
      <c r="P243" s="12"/>
      <c r="Q243" s="345"/>
      <c r="R243" s="345"/>
      <c r="S243" s="345"/>
      <c r="T243" s="345"/>
      <c r="U243" s="12"/>
      <c r="V243" s="345"/>
      <c r="W243" s="12"/>
      <c r="X243" s="345"/>
      <c r="Y243" s="345"/>
      <c r="Z243" s="345"/>
      <c r="AA243" s="345"/>
      <c r="AB243" s="345"/>
      <c r="AC243" s="345"/>
      <c r="AD243" s="345"/>
      <c r="AE243" s="345"/>
      <c r="AF243" s="345"/>
      <c r="AI243"/>
    </row>
    <row r="244" spans="2:35" ht="13.5">
      <c r="B244" s="12"/>
      <c r="D244" s="12"/>
      <c r="E244" s="12"/>
      <c r="F244" s="12"/>
      <c r="G244" s="345"/>
      <c r="H244" s="345"/>
      <c r="I244" s="12"/>
      <c r="J244" s="12"/>
      <c r="K244" s="12"/>
      <c r="L244" s="12"/>
      <c r="M244" s="345"/>
      <c r="N244" s="345"/>
      <c r="O244" s="345"/>
      <c r="P244" s="12"/>
      <c r="Q244" s="345"/>
      <c r="R244" s="345"/>
      <c r="S244" s="345"/>
      <c r="T244" s="345"/>
      <c r="U244" s="12"/>
      <c r="V244" s="345"/>
      <c r="W244" s="12"/>
      <c r="X244" s="345"/>
      <c r="Y244" s="345"/>
      <c r="Z244" s="345"/>
      <c r="AA244" s="345"/>
      <c r="AB244" s="345"/>
      <c r="AC244" s="345"/>
      <c r="AD244" s="345"/>
      <c r="AE244" s="345"/>
      <c r="AF244" s="345"/>
      <c r="AI244"/>
    </row>
    <row r="245" spans="2:35" ht="13.5">
      <c r="B245" s="12"/>
      <c r="D245" s="12"/>
      <c r="E245" s="12"/>
      <c r="F245" s="12"/>
      <c r="G245" s="345"/>
      <c r="H245" s="345"/>
      <c r="I245" s="12"/>
      <c r="J245" s="12"/>
      <c r="K245" s="12"/>
      <c r="L245" s="12"/>
      <c r="M245" s="345"/>
      <c r="N245" s="345"/>
      <c r="O245" s="345"/>
      <c r="P245" s="12"/>
      <c r="Q245" s="345"/>
      <c r="R245" s="345"/>
      <c r="S245" s="345"/>
      <c r="T245" s="345"/>
      <c r="U245" s="12"/>
      <c r="V245" s="345"/>
      <c r="W245" s="12"/>
      <c r="X245" s="345"/>
      <c r="Y245" s="345"/>
      <c r="Z245" s="345"/>
      <c r="AA245" s="345"/>
      <c r="AB245" s="345"/>
      <c r="AC245" s="345"/>
      <c r="AD245" s="345"/>
      <c r="AE245" s="345"/>
      <c r="AF245" s="345"/>
      <c r="AI245"/>
    </row>
    <row r="246" spans="2:35" ht="13.5">
      <c r="B246" s="12"/>
      <c r="D246" s="12"/>
      <c r="E246" s="12"/>
      <c r="F246" s="12"/>
      <c r="G246" s="345"/>
      <c r="H246" s="345"/>
      <c r="I246" s="12"/>
      <c r="J246" s="12"/>
      <c r="K246" s="12"/>
      <c r="L246" s="12"/>
      <c r="M246" s="345"/>
      <c r="N246" s="345"/>
      <c r="O246" s="345"/>
      <c r="P246" s="12"/>
      <c r="Q246" s="345"/>
      <c r="R246" s="345"/>
      <c r="S246" s="345"/>
      <c r="T246" s="345"/>
      <c r="U246" s="12"/>
      <c r="V246" s="345"/>
      <c r="W246" s="12"/>
      <c r="X246" s="345"/>
      <c r="Y246" s="345"/>
      <c r="Z246" s="345"/>
      <c r="AA246" s="345"/>
      <c r="AB246" s="345"/>
      <c r="AC246" s="345"/>
      <c r="AD246" s="345"/>
      <c r="AE246" s="345"/>
      <c r="AF246" s="345"/>
      <c r="AI246"/>
    </row>
    <row r="247" spans="2:35" ht="13.5">
      <c r="B247" s="12"/>
      <c r="D247" s="12"/>
      <c r="E247" s="12"/>
      <c r="F247" s="12"/>
      <c r="G247" s="345"/>
      <c r="H247" s="345"/>
      <c r="I247" s="12"/>
      <c r="J247" s="12"/>
      <c r="K247" s="12"/>
      <c r="L247" s="12"/>
      <c r="M247" s="345"/>
      <c r="N247" s="345"/>
      <c r="O247" s="345"/>
      <c r="P247" s="12"/>
      <c r="Q247" s="345"/>
      <c r="R247" s="345"/>
      <c r="S247" s="345"/>
      <c r="T247" s="345"/>
      <c r="U247" s="12"/>
      <c r="V247" s="345"/>
      <c r="W247" s="12"/>
      <c r="X247" s="345"/>
      <c r="Y247" s="345"/>
      <c r="Z247" s="345"/>
      <c r="AA247" s="345"/>
      <c r="AB247" s="345"/>
      <c r="AC247" s="345"/>
      <c r="AD247" s="345"/>
      <c r="AE247" s="345"/>
      <c r="AF247" s="345"/>
      <c r="AI247"/>
    </row>
    <row r="248" spans="2:35" ht="13.5">
      <c r="B248" s="12"/>
      <c r="D248" s="12"/>
      <c r="E248" s="12"/>
      <c r="F248" s="12"/>
      <c r="G248" s="345"/>
      <c r="H248" s="345"/>
      <c r="I248" s="12"/>
      <c r="J248" s="12"/>
      <c r="K248" s="12"/>
      <c r="L248" s="12"/>
      <c r="M248" s="345"/>
      <c r="N248" s="345"/>
      <c r="O248" s="345"/>
      <c r="P248" s="12"/>
      <c r="Q248" s="345"/>
      <c r="R248" s="345"/>
      <c r="S248" s="345"/>
      <c r="T248" s="345"/>
      <c r="U248" s="12"/>
      <c r="V248" s="345"/>
      <c r="W248" s="12"/>
      <c r="X248" s="345"/>
      <c r="Y248" s="345"/>
      <c r="Z248" s="345"/>
      <c r="AA248" s="345"/>
      <c r="AB248" s="345"/>
      <c r="AC248" s="345"/>
      <c r="AD248" s="345"/>
      <c r="AE248" s="345"/>
      <c r="AF248" s="345"/>
      <c r="AI248"/>
    </row>
    <row r="249" spans="2:35" ht="13.5">
      <c r="B249" s="12"/>
      <c r="D249" s="12"/>
      <c r="E249" s="12"/>
      <c r="F249" s="12"/>
      <c r="G249" s="345"/>
      <c r="H249" s="345"/>
      <c r="I249" s="12"/>
      <c r="J249" s="12"/>
      <c r="K249" s="12"/>
      <c r="L249" s="12"/>
      <c r="M249" s="345"/>
      <c r="N249" s="345"/>
      <c r="O249" s="345"/>
      <c r="P249" s="12"/>
      <c r="Q249" s="345"/>
      <c r="R249" s="345"/>
      <c r="S249" s="345"/>
      <c r="T249" s="345"/>
      <c r="U249" s="12"/>
      <c r="V249" s="345"/>
      <c r="W249" s="12"/>
      <c r="X249" s="345"/>
      <c r="Y249" s="345"/>
      <c r="Z249" s="345"/>
      <c r="AA249" s="345"/>
      <c r="AB249" s="345"/>
      <c r="AC249" s="345"/>
      <c r="AD249" s="345"/>
      <c r="AE249" s="345"/>
      <c r="AF249" s="345"/>
      <c r="AI249"/>
    </row>
    <row r="250" spans="2:35" ht="13.5">
      <c r="B250" s="12"/>
      <c r="D250" s="12"/>
      <c r="E250" s="12"/>
      <c r="F250" s="12"/>
      <c r="G250" s="345"/>
      <c r="H250" s="345"/>
      <c r="I250" s="12"/>
      <c r="J250" s="12"/>
      <c r="K250" s="12"/>
      <c r="L250" s="12"/>
      <c r="M250" s="345"/>
      <c r="N250" s="345"/>
      <c r="O250" s="345"/>
      <c r="P250" s="12"/>
      <c r="Q250" s="345"/>
      <c r="R250" s="345"/>
      <c r="S250" s="345"/>
      <c r="T250" s="345"/>
      <c r="U250" s="12"/>
      <c r="V250" s="345"/>
      <c r="W250" s="12"/>
      <c r="X250" s="345"/>
      <c r="Y250" s="345"/>
      <c r="Z250" s="345"/>
      <c r="AA250" s="345"/>
      <c r="AB250" s="345"/>
      <c r="AC250" s="345"/>
      <c r="AD250" s="345"/>
      <c r="AE250" s="345"/>
      <c r="AF250" s="345"/>
      <c r="AI250"/>
    </row>
    <row r="251" spans="2:35" ht="13.5">
      <c r="B251" s="12"/>
      <c r="D251" s="12"/>
      <c r="E251" s="12"/>
      <c r="F251" s="12"/>
      <c r="G251" s="345"/>
      <c r="H251" s="345"/>
      <c r="I251" s="12"/>
      <c r="J251" s="12"/>
      <c r="K251" s="12"/>
      <c r="L251" s="12"/>
      <c r="M251" s="345"/>
      <c r="N251" s="345"/>
      <c r="O251" s="345"/>
      <c r="P251" s="12"/>
      <c r="Q251" s="345"/>
      <c r="R251" s="345"/>
      <c r="S251" s="345"/>
      <c r="T251" s="345"/>
      <c r="U251" s="12"/>
      <c r="V251" s="345"/>
      <c r="W251" s="12"/>
      <c r="X251" s="345"/>
      <c r="Y251" s="345"/>
      <c r="Z251" s="345"/>
      <c r="AA251" s="345"/>
      <c r="AB251" s="345"/>
      <c r="AC251" s="345"/>
      <c r="AD251" s="345"/>
      <c r="AE251" s="345"/>
      <c r="AF251" s="345"/>
      <c r="AI251"/>
    </row>
    <row r="252" spans="2:35" ht="13.5">
      <c r="B252" s="12"/>
      <c r="D252" s="12"/>
      <c r="E252" s="12"/>
      <c r="F252" s="12"/>
      <c r="G252" s="345"/>
      <c r="H252" s="345"/>
      <c r="I252" s="12"/>
      <c r="J252" s="12"/>
      <c r="K252" s="12"/>
      <c r="L252" s="12"/>
      <c r="M252" s="345"/>
      <c r="N252" s="345"/>
      <c r="O252" s="345"/>
      <c r="P252" s="12"/>
      <c r="Q252" s="345"/>
      <c r="R252" s="345"/>
      <c r="S252" s="345"/>
      <c r="T252" s="345"/>
      <c r="U252" s="12"/>
      <c r="V252" s="345"/>
      <c r="W252" s="12"/>
      <c r="X252" s="345"/>
      <c r="Y252" s="345"/>
      <c r="Z252" s="345"/>
      <c r="AA252" s="345"/>
      <c r="AB252" s="345"/>
      <c r="AC252" s="345"/>
      <c r="AD252" s="345"/>
      <c r="AE252" s="345"/>
      <c r="AF252" s="345"/>
      <c r="AI252"/>
    </row>
    <row r="253" spans="2:35" ht="13.5">
      <c r="B253" s="12"/>
      <c r="D253" s="12"/>
      <c r="E253" s="12"/>
      <c r="F253" s="12"/>
      <c r="G253" s="345"/>
      <c r="H253" s="345"/>
      <c r="I253" s="12"/>
      <c r="J253" s="12"/>
      <c r="K253" s="12"/>
      <c r="L253" s="12"/>
      <c r="M253" s="345"/>
      <c r="N253" s="345"/>
      <c r="O253" s="345"/>
      <c r="P253" s="12"/>
      <c r="Q253" s="345"/>
      <c r="R253" s="345"/>
      <c r="S253" s="345"/>
      <c r="T253" s="345"/>
      <c r="U253" s="12"/>
      <c r="V253" s="345"/>
      <c r="W253" s="12"/>
      <c r="X253" s="345"/>
      <c r="Y253" s="345"/>
      <c r="Z253" s="345"/>
      <c r="AA253" s="345"/>
      <c r="AB253" s="345"/>
      <c r="AC253" s="345"/>
      <c r="AD253" s="345"/>
      <c r="AE253" s="345"/>
      <c r="AF253" s="345"/>
      <c r="AI253"/>
    </row>
    <row r="254" spans="2:35" ht="13.5">
      <c r="B254" s="12"/>
      <c r="D254" s="12"/>
      <c r="E254" s="12"/>
      <c r="F254" s="12"/>
      <c r="G254" s="345"/>
      <c r="H254" s="345"/>
      <c r="I254" s="12"/>
      <c r="J254" s="12"/>
      <c r="K254" s="12"/>
      <c r="L254" s="12"/>
      <c r="M254" s="345"/>
      <c r="N254" s="345"/>
      <c r="O254" s="345"/>
      <c r="P254" s="12"/>
      <c r="Q254" s="345"/>
      <c r="R254" s="345"/>
      <c r="S254" s="345"/>
      <c r="T254" s="345"/>
      <c r="U254" s="12"/>
      <c r="V254" s="345"/>
      <c r="W254" s="12"/>
      <c r="X254" s="345"/>
      <c r="Y254" s="345"/>
      <c r="Z254" s="345"/>
      <c r="AA254" s="345"/>
      <c r="AB254" s="345"/>
      <c r="AC254" s="345"/>
      <c r="AD254" s="345"/>
      <c r="AE254" s="345"/>
      <c r="AF254" s="345"/>
      <c r="AI254"/>
    </row>
    <row r="255" spans="2:35" ht="13.5">
      <c r="B255" s="12"/>
      <c r="D255" s="12"/>
      <c r="E255" s="12"/>
      <c r="F255" s="12"/>
      <c r="G255" s="345"/>
      <c r="H255" s="345"/>
      <c r="I255" s="12"/>
      <c r="J255" s="12"/>
      <c r="K255" s="12"/>
      <c r="L255" s="12"/>
      <c r="M255" s="345"/>
      <c r="N255" s="345"/>
      <c r="O255" s="345"/>
      <c r="P255" s="12"/>
      <c r="Q255" s="345"/>
      <c r="R255" s="345"/>
      <c r="S255" s="345"/>
      <c r="T255" s="345"/>
      <c r="U255" s="12"/>
      <c r="V255" s="345"/>
      <c r="W255" s="12"/>
      <c r="X255" s="345"/>
      <c r="Y255" s="345"/>
      <c r="Z255" s="345"/>
      <c r="AA255" s="345"/>
      <c r="AB255" s="345"/>
      <c r="AC255" s="345"/>
      <c r="AD255" s="345"/>
      <c r="AE255" s="345"/>
      <c r="AF255" s="345"/>
      <c r="AI255"/>
    </row>
    <row r="256" spans="2:35" ht="13.5">
      <c r="B256" s="12"/>
      <c r="D256" s="12"/>
      <c r="E256" s="12"/>
      <c r="F256" s="12"/>
      <c r="G256" s="345"/>
      <c r="H256" s="345"/>
      <c r="I256" s="12"/>
      <c r="J256" s="12"/>
      <c r="K256" s="12"/>
      <c r="L256" s="12"/>
      <c r="M256" s="345"/>
      <c r="N256" s="345"/>
      <c r="O256" s="345"/>
      <c r="P256" s="12"/>
      <c r="Q256" s="345"/>
      <c r="R256" s="345"/>
      <c r="S256" s="345"/>
      <c r="T256" s="345"/>
      <c r="U256" s="12"/>
      <c r="V256" s="345"/>
      <c r="W256" s="12"/>
      <c r="X256" s="345"/>
      <c r="Y256" s="345"/>
      <c r="Z256" s="345"/>
      <c r="AA256" s="345"/>
      <c r="AB256" s="345"/>
      <c r="AC256" s="345"/>
      <c r="AD256" s="345"/>
      <c r="AE256" s="345"/>
      <c r="AF256" s="345"/>
      <c r="AI256"/>
    </row>
    <row r="257" spans="2:35" ht="13.5">
      <c r="B257" s="12"/>
      <c r="D257" s="12"/>
      <c r="E257" s="12"/>
      <c r="F257" s="12"/>
      <c r="G257" s="345"/>
      <c r="H257" s="345"/>
      <c r="I257" s="12"/>
      <c r="J257" s="12"/>
      <c r="K257" s="12"/>
      <c r="L257" s="12"/>
      <c r="M257" s="345"/>
      <c r="N257" s="345"/>
      <c r="O257" s="345"/>
      <c r="P257" s="12"/>
      <c r="Q257" s="345"/>
      <c r="R257" s="345"/>
      <c r="S257" s="345"/>
      <c r="T257" s="345"/>
      <c r="U257" s="12"/>
      <c r="V257" s="345"/>
      <c r="W257" s="12"/>
      <c r="X257" s="345"/>
      <c r="Y257" s="345"/>
      <c r="Z257" s="345"/>
      <c r="AA257" s="345"/>
      <c r="AB257" s="345"/>
      <c r="AC257" s="345"/>
      <c r="AD257" s="345"/>
      <c r="AE257" s="345"/>
      <c r="AF257" s="345"/>
      <c r="AI257"/>
    </row>
    <row r="258" spans="2:35" ht="13.5">
      <c r="B258" s="12"/>
      <c r="D258" s="12"/>
      <c r="E258" s="12"/>
      <c r="F258" s="12"/>
      <c r="G258" s="345"/>
      <c r="H258" s="345"/>
      <c r="I258" s="12"/>
      <c r="J258" s="12"/>
      <c r="K258" s="12"/>
      <c r="L258" s="12"/>
      <c r="M258" s="345"/>
      <c r="N258" s="345"/>
      <c r="O258" s="345"/>
      <c r="P258" s="12"/>
      <c r="Q258" s="345"/>
      <c r="R258" s="345"/>
      <c r="S258" s="345"/>
      <c r="T258" s="345"/>
      <c r="U258" s="12"/>
      <c r="V258" s="345"/>
      <c r="W258" s="12"/>
      <c r="X258" s="345"/>
      <c r="Y258" s="345"/>
      <c r="Z258" s="345"/>
      <c r="AA258" s="345"/>
      <c r="AB258" s="345"/>
      <c r="AC258" s="345"/>
      <c r="AD258" s="345"/>
      <c r="AE258" s="345"/>
      <c r="AF258" s="345"/>
      <c r="AI258"/>
    </row>
    <row r="259" spans="2:35" ht="13.5">
      <c r="B259" s="12"/>
      <c r="D259" s="12"/>
      <c r="E259" s="12"/>
      <c r="F259" s="12"/>
      <c r="G259" s="345"/>
      <c r="H259" s="345"/>
      <c r="I259" s="12"/>
      <c r="J259" s="12"/>
      <c r="K259" s="12"/>
      <c r="L259" s="12"/>
      <c r="M259" s="345"/>
      <c r="N259" s="345"/>
      <c r="O259" s="345"/>
      <c r="P259" s="12"/>
      <c r="Q259" s="345"/>
      <c r="R259" s="345"/>
      <c r="S259" s="345"/>
      <c r="T259" s="345"/>
      <c r="U259" s="12"/>
      <c r="V259" s="345"/>
      <c r="W259" s="12"/>
      <c r="X259" s="345"/>
      <c r="Y259" s="345"/>
      <c r="Z259" s="345"/>
      <c r="AA259" s="345"/>
      <c r="AB259" s="345"/>
      <c r="AC259" s="345"/>
      <c r="AD259" s="345"/>
      <c r="AE259" s="345"/>
      <c r="AF259" s="345"/>
      <c r="AI259"/>
    </row>
    <row r="260" spans="2:35" ht="13.5">
      <c r="B260" s="12"/>
      <c r="D260" s="12"/>
      <c r="E260" s="12"/>
      <c r="F260" s="12"/>
      <c r="G260" s="345"/>
      <c r="H260" s="345"/>
      <c r="I260" s="12"/>
      <c r="J260" s="12"/>
      <c r="K260" s="12"/>
      <c r="L260" s="12"/>
      <c r="M260" s="345"/>
      <c r="N260" s="345"/>
      <c r="O260" s="345"/>
      <c r="P260" s="12"/>
      <c r="Q260" s="345"/>
      <c r="R260" s="345"/>
      <c r="S260" s="345"/>
      <c r="T260" s="345"/>
      <c r="U260" s="12"/>
      <c r="V260" s="345"/>
      <c r="W260" s="12"/>
      <c r="X260" s="345"/>
      <c r="Y260" s="345"/>
      <c r="Z260" s="345"/>
      <c r="AA260" s="345"/>
      <c r="AB260" s="345"/>
      <c r="AC260" s="345"/>
      <c r="AD260" s="345"/>
      <c r="AE260" s="345"/>
      <c r="AF260" s="345"/>
      <c r="AI260"/>
    </row>
    <row r="261" spans="2:35" ht="13.5">
      <c r="B261" s="12"/>
      <c r="D261" s="12"/>
      <c r="E261" s="12"/>
      <c r="F261" s="12"/>
      <c r="G261" s="345"/>
      <c r="H261" s="345"/>
      <c r="I261" s="12"/>
      <c r="J261" s="12"/>
      <c r="K261" s="12"/>
      <c r="L261" s="12"/>
      <c r="M261" s="345"/>
      <c r="N261" s="345"/>
      <c r="O261" s="345"/>
      <c r="P261" s="12"/>
      <c r="Q261" s="345"/>
      <c r="R261" s="345"/>
      <c r="S261" s="345"/>
      <c r="T261" s="345"/>
      <c r="U261" s="12"/>
      <c r="V261" s="345"/>
      <c r="W261" s="12"/>
      <c r="X261" s="345"/>
      <c r="Y261" s="345"/>
      <c r="Z261" s="345"/>
      <c r="AA261" s="345"/>
      <c r="AB261" s="345"/>
      <c r="AC261" s="345"/>
      <c r="AD261" s="345"/>
      <c r="AE261" s="345"/>
      <c r="AF261" s="345"/>
      <c r="AI261"/>
    </row>
    <row r="262" spans="2:35" ht="13.5">
      <c r="B262" s="12"/>
      <c r="D262" s="12"/>
      <c r="E262" s="12"/>
      <c r="F262" s="12"/>
      <c r="G262" s="345"/>
      <c r="H262" s="345"/>
      <c r="I262" s="12"/>
      <c r="J262" s="12"/>
      <c r="K262" s="12"/>
      <c r="L262" s="12"/>
      <c r="M262" s="345"/>
      <c r="N262" s="345"/>
      <c r="O262" s="345"/>
      <c r="P262" s="12"/>
      <c r="Q262" s="345"/>
      <c r="R262" s="345"/>
      <c r="S262" s="345"/>
      <c r="T262" s="345"/>
      <c r="U262" s="12"/>
      <c r="V262" s="345"/>
      <c r="W262" s="12"/>
      <c r="X262" s="345"/>
      <c r="Y262" s="345"/>
      <c r="Z262" s="345"/>
      <c r="AA262" s="345"/>
      <c r="AB262" s="345"/>
      <c r="AC262" s="345"/>
      <c r="AD262" s="345"/>
      <c r="AE262" s="345"/>
      <c r="AF262" s="345"/>
      <c r="AI262"/>
    </row>
    <row r="263" spans="2:35" ht="13.5">
      <c r="B263" s="12"/>
      <c r="D263" s="12"/>
      <c r="E263" s="12"/>
      <c r="F263" s="12"/>
      <c r="G263" s="345"/>
      <c r="H263" s="345"/>
      <c r="I263" s="12"/>
      <c r="J263" s="12"/>
      <c r="K263" s="12"/>
      <c r="L263" s="12"/>
      <c r="M263" s="345"/>
      <c r="N263" s="345"/>
      <c r="O263" s="345"/>
      <c r="P263" s="12"/>
      <c r="Q263" s="345"/>
      <c r="R263" s="345"/>
      <c r="S263" s="345"/>
      <c r="T263" s="345"/>
      <c r="U263" s="12"/>
      <c r="V263" s="345"/>
      <c r="W263" s="12"/>
      <c r="X263" s="345"/>
      <c r="Y263" s="345"/>
      <c r="Z263" s="345"/>
      <c r="AA263" s="345"/>
      <c r="AB263" s="345"/>
      <c r="AC263" s="345"/>
      <c r="AD263" s="345"/>
      <c r="AE263" s="345"/>
      <c r="AF263" s="345"/>
      <c r="AI263"/>
    </row>
    <row r="264" spans="2:35" ht="13.5">
      <c r="B264" s="12"/>
      <c r="D264" s="12"/>
      <c r="E264" s="12"/>
      <c r="F264" s="12"/>
      <c r="G264" s="345"/>
      <c r="H264" s="345"/>
      <c r="I264" s="12"/>
      <c r="J264" s="12"/>
      <c r="K264" s="12"/>
      <c r="L264" s="12"/>
      <c r="M264" s="345"/>
      <c r="N264" s="345"/>
      <c r="O264" s="345"/>
      <c r="P264" s="12"/>
      <c r="Q264" s="345"/>
      <c r="R264" s="345"/>
      <c r="S264" s="345"/>
      <c r="T264" s="345"/>
      <c r="U264" s="12"/>
      <c r="V264" s="345"/>
      <c r="W264" s="12"/>
      <c r="X264" s="345"/>
      <c r="Y264" s="345"/>
      <c r="Z264" s="345"/>
      <c r="AA264" s="345"/>
      <c r="AB264" s="345"/>
      <c r="AC264" s="345"/>
      <c r="AD264" s="345"/>
      <c r="AE264" s="345"/>
      <c r="AF264" s="345"/>
      <c r="AI264"/>
    </row>
    <row r="265" spans="2:35" ht="13.5">
      <c r="B265" s="12"/>
      <c r="D265" s="12"/>
      <c r="E265" s="12"/>
      <c r="F265" s="12"/>
      <c r="G265" s="345"/>
      <c r="H265" s="345"/>
      <c r="I265" s="12"/>
      <c r="J265" s="12"/>
      <c r="K265" s="12"/>
      <c r="L265" s="12"/>
      <c r="M265" s="345"/>
      <c r="N265" s="345"/>
      <c r="O265" s="345"/>
      <c r="P265" s="12"/>
      <c r="Q265" s="345"/>
      <c r="R265" s="345"/>
      <c r="S265" s="345"/>
      <c r="T265" s="345"/>
      <c r="U265" s="12"/>
      <c r="V265" s="345"/>
      <c r="W265" s="12"/>
      <c r="X265" s="345"/>
      <c r="Y265" s="345"/>
      <c r="Z265" s="345"/>
      <c r="AA265" s="345"/>
      <c r="AB265" s="345"/>
      <c r="AC265" s="345"/>
      <c r="AD265" s="345"/>
      <c r="AE265" s="345"/>
      <c r="AF265" s="345"/>
      <c r="AI265"/>
    </row>
    <row r="266" spans="2:35" ht="13.5">
      <c r="B266" s="12"/>
      <c r="D266" s="12"/>
      <c r="E266" s="12"/>
      <c r="F266" s="12"/>
      <c r="G266" s="345"/>
      <c r="H266" s="345"/>
      <c r="I266" s="12"/>
      <c r="J266" s="12"/>
      <c r="K266" s="12"/>
      <c r="L266" s="12"/>
      <c r="M266" s="345"/>
      <c r="N266" s="345"/>
      <c r="O266" s="345"/>
      <c r="P266" s="12"/>
      <c r="Q266" s="345"/>
      <c r="R266" s="345"/>
      <c r="S266" s="345"/>
      <c r="T266" s="345"/>
      <c r="U266" s="12"/>
      <c r="V266" s="345"/>
      <c r="W266" s="12"/>
      <c r="X266" s="345"/>
      <c r="Y266" s="345"/>
      <c r="Z266" s="345"/>
      <c r="AA266" s="345"/>
      <c r="AB266" s="345"/>
      <c r="AC266" s="345"/>
      <c r="AD266" s="345"/>
      <c r="AE266" s="345"/>
      <c r="AF266" s="345"/>
      <c r="AI266"/>
    </row>
    <row r="267" spans="2:35" ht="13.5">
      <c r="B267" s="12"/>
      <c r="D267" s="12"/>
      <c r="E267" s="12"/>
      <c r="F267" s="12"/>
      <c r="G267" s="345"/>
      <c r="H267" s="345"/>
      <c r="I267" s="12"/>
      <c r="J267" s="12"/>
      <c r="K267" s="12"/>
      <c r="L267" s="12"/>
      <c r="M267" s="345"/>
      <c r="N267" s="345"/>
      <c r="O267" s="345"/>
      <c r="P267" s="12"/>
      <c r="Q267" s="345"/>
      <c r="R267" s="345"/>
      <c r="S267" s="345"/>
      <c r="T267" s="345"/>
      <c r="U267" s="12"/>
      <c r="V267" s="345"/>
      <c r="W267" s="12"/>
      <c r="X267" s="345"/>
      <c r="Y267" s="345"/>
      <c r="Z267" s="345"/>
      <c r="AA267" s="345"/>
      <c r="AB267" s="345"/>
      <c r="AC267" s="345"/>
      <c r="AD267" s="345"/>
      <c r="AE267" s="345"/>
      <c r="AF267" s="345"/>
      <c r="AI267"/>
    </row>
    <row r="268" spans="2:35" ht="13.5">
      <c r="B268" s="12"/>
      <c r="D268" s="12"/>
      <c r="E268" s="12"/>
      <c r="F268" s="12"/>
      <c r="G268" s="345"/>
      <c r="H268" s="345"/>
      <c r="I268" s="12"/>
      <c r="J268" s="12"/>
      <c r="K268" s="12"/>
      <c r="L268" s="12"/>
      <c r="M268" s="345"/>
      <c r="N268" s="345"/>
      <c r="O268" s="345"/>
      <c r="P268" s="12"/>
      <c r="Q268" s="345"/>
      <c r="R268" s="345"/>
      <c r="S268" s="345"/>
      <c r="T268" s="345"/>
      <c r="U268" s="12"/>
      <c r="V268" s="345"/>
      <c r="W268" s="12"/>
      <c r="X268" s="345"/>
      <c r="Y268" s="345"/>
      <c r="Z268" s="345"/>
      <c r="AA268" s="345"/>
      <c r="AB268" s="345"/>
      <c r="AC268" s="345"/>
      <c r="AD268" s="345"/>
      <c r="AE268" s="345"/>
      <c r="AF268" s="345"/>
      <c r="AI268"/>
    </row>
    <row r="269" spans="2:35" ht="13.5">
      <c r="B269" s="12"/>
      <c r="D269" s="12"/>
      <c r="E269" s="12"/>
      <c r="F269" s="12"/>
      <c r="G269" s="345"/>
      <c r="H269" s="345"/>
      <c r="I269" s="12"/>
      <c r="J269" s="12"/>
      <c r="K269" s="12"/>
      <c r="L269" s="12"/>
      <c r="M269" s="345"/>
      <c r="N269" s="345"/>
      <c r="O269" s="345"/>
      <c r="P269" s="12"/>
      <c r="Q269" s="345"/>
      <c r="R269" s="345"/>
      <c r="S269" s="345"/>
      <c r="T269" s="345"/>
      <c r="U269" s="12"/>
      <c r="V269" s="345"/>
      <c r="W269" s="12"/>
      <c r="X269" s="345"/>
      <c r="Y269" s="345"/>
      <c r="Z269" s="345"/>
      <c r="AA269" s="345"/>
      <c r="AB269" s="345"/>
      <c r="AC269" s="345"/>
      <c r="AD269" s="345"/>
      <c r="AE269" s="345"/>
      <c r="AF269" s="345"/>
      <c r="AI269"/>
    </row>
    <row r="270" spans="2:35" ht="13.5">
      <c r="B270" s="12"/>
      <c r="D270" s="12"/>
      <c r="E270" s="12"/>
      <c r="F270" s="12"/>
      <c r="G270" s="345"/>
      <c r="H270" s="345"/>
      <c r="I270" s="12"/>
      <c r="J270" s="12"/>
      <c r="K270" s="12"/>
      <c r="L270" s="12"/>
      <c r="M270" s="345"/>
      <c r="N270" s="345"/>
      <c r="O270" s="345"/>
      <c r="P270" s="12"/>
      <c r="Q270" s="345"/>
      <c r="R270" s="345"/>
      <c r="S270" s="345"/>
      <c r="T270" s="345"/>
      <c r="U270" s="12"/>
      <c r="V270" s="345"/>
      <c r="W270" s="12"/>
      <c r="X270" s="345"/>
      <c r="Y270" s="345"/>
      <c r="Z270" s="345"/>
      <c r="AA270" s="345"/>
      <c r="AB270" s="345"/>
      <c r="AC270" s="345"/>
      <c r="AD270" s="345"/>
      <c r="AE270" s="345"/>
      <c r="AF270" s="345"/>
      <c r="AI270"/>
    </row>
    <row r="271" spans="2:35" ht="13.5">
      <c r="B271" s="12"/>
      <c r="D271" s="12"/>
      <c r="E271" s="12"/>
      <c r="F271" s="12"/>
      <c r="G271" s="345"/>
      <c r="H271" s="345"/>
      <c r="I271" s="12"/>
      <c r="J271" s="12"/>
      <c r="K271" s="12"/>
      <c r="L271" s="12"/>
      <c r="M271" s="345"/>
      <c r="N271" s="345"/>
      <c r="O271" s="345"/>
      <c r="P271" s="12"/>
      <c r="Q271" s="345"/>
      <c r="R271" s="345"/>
      <c r="S271" s="345"/>
      <c r="T271" s="345"/>
      <c r="U271" s="12"/>
      <c r="V271" s="345"/>
      <c r="W271" s="12"/>
      <c r="X271" s="345"/>
      <c r="Y271" s="345"/>
      <c r="Z271" s="345"/>
      <c r="AA271" s="345"/>
      <c r="AB271" s="345"/>
      <c r="AC271" s="345"/>
      <c r="AD271" s="345"/>
      <c r="AE271" s="345"/>
      <c r="AF271" s="345"/>
      <c r="AI271"/>
    </row>
    <row r="272" spans="2:35" ht="13.5">
      <c r="B272" s="12"/>
      <c r="D272" s="12"/>
      <c r="E272" s="12"/>
      <c r="F272" s="12"/>
      <c r="G272" s="345"/>
      <c r="H272" s="345"/>
      <c r="I272" s="12"/>
      <c r="J272" s="12"/>
      <c r="K272" s="12"/>
      <c r="L272" s="12"/>
      <c r="M272" s="345"/>
      <c r="N272" s="345"/>
      <c r="O272" s="345"/>
      <c r="P272" s="12"/>
      <c r="Q272" s="345"/>
      <c r="R272" s="345"/>
      <c r="S272" s="345"/>
      <c r="T272" s="345"/>
      <c r="U272" s="12"/>
      <c r="V272" s="345"/>
      <c r="W272" s="12"/>
      <c r="X272" s="345"/>
      <c r="Y272" s="345"/>
      <c r="Z272" s="345"/>
      <c r="AA272" s="345"/>
      <c r="AB272" s="345"/>
      <c r="AC272" s="345"/>
      <c r="AD272" s="345"/>
      <c r="AE272" s="345"/>
      <c r="AF272" s="345"/>
      <c r="AI272"/>
    </row>
    <row r="273" spans="2:35" ht="13.5">
      <c r="B273" s="12"/>
      <c r="D273" s="12"/>
      <c r="E273" s="12"/>
      <c r="F273" s="12"/>
      <c r="G273" s="345"/>
      <c r="H273" s="345"/>
      <c r="I273" s="12"/>
      <c r="J273" s="12"/>
      <c r="K273" s="12"/>
      <c r="L273" s="12"/>
      <c r="M273" s="345"/>
      <c r="N273" s="345"/>
      <c r="O273" s="345"/>
      <c r="P273" s="12"/>
      <c r="Q273" s="345"/>
      <c r="R273" s="345"/>
      <c r="S273" s="345"/>
      <c r="T273" s="345"/>
      <c r="U273" s="12"/>
      <c r="V273" s="345"/>
      <c r="W273" s="12"/>
      <c r="X273" s="345"/>
      <c r="Y273" s="345"/>
      <c r="Z273" s="345"/>
      <c r="AA273" s="345"/>
      <c r="AB273" s="345"/>
      <c r="AC273" s="345"/>
      <c r="AD273" s="345"/>
      <c r="AE273" s="345"/>
      <c r="AF273" s="345"/>
      <c r="AI273"/>
    </row>
    <row r="274" spans="2:35" ht="13.5">
      <c r="B274" s="12"/>
      <c r="D274" s="12"/>
      <c r="E274" s="12"/>
      <c r="F274" s="12"/>
      <c r="G274" s="345"/>
      <c r="H274" s="345"/>
      <c r="I274" s="12"/>
      <c r="J274" s="12"/>
      <c r="K274" s="12"/>
      <c r="L274" s="12"/>
      <c r="M274" s="345"/>
      <c r="N274" s="345"/>
      <c r="O274" s="345"/>
      <c r="P274" s="12"/>
      <c r="Q274" s="345"/>
      <c r="R274" s="345"/>
      <c r="S274" s="345"/>
      <c r="T274" s="345"/>
      <c r="U274" s="12"/>
      <c r="V274" s="345"/>
      <c r="W274" s="12"/>
      <c r="X274" s="345"/>
      <c r="Y274" s="345"/>
      <c r="Z274" s="345"/>
      <c r="AA274" s="345"/>
      <c r="AB274" s="345"/>
      <c r="AC274" s="345"/>
      <c r="AD274" s="345"/>
      <c r="AE274" s="345"/>
      <c r="AF274" s="345"/>
      <c r="AI274"/>
    </row>
    <row r="275" spans="2:35" ht="13.5">
      <c r="B275" s="12"/>
      <c r="D275" s="12"/>
      <c r="E275" s="12"/>
      <c r="F275" s="12"/>
      <c r="G275" s="345"/>
      <c r="H275" s="345"/>
      <c r="I275" s="12"/>
      <c r="J275" s="12"/>
      <c r="K275" s="12"/>
      <c r="L275" s="12"/>
      <c r="M275" s="345"/>
      <c r="N275" s="345"/>
      <c r="O275" s="345"/>
      <c r="P275" s="12"/>
      <c r="Q275" s="345"/>
      <c r="R275" s="345"/>
      <c r="S275" s="345"/>
      <c r="T275" s="345"/>
      <c r="U275" s="12"/>
      <c r="V275" s="345"/>
      <c r="W275" s="12"/>
      <c r="X275" s="345"/>
      <c r="Y275" s="345"/>
      <c r="Z275" s="345"/>
      <c r="AA275" s="345"/>
      <c r="AB275" s="345"/>
      <c r="AC275" s="345"/>
      <c r="AD275" s="345"/>
      <c r="AE275" s="345"/>
      <c r="AF275" s="345"/>
      <c r="AI275"/>
    </row>
    <row r="276" spans="2:35" ht="13.5">
      <c r="B276" s="12"/>
      <c r="D276" s="12"/>
      <c r="E276" s="12"/>
      <c r="F276" s="12"/>
      <c r="G276" s="345"/>
      <c r="H276" s="345"/>
      <c r="I276" s="12"/>
      <c r="J276" s="12"/>
      <c r="K276" s="12"/>
      <c r="L276" s="12"/>
      <c r="M276" s="345"/>
      <c r="N276" s="345"/>
      <c r="O276" s="345"/>
      <c r="P276" s="12"/>
      <c r="Q276" s="345"/>
      <c r="R276" s="345"/>
      <c r="S276" s="345"/>
      <c r="T276" s="345"/>
      <c r="U276" s="12"/>
      <c r="V276" s="345"/>
      <c r="W276" s="12"/>
      <c r="X276" s="345"/>
      <c r="Y276" s="345"/>
      <c r="Z276" s="345"/>
      <c r="AA276" s="345"/>
      <c r="AB276" s="345"/>
      <c r="AC276" s="345"/>
      <c r="AD276" s="345"/>
      <c r="AE276" s="345"/>
      <c r="AF276" s="345"/>
      <c r="AI276"/>
    </row>
    <row r="277" spans="2:35" ht="13.5">
      <c r="B277" s="12"/>
      <c r="D277" s="12"/>
      <c r="E277" s="12"/>
      <c r="F277" s="12"/>
      <c r="G277" s="345"/>
      <c r="H277" s="345"/>
      <c r="I277" s="12"/>
      <c r="J277" s="12"/>
      <c r="K277" s="12"/>
      <c r="L277" s="12"/>
      <c r="M277" s="345"/>
      <c r="N277" s="345"/>
      <c r="O277" s="345"/>
      <c r="P277" s="12"/>
      <c r="Q277" s="345"/>
      <c r="R277" s="345"/>
      <c r="S277" s="345"/>
      <c r="T277" s="345"/>
      <c r="U277" s="12"/>
      <c r="V277" s="345"/>
      <c r="W277" s="12"/>
      <c r="X277" s="345"/>
      <c r="Y277" s="345"/>
      <c r="Z277" s="345"/>
      <c r="AA277" s="345"/>
      <c r="AB277" s="345"/>
      <c r="AC277" s="345"/>
      <c r="AD277" s="345"/>
      <c r="AE277" s="345"/>
      <c r="AF277" s="345"/>
      <c r="AI277"/>
    </row>
    <row r="278" spans="2:35" ht="13.5">
      <c r="B278" s="12"/>
      <c r="D278" s="12"/>
      <c r="E278" s="12"/>
      <c r="F278" s="12"/>
      <c r="G278" s="345"/>
      <c r="H278" s="345"/>
      <c r="I278" s="12"/>
      <c r="J278" s="12"/>
      <c r="K278" s="12"/>
      <c r="L278" s="12"/>
      <c r="M278" s="345"/>
      <c r="N278" s="345"/>
      <c r="O278" s="345"/>
      <c r="P278" s="12"/>
      <c r="Q278" s="345"/>
      <c r="R278" s="345"/>
      <c r="S278" s="345"/>
      <c r="T278" s="345"/>
      <c r="U278" s="12"/>
      <c r="V278" s="345"/>
      <c r="W278" s="12"/>
      <c r="X278" s="345"/>
      <c r="Y278" s="345"/>
      <c r="Z278" s="345"/>
      <c r="AA278" s="345"/>
      <c r="AB278" s="345"/>
      <c r="AC278" s="345"/>
      <c r="AD278" s="345"/>
      <c r="AE278" s="345"/>
      <c r="AF278" s="345"/>
      <c r="AI278"/>
    </row>
    <row r="279" spans="2:35" ht="13.5">
      <c r="B279" s="12"/>
      <c r="D279" s="12"/>
      <c r="E279" s="12"/>
      <c r="F279" s="12"/>
      <c r="G279" s="345"/>
      <c r="H279" s="345"/>
      <c r="I279" s="12"/>
      <c r="J279" s="12"/>
      <c r="K279" s="12"/>
      <c r="L279" s="12"/>
      <c r="M279" s="345"/>
      <c r="N279" s="345"/>
      <c r="O279" s="345"/>
      <c r="P279" s="12"/>
      <c r="Q279" s="345"/>
      <c r="R279" s="345"/>
      <c r="S279" s="345"/>
      <c r="T279" s="345"/>
      <c r="U279" s="12"/>
      <c r="V279" s="345"/>
      <c r="W279" s="12"/>
      <c r="X279" s="345"/>
      <c r="Y279" s="345"/>
      <c r="Z279" s="345"/>
      <c r="AA279" s="345"/>
      <c r="AB279" s="345"/>
      <c r="AC279" s="345"/>
      <c r="AD279" s="345"/>
      <c r="AE279" s="345"/>
      <c r="AF279" s="345"/>
      <c r="AI279"/>
    </row>
    <row r="280" spans="2:35" ht="13.5">
      <c r="B280" s="12"/>
      <c r="D280" s="12"/>
      <c r="E280" s="12"/>
      <c r="F280" s="12"/>
      <c r="G280" s="345"/>
      <c r="H280" s="345"/>
      <c r="I280" s="12"/>
      <c r="J280" s="12"/>
      <c r="K280" s="12"/>
      <c r="L280" s="12"/>
      <c r="M280" s="345"/>
      <c r="N280" s="345"/>
      <c r="O280" s="345"/>
      <c r="P280" s="12"/>
      <c r="Q280" s="345"/>
      <c r="R280" s="345"/>
      <c r="S280" s="345"/>
      <c r="T280" s="345"/>
      <c r="U280" s="12"/>
      <c r="V280" s="345"/>
      <c r="W280" s="12"/>
      <c r="X280" s="345"/>
      <c r="Y280" s="345"/>
      <c r="Z280" s="345"/>
      <c r="AA280" s="345"/>
      <c r="AB280" s="345"/>
      <c r="AC280" s="345"/>
      <c r="AD280" s="345"/>
      <c r="AE280" s="345"/>
      <c r="AF280" s="345"/>
      <c r="AI280"/>
    </row>
    <row r="281" spans="2:35" ht="13.5">
      <c r="B281" s="12"/>
      <c r="D281" s="12"/>
      <c r="E281" s="12"/>
      <c r="F281" s="12"/>
      <c r="G281" s="345"/>
      <c r="H281" s="345"/>
      <c r="I281" s="12"/>
      <c r="J281" s="12"/>
      <c r="K281" s="12"/>
      <c r="L281" s="12"/>
      <c r="M281" s="345"/>
      <c r="N281" s="345"/>
      <c r="O281" s="345"/>
      <c r="P281" s="12"/>
      <c r="Q281" s="345"/>
      <c r="R281" s="345"/>
      <c r="S281" s="345"/>
      <c r="T281" s="345"/>
      <c r="U281" s="12"/>
      <c r="V281" s="345"/>
      <c r="W281" s="12"/>
      <c r="X281" s="345"/>
      <c r="Y281" s="345"/>
      <c r="Z281" s="345"/>
      <c r="AA281" s="345"/>
      <c r="AB281" s="345"/>
      <c r="AC281" s="345"/>
      <c r="AD281" s="345"/>
      <c r="AE281" s="345"/>
      <c r="AF281" s="345"/>
      <c r="AI281"/>
    </row>
    <row r="282" spans="2:35" ht="13.5">
      <c r="B282" s="12"/>
      <c r="D282" s="12"/>
      <c r="E282" s="12"/>
      <c r="F282" s="12"/>
      <c r="G282" s="345"/>
      <c r="H282" s="345"/>
      <c r="I282" s="12"/>
      <c r="J282" s="12"/>
      <c r="K282" s="12"/>
      <c r="L282" s="12"/>
      <c r="M282" s="345"/>
      <c r="N282" s="345"/>
      <c r="O282" s="345"/>
      <c r="P282" s="12"/>
      <c r="Q282" s="345"/>
      <c r="R282" s="345"/>
      <c r="S282" s="345"/>
      <c r="T282" s="345"/>
      <c r="U282" s="12"/>
      <c r="V282" s="345"/>
      <c r="W282" s="12"/>
      <c r="X282" s="345"/>
      <c r="Y282" s="345"/>
      <c r="Z282" s="345"/>
      <c r="AA282" s="345"/>
      <c r="AB282" s="345"/>
      <c r="AC282" s="345"/>
      <c r="AD282" s="345"/>
      <c r="AE282" s="345"/>
      <c r="AF282" s="345"/>
      <c r="AI282"/>
    </row>
    <row r="283" spans="2:35" ht="13.5">
      <c r="B283" s="12"/>
      <c r="D283" s="12"/>
      <c r="E283" s="12"/>
      <c r="F283" s="12"/>
      <c r="G283" s="345"/>
      <c r="H283" s="345"/>
      <c r="I283" s="12"/>
      <c r="J283" s="12"/>
      <c r="K283" s="12"/>
      <c r="L283" s="12"/>
      <c r="M283" s="345"/>
      <c r="N283" s="345"/>
      <c r="O283" s="345"/>
      <c r="P283" s="12"/>
      <c r="Q283" s="345"/>
      <c r="R283" s="345"/>
      <c r="S283" s="345"/>
      <c r="T283" s="345"/>
      <c r="U283" s="12"/>
      <c r="V283" s="345"/>
      <c r="W283" s="12"/>
      <c r="X283" s="345"/>
      <c r="Y283" s="345"/>
      <c r="Z283" s="345"/>
      <c r="AA283" s="345"/>
      <c r="AB283" s="345"/>
      <c r="AC283" s="345"/>
      <c r="AD283" s="345"/>
      <c r="AE283" s="345"/>
      <c r="AF283" s="345"/>
      <c r="AI283"/>
    </row>
    <row r="284" spans="2:35" ht="13.5">
      <c r="B284" s="12"/>
      <c r="D284" s="12"/>
      <c r="E284" s="12"/>
      <c r="F284" s="12"/>
      <c r="G284" s="345"/>
      <c r="H284" s="345"/>
      <c r="I284" s="12"/>
      <c r="J284" s="12"/>
      <c r="K284" s="12"/>
      <c r="L284" s="12"/>
      <c r="M284" s="345"/>
      <c r="N284" s="345"/>
      <c r="O284" s="345"/>
      <c r="P284" s="12"/>
      <c r="Q284" s="345"/>
      <c r="R284" s="345"/>
      <c r="S284" s="345"/>
      <c r="T284" s="345"/>
      <c r="U284" s="12"/>
      <c r="V284" s="345"/>
      <c r="W284" s="12"/>
      <c r="X284" s="345"/>
      <c r="Y284" s="345"/>
      <c r="Z284" s="345"/>
      <c r="AA284" s="345"/>
      <c r="AB284" s="345"/>
      <c r="AC284" s="345"/>
      <c r="AD284" s="345"/>
      <c r="AE284" s="345"/>
      <c r="AF284" s="345"/>
      <c r="AI284"/>
    </row>
    <row r="285" spans="2:35" ht="13.5">
      <c r="B285" s="12"/>
      <c r="D285" s="12"/>
      <c r="E285" s="12"/>
      <c r="F285" s="12"/>
      <c r="G285" s="345"/>
      <c r="H285" s="345"/>
      <c r="I285" s="12"/>
      <c r="J285" s="12"/>
      <c r="K285" s="12"/>
      <c r="L285" s="12"/>
      <c r="M285" s="345"/>
      <c r="N285" s="345"/>
      <c r="O285" s="345"/>
      <c r="P285" s="12"/>
      <c r="Q285" s="345"/>
      <c r="R285" s="345"/>
      <c r="S285" s="345"/>
      <c r="T285" s="345"/>
      <c r="U285" s="12"/>
      <c r="V285" s="345"/>
      <c r="W285" s="12"/>
      <c r="X285" s="345"/>
      <c r="Y285" s="345"/>
      <c r="Z285" s="345"/>
      <c r="AA285" s="345"/>
      <c r="AB285" s="345"/>
      <c r="AC285" s="345"/>
      <c r="AD285" s="345"/>
      <c r="AE285" s="345"/>
      <c r="AF285" s="345"/>
      <c r="AI285"/>
    </row>
    <row r="286" spans="2:35" ht="13.5">
      <c r="B286" s="12"/>
      <c r="D286" s="12"/>
      <c r="E286" s="12"/>
      <c r="F286" s="12"/>
      <c r="G286" s="345"/>
      <c r="H286" s="345"/>
      <c r="I286" s="12"/>
      <c r="J286" s="12"/>
      <c r="K286" s="12"/>
      <c r="L286" s="12"/>
      <c r="M286" s="345"/>
      <c r="N286" s="345"/>
      <c r="O286" s="345"/>
      <c r="P286" s="12"/>
      <c r="Q286" s="345"/>
      <c r="R286" s="345"/>
      <c r="S286" s="345"/>
      <c r="T286" s="345"/>
      <c r="U286" s="12"/>
      <c r="V286" s="345"/>
      <c r="W286" s="12"/>
      <c r="X286" s="345"/>
      <c r="Y286" s="345"/>
      <c r="Z286" s="345"/>
      <c r="AA286" s="345"/>
      <c r="AB286" s="345"/>
      <c r="AC286" s="345"/>
      <c r="AD286" s="345"/>
      <c r="AE286" s="345"/>
      <c r="AF286" s="345"/>
      <c r="AI286"/>
    </row>
    <row r="287" spans="2:35" ht="13.5">
      <c r="B287" s="12"/>
      <c r="D287" s="12"/>
      <c r="E287" s="12"/>
      <c r="F287" s="12"/>
      <c r="G287" s="345"/>
      <c r="H287" s="345"/>
      <c r="I287" s="12"/>
      <c r="J287" s="12"/>
      <c r="K287" s="12"/>
      <c r="L287" s="12"/>
      <c r="M287" s="345"/>
      <c r="N287" s="345"/>
      <c r="O287" s="345"/>
      <c r="P287" s="12"/>
      <c r="Q287" s="345"/>
      <c r="R287" s="345"/>
      <c r="S287" s="345"/>
      <c r="T287" s="345"/>
      <c r="U287" s="12"/>
      <c r="V287" s="345"/>
      <c r="W287" s="12"/>
      <c r="X287" s="345"/>
      <c r="Y287" s="345"/>
      <c r="Z287" s="345"/>
      <c r="AA287" s="345"/>
      <c r="AB287" s="345"/>
      <c r="AC287" s="345"/>
      <c r="AD287" s="345"/>
      <c r="AE287" s="345"/>
      <c r="AF287" s="345"/>
      <c r="AI287"/>
    </row>
    <row r="288" spans="2:35" ht="13.5">
      <c r="B288" s="12"/>
      <c r="D288" s="12"/>
      <c r="E288" s="12"/>
      <c r="F288" s="12"/>
      <c r="G288" s="345"/>
      <c r="H288" s="345"/>
      <c r="I288" s="12"/>
      <c r="J288" s="12"/>
      <c r="K288" s="12"/>
      <c r="L288" s="12"/>
      <c r="M288" s="345"/>
      <c r="N288" s="345"/>
      <c r="O288" s="345"/>
      <c r="P288" s="12"/>
      <c r="Q288" s="345"/>
      <c r="R288" s="345"/>
      <c r="S288" s="345"/>
      <c r="T288" s="345"/>
      <c r="U288" s="12"/>
      <c r="V288" s="345"/>
      <c r="W288" s="12"/>
      <c r="X288" s="345"/>
      <c r="Y288" s="345"/>
      <c r="Z288" s="345"/>
      <c r="AA288" s="345"/>
      <c r="AB288" s="345"/>
      <c r="AC288" s="345"/>
      <c r="AD288" s="345"/>
      <c r="AE288" s="345"/>
      <c r="AF288" s="345"/>
      <c r="AI288"/>
    </row>
    <row r="289" spans="2:35" ht="13.5">
      <c r="B289" s="12"/>
      <c r="D289" s="12"/>
      <c r="E289" s="12"/>
      <c r="F289" s="12"/>
      <c r="G289" s="345"/>
      <c r="H289" s="345"/>
      <c r="I289" s="12"/>
      <c r="J289" s="12"/>
      <c r="K289" s="12"/>
      <c r="L289" s="12"/>
      <c r="M289" s="345"/>
      <c r="N289" s="345"/>
      <c r="O289" s="345"/>
      <c r="P289" s="12"/>
      <c r="Q289" s="345"/>
      <c r="R289" s="345"/>
      <c r="S289" s="345"/>
      <c r="T289" s="345"/>
      <c r="U289" s="12"/>
      <c r="V289" s="345"/>
      <c r="W289" s="12"/>
      <c r="X289" s="345"/>
      <c r="Y289" s="345"/>
      <c r="Z289" s="345"/>
      <c r="AA289" s="345"/>
      <c r="AB289" s="345"/>
      <c r="AC289" s="345"/>
      <c r="AD289" s="345"/>
      <c r="AE289" s="345"/>
      <c r="AF289" s="345"/>
      <c r="AI289"/>
    </row>
    <row r="290" spans="2:35" ht="13.5">
      <c r="B290" s="12"/>
      <c r="D290" s="12"/>
      <c r="E290" s="12"/>
      <c r="F290" s="12"/>
      <c r="G290" s="345"/>
      <c r="H290" s="345"/>
      <c r="I290" s="12"/>
      <c r="J290" s="12"/>
      <c r="K290" s="12"/>
      <c r="L290" s="12"/>
      <c r="M290" s="345"/>
      <c r="N290" s="345"/>
      <c r="O290" s="345"/>
      <c r="P290" s="12"/>
      <c r="Q290" s="345"/>
      <c r="R290" s="345"/>
      <c r="S290" s="345"/>
      <c r="T290" s="345"/>
      <c r="U290" s="12"/>
      <c r="V290" s="345"/>
      <c r="W290" s="12"/>
      <c r="X290" s="345"/>
      <c r="Y290" s="345"/>
      <c r="Z290" s="345"/>
      <c r="AA290" s="345"/>
      <c r="AB290" s="345"/>
      <c r="AC290" s="345"/>
      <c r="AD290" s="345"/>
      <c r="AE290" s="345"/>
      <c r="AF290" s="345"/>
      <c r="AI290"/>
    </row>
    <row r="291" spans="2:35" ht="13.5">
      <c r="B291" s="12"/>
      <c r="D291" s="12"/>
      <c r="E291" s="12"/>
      <c r="F291" s="12"/>
      <c r="G291" s="345"/>
      <c r="H291" s="345"/>
      <c r="I291" s="12"/>
      <c r="J291" s="12"/>
      <c r="K291" s="12"/>
      <c r="L291" s="12"/>
      <c r="M291" s="345"/>
      <c r="N291" s="345"/>
      <c r="O291" s="345"/>
      <c r="P291" s="12"/>
      <c r="Q291" s="345"/>
      <c r="R291" s="345"/>
      <c r="S291" s="345"/>
      <c r="T291" s="345"/>
      <c r="U291" s="12"/>
      <c r="V291" s="345"/>
      <c r="W291" s="12"/>
      <c r="X291" s="345"/>
      <c r="Y291" s="345"/>
      <c r="Z291" s="345"/>
      <c r="AA291" s="345"/>
      <c r="AB291" s="345"/>
      <c r="AC291" s="345"/>
      <c r="AD291" s="345"/>
      <c r="AE291" s="345"/>
      <c r="AF291" s="345"/>
      <c r="AI291"/>
    </row>
    <row r="292" spans="2:35" ht="13.5">
      <c r="B292" s="12"/>
      <c r="D292" s="12"/>
      <c r="E292" s="12"/>
      <c r="F292" s="12"/>
      <c r="G292" s="345"/>
      <c r="H292" s="345"/>
      <c r="I292" s="12"/>
      <c r="J292" s="12"/>
      <c r="K292" s="12"/>
      <c r="L292" s="12"/>
      <c r="M292" s="345"/>
      <c r="N292" s="345"/>
      <c r="O292" s="345"/>
      <c r="P292" s="12"/>
      <c r="Q292" s="345"/>
      <c r="R292" s="345"/>
      <c r="S292" s="345"/>
      <c r="T292" s="345"/>
      <c r="U292" s="12"/>
      <c r="V292" s="345"/>
      <c r="W292" s="12"/>
      <c r="X292" s="345"/>
      <c r="Y292" s="345"/>
      <c r="Z292" s="345"/>
      <c r="AA292" s="345"/>
      <c r="AB292" s="345"/>
      <c r="AC292" s="345"/>
      <c r="AD292" s="345"/>
      <c r="AE292" s="345"/>
      <c r="AF292" s="345"/>
      <c r="AI292"/>
    </row>
    <row r="293" spans="2:35" ht="13.5">
      <c r="B293" s="12"/>
      <c r="D293" s="12"/>
      <c r="E293" s="12"/>
      <c r="F293" s="12"/>
      <c r="G293" s="345"/>
      <c r="H293" s="345"/>
      <c r="I293" s="12"/>
      <c r="J293" s="12"/>
      <c r="K293" s="12"/>
      <c r="L293" s="12"/>
      <c r="M293" s="345"/>
      <c r="N293" s="345"/>
      <c r="O293" s="345"/>
      <c r="P293" s="12"/>
      <c r="Q293" s="345"/>
      <c r="R293" s="345"/>
      <c r="S293" s="345"/>
      <c r="T293" s="345"/>
      <c r="U293" s="12"/>
      <c r="V293" s="345"/>
      <c r="W293" s="12"/>
      <c r="X293" s="345"/>
      <c r="Y293" s="345"/>
      <c r="Z293" s="345"/>
      <c r="AA293" s="345"/>
      <c r="AB293" s="345"/>
      <c r="AC293" s="345"/>
      <c r="AD293" s="345"/>
      <c r="AE293" s="345"/>
      <c r="AF293" s="345"/>
      <c r="AI293"/>
    </row>
    <row r="294" spans="2:35" ht="13.5">
      <c r="B294" s="12"/>
      <c r="D294" s="12"/>
      <c r="E294" s="12"/>
      <c r="F294" s="12"/>
      <c r="G294" s="345"/>
      <c r="H294" s="345"/>
      <c r="I294" s="12"/>
      <c r="J294" s="12"/>
      <c r="K294" s="12"/>
      <c r="L294" s="12"/>
      <c r="M294" s="345"/>
      <c r="N294" s="345"/>
      <c r="O294" s="345"/>
      <c r="P294" s="12"/>
      <c r="Q294" s="345"/>
      <c r="R294" s="345"/>
      <c r="S294" s="345"/>
      <c r="T294" s="345"/>
      <c r="U294" s="12"/>
      <c r="V294" s="345"/>
      <c r="W294" s="12"/>
      <c r="X294" s="345"/>
      <c r="Y294" s="345"/>
      <c r="Z294" s="345"/>
      <c r="AA294" s="345"/>
      <c r="AB294" s="345"/>
      <c r="AC294" s="345"/>
      <c r="AD294" s="345"/>
      <c r="AE294" s="345"/>
      <c r="AF294" s="345"/>
      <c r="AI294"/>
    </row>
    <row r="295" spans="2:35" ht="13.5">
      <c r="B295" s="12"/>
      <c r="D295" s="12"/>
      <c r="E295" s="12"/>
      <c r="F295" s="12"/>
      <c r="G295" s="345"/>
      <c r="H295" s="345"/>
      <c r="I295" s="12"/>
      <c r="J295" s="12"/>
      <c r="K295" s="12"/>
      <c r="L295" s="12"/>
      <c r="M295" s="345"/>
      <c r="N295" s="345"/>
      <c r="O295" s="345"/>
      <c r="P295" s="12"/>
      <c r="Q295" s="345"/>
      <c r="R295" s="345"/>
      <c r="S295" s="345"/>
      <c r="T295" s="345"/>
      <c r="U295" s="12"/>
      <c r="V295" s="345"/>
      <c r="W295" s="12"/>
      <c r="X295" s="345"/>
      <c r="Y295" s="345"/>
      <c r="Z295" s="345"/>
      <c r="AA295" s="345"/>
      <c r="AB295" s="345"/>
      <c r="AC295" s="345"/>
      <c r="AD295" s="345"/>
      <c r="AE295" s="345"/>
      <c r="AF295" s="345"/>
      <c r="AI295"/>
    </row>
    <row r="296" spans="2:35" ht="13.5">
      <c r="B296" s="12"/>
      <c r="D296" s="12"/>
      <c r="E296" s="12"/>
      <c r="F296" s="12"/>
      <c r="G296" s="345"/>
      <c r="H296" s="345"/>
      <c r="I296" s="12"/>
      <c r="J296" s="12"/>
      <c r="K296" s="12"/>
      <c r="L296" s="12"/>
      <c r="M296" s="345"/>
      <c r="N296" s="345"/>
      <c r="O296" s="345"/>
      <c r="P296" s="12"/>
      <c r="Q296" s="345"/>
      <c r="R296" s="345"/>
      <c r="S296" s="345"/>
      <c r="T296" s="345"/>
      <c r="U296" s="12"/>
      <c r="V296" s="345"/>
      <c r="W296" s="12"/>
      <c r="X296" s="345"/>
      <c r="Y296" s="345"/>
      <c r="Z296" s="345"/>
      <c r="AA296" s="345"/>
      <c r="AB296" s="345"/>
      <c r="AC296" s="345"/>
      <c r="AD296" s="345"/>
      <c r="AE296" s="345"/>
      <c r="AF296" s="345"/>
      <c r="AI296"/>
    </row>
    <row r="297" spans="2:35" ht="13.5">
      <c r="B297" s="12"/>
      <c r="D297" s="12"/>
      <c r="E297" s="12"/>
      <c r="F297" s="12"/>
      <c r="G297" s="345"/>
      <c r="H297" s="345"/>
      <c r="I297" s="12"/>
      <c r="J297" s="12"/>
      <c r="K297" s="12"/>
      <c r="L297" s="12"/>
      <c r="M297" s="345"/>
      <c r="N297" s="345"/>
      <c r="O297" s="345"/>
      <c r="P297" s="12"/>
      <c r="Q297" s="345"/>
      <c r="R297" s="345"/>
      <c r="S297" s="345"/>
      <c r="T297" s="345"/>
      <c r="U297" s="12"/>
      <c r="V297" s="345"/>
      <c r="W297" s="12"/>
      <c r="X297" s="345"/>
      <c r="Y297" s="345"/>
      <c r="Z297" s="345"/>
      <c r="AA297" s="345"/>
      <c r="AB297" s="345"/>
      <c r="AC297" s="345"/>
      <c r="AD297" s="345"/>
      <c r="AE297" s="345"/>
      <c r="AF297" s="345"/>
      <c r="AI297"/>
    </row>
    <row r="298" spans="2:35" ht="13.5">
      <c r="B298" s="12"/>
      <c r="D298" s="12"/>
      <c r="E298" s="12"/>
      <c r="F298" s="12"/>
      <c r="G298" s="345"/>
      <c r="H298" s="345"/>
      <c r="I298" s="12"/>
      <c r="J298" s="12"/>
      <c r="K298" s="12"/>
      <c r="L298" s="12"/>
      <c r="M298" s="345"/>
      <c r="N298" s="345"/>
      <c r="O298" s="345"/>
      <c r="P298" s="12"/>
      <c r="Q298" s="345"/>
      <c r="R298" s="345"/>
      <c r="S298" s="345"/>
      <c r="T298" s="345"/>
      <c r="U298" s="12"/>
      <c r="V298" s="345"/>
      <c r="W298" s="12"/>
      <c r="X298" s="345"/>
      <c r="Y298" s="345"/>
      <c r="Z298" s="345"/>
      <c r="AA298" s="345"/>
      <c r="AB298" s="345"/>
      <c r="AC298" s="345"/>
      <c r="AD298" s="345"/>
      <c r="AE298" s="345"/>
      <c r="AF298" s="345"/>
      <c r="AI298"/>
    </row>
    <row r="299" spans="2:35" ht="13.5">
      <c r="B299" s="12"/>
      <c r="D299" s="12"/>
      <c r="E299" s="12"/>
      <c r="F299" s="12"/>
      <c r="G299" s="345"/>
      <c r="H299" s="345"/>
      <c r="I299" s="12"/>
      <c r="J299" s="12"/>
      <c r="K299" s="12"/>
      <c r="L299" s="12"/>
      <c r="M299" s="345"/>
      <c r="N299" s="345"/>
      <c r="O299" s="345"/>
      <c r="P299" s="12"/>
      <c r="Q299" s="345"/>
      <c r="R299" s="345"/>
      <c r="S299" s="345"/>
      <c r="T299" s="345"/>
      <c r="U299" s="12"/>
      <c r="V299" s="345"/>
      <c r="W299" s="12"/>
      <c r="X299" s="345"/>
      <c r="Y299" s="345"/>
      <c r="Z299" s="345"/>
      <c r="AA299" s="345"/>
      <c r="AB299" s="345"/>
      <c r="AC299" s="345"/>
      <c r="AD299" s="345"/>
      <c r="AE299" s="345"/>
      <c r="AF299" s="345"/>
      <c r="AI299"/>
    </row>
    <row r="300" spans="2:35" ht="13.5">
      <c r="B300" s="12"/>
      <c r="D300" s="12"/>
      <c r="E300" s="12"/>
      <c r="F300" s="12"/>
      <c r="G300" s="345"/>
      <c r="H300" s="345"/>
      <c r="I300" s="12"/>
      <c r="J300" s="12"/>
      <c r="K300" s="12"/>
      <c r="L300" s="12"/>
      <c r="M300" s="345"/>
      <c r="N300" s="345"/>
      <c r="O300" s="345"/>
      <c r="P300" s="12"/>
      <c r="Q300" s="345"/>
      <c r="R300" s="345"/>
      <c r="S300" s="345"/>
      <c r="T300" s="345"/>
      <c r="U300" s="12"/>
      <c r="V300" s="345"/>
      <c r="W300" s="12"/>
      <c r="X300" s="345"/>
      <c r="Y300" s="345"/>
      <c r="Z300" s="345"/>
      <c r="AA300" s="345"/>
      <c r="AB300" s="345"/>
      <c r="AC300" s="345"/>
      <c r="AD300" s="345"/>
      <c r="AE300" s="345"/>
      <c r="AF300" s="345"/>
      <c r="AI300"/>
    </row>
    <row r="301" spans="2:35" ht="13.5">
      <c r="B301" s="12"/>
      <c r="D301" s="12"/>
      <c r="E301" s="12"/>
      <c r="F301" s="12"/>
      <c r="G301" s="345"/>
      <c r="H301" s="345"/>
      <c r="I301" s="12"/>
      <c r="J301" s="12"/>
      <c r="K301" s="12"/>
      <c r="L301" s="12"/>
      <c r="M301" s="345"/>
      <c r="N301" s="345"/>
      <c r="O301" s="345"/>
      <c r="P301" s="12"/>
      <c r="Q301" s="345"/>
      <c r="R301" s="345"/>
      <c r="S301" s="345"/>
      <c r="T301" s="345"/>
      <c r="U301" s="12"/>
      <c r="V301" s="345"/>
      <c r="W301" s="12"/>
      <c r="X301" s="345"/>
      <c r="Y301" s="345"/>
      <c r="Z301" s="345"/>
      <c r="AA301" s="345"/>
      <c r="AB301" s="345"/>
      <c r="AC301" s="345"/>
      <c r="AD301" s="345"/>
      <c r="AE301" s="345"/>
      <c r="AF301" s="345"/>
      <c r="AI301"/>
    </row>
    <row r="302" spans="2:35" ht="13.5">
      <c r="B302" s="12"/>
      <c r="D302" s="12"/>
      <c r="E302" s="12"/>
      <c r="F302" s="12"/>
      <c r="G302" s="345"/>
      <c r="H302" s="345"/>
      <c r="I302" s="12"/>
      <c r="J302" s="12"/>
      <c r="K302" s="12"/>
      <c r="L302" s="12"/>
      <c r="M302" s="345"/>
      <c r="N302" s="345"/>
      <c r="O302" s="345"/>
      <c r="P302" s="12"/>
      <c r="Q302" s="345"/>
      <c r="R302" s="345"/>
      <c r="S302" s="345"/>
      <c r="T302" s="345"/>
      <c r="U302" s="12"/>
      <c r="V302" s="345"/>
      <c r="W302" s="12"/>
      <c r="X302" s="345"/>
      <c r="Y302" s="345"/>
      <c r="Z302" s="345"/>
      <c r="AA302" s="345"/>
      <c r="AB302" s="345"/>
      <c r="AC302" s="345"/>
      <c r="AD302" s="345"/>
      <c r="AE302" s="345"/>
      <c r="AF302" s="345"/>
      <c r="AI302"/>
    </row>
    <row r="303" spans="2:35" ht="13.5">
      <c r="B303" s="12"/>
      <c r="D303" s="12"/>
      <c r="E303" s="12"/>
      <c r="F303" s="12"/>
      <c r="G303" s="345"/>
      <c r="H303" s="345"/>
      <c r="I303" s="12"/>
      <c r="J303" s="12"/>
      <c r="K303" s="12"/>
      <c r="L303" s="12"/>
      <c r="M303" s="345"/>
      <c r="N303" s="345"/>
      <c r="O303" s="345"/>
      <c r="P303" s="12"/>
      <c r="Q303" s="345"/>
      <c r="R303" s="345"/>
      <c r="S303" s="345"/>
      <c r="T303" s="345"/>
      <c r="U303" s="12"/>
      <c r="V303" s="345"/>
      <c r="W303" s="12"/>
      <c r="X303" s="345"/>
      <c r="Y303" s="345"/>
      <c r="Z303" s="345"/>
      <c r="AA303" s="345"/>
      <c r="AB303" s="345"/>
      <c r="AC303" s="345"/>
      <c r="AD303" s="345"/>
      <c r="AE303" s="345"/>
      <c r="AF303" s="345"/>
      <c r="AI303"/>
    </row>
    <row r="304" spans="2:35" ht="13.5">
      <c r="B304" s="12"/>
      <c r="D304" s="12"/>
      <c r="E304" s="12"/>
      <c r="F304" s="12"/>
      <c r="G304" s="345"/>
      <c r="H304" s="345"/>
      <c r="I304" s="12"/>
      <c r="J304" s="12"/>
      <c r="K304" s="12"/>
      <c r="L304" s="12"/>
      <c r="M304" s="345"/>
      <c r="N304" s="345"/>
      <c r="O304" s="345"/>
      <c r="P304" s="12"/>
      <c r="Q304" s="345"/>
      <c r="R304" s="345"/>
      <c r="S304" s="345"/>
      <c r="T304" s="345"/>
      <c r="U304" s="12"/>
      <c r="V304" s="345"/>
      <c r="W304" s="12"/>
      <c r="X304" s="345"/>
      <c r="Y304" s="345"/>
      <c r="Z304" s="345"/>
      <c r="AA304" s="345"/>
      <c r="AB304" s="345"/>
      <c r="AC304" s="345"/>
      <c r="AD304" s="345"/>
      <c r="AE304" s="345"/>
      <c r="AF304" s="345"/>
      <c r="AI304"/>
    </row>
    <row r="305" spans="2:35" ht="13.5">
      <c r="B305" s="12"/>
      <c r="D305" s="12"/>
      <c r="E305" s="12"/>
      <c r="F305" s="12"/>
      <c r="G305" s="345"/>
      <c r="H305" s="345"/>
      <c r="I305" s="12"/>
      <c r="J305" s="12"/>
      <c r="K305" s="12"/>
      <c r="L305" s="12"/>
      <c r="M305" s="345"/>
      <c r="N305" s="345"/>
      <c r="O305" s="345"/>
      <c r="P305" s="12"/>
      <c r="Q305" s="345"/>
      <c r="R305" s="345"/>
      <c r="S305" s="345"/>
      <c r="T305" s="345"/>
      <c r="U305" s="12"/>
      <c r="V305" s="345"/>
      <c r="W305" s="12"/>
      <c r="X305" s="345"/>
      <c r="Y305" s="345"/>
      <c r="Z305" s="345"/>
      <c r="AA305" s="345"/>
      <c r="AB305" s="345"/>
      <c r="AC305" s="345"/>
      <c r="AD305" s="345"/>
      <c r="AE305" s="345"/>
      <c r="AF305" s="345"/>
      <c r="AI305"/>
    </row>
    <row r="306" spans="2:35" ht="13.5">
      <c r="B306" s="12"/>
      <c r="D306" s="12"/>
      <c r="E306" s="12"/>
      <c r="F306" s="12"/>
      <c r="G306" s="345"/>
      <c r="H306" s="345"/>
      <c r="I306" s="12"/>
      <c r="J306" s="12"/>
      <c r="K306" s="12"/>
      <c r="L306" s="12"/>
      <c r="M306" s="345"/>
      <c r="N306" s="345"/>
      <c r="O306" s="345"/>
      <c r="P306" s="12"/>
      <c r="Q306" s="345"/>
      <c r="R306" s="345"/>
      <c r="S306" s="345"/>
      <c r="T306" s="345"/>
      <c r="U306" s="12"/>
      <c r="V306" s="345"/>
      <c r="W306" s="12"/>
      <c r="X306" s="345"/>
      <c r="Y306" s="345"/>
      <c r="Z306" s="345"/>
      <c r="AA306" s="345"/>
      <c r="AB306" s="345"/>
      <c r="AC306" s="345"/>
      <c r="AD306" s="345"/>
      <c r="AE306" s="345"/>
      <c r="AF306" s="345"/>
      <c r="AI306"/>
    </row>
    <row r="307" spans="2:35" ht="13.5">
      <c r="B307" s="12"/>
      <c r="D307" s="12"/>
      <c r="E307" s="12"/>
      <c r="F307" s="12"/>
      <c r="G307" s="345"/>
      <c r="H307" s="345"/>
      <c r="I307" s="12"/>
      <c r="J307" s="12"/>
      <c r="K307" s="12"/>
      <c r="L307" s="12"/>
      <c r="M307" s="345"/>
      <c r="N307" s="345"/>
      <c r="O307" s="345"/>
      <c r="P307" s="12"/>
      <c r="Q307" s="345"/>
      <c r="R307" s="345"/>
      <c r="S307" s="345"/>
      <c r="T307" s="345"/>
      <c r="U307" s="12"/>
      <c r="V307" s="345"/>
      <c r="W307" s="12"/>
      <c r="X307" s="345"/>
      <c r="Y307" s="345"/>
      <c r="Z307" s="345"/>
      <c r="AA307" s="345"/>
      <c r="AB307" s="345"/>
      <c r="AC307" s="345"/>
      <c r="AD307" s="345"/>
      <c r="AE307" s="345"/>
      <c r="AF307" s="345"/>
      <c r="AI307"/>
    </row>
    <row r="308" spans="2:35" ht="13.5">
      <c r="B308" s="12"/>
      <c r="D308" s="12"/>
      <c r="E308" s="12"/>
      <c r="F308" s="12"/>
      <c r="G308" s="345"/>
      <c r="H308" s="345"/>
      <c r="I308" s="12"/>
      <c r="J308" s="12"/>
      <c r="K308" s="12"/>
      <c r="L308" s="12"/>
      <c r="M308" s="345"/>
      <c r="N308" s="345"/>
      <c r="O308" s="345"/>
      <c r="P308" s="12"/>
      <c r="Q308" s="345"/>
      <c r="R308" s="345"/>
      <c r="S308" s="345"/>
      <c r="T308" s="345"/>
      <c r="U308" s="12"/>
      <c r="V308" s="345"/>
      <c r="W308" s="12"/>
      <c r="X308" s="345"/>
      <c r="Y308" s="345"/>
      <c r="Z308" s="345"/>
      <c r="AA308" s="345"/>
      <c r="AB308" s="345"/>
      <c r="AC308" s="345"/>
      <c r="AD308" s="345"/>
      <c r="AE308" s="345"/>
      <c r="AF308" s="345"/>
      <c r="AI308"/>
    </row>
    <row r="309" spans="2:35" ht="13.5">
      <c r="B309" s="12"/>
      <c r="D309" s="12"/>
      <c r="E309" s="12"/>
      <c r="F309" s="12"/>
      <c r="G309" s="345"/>
      <c r="H309" s="345"/>
      <c r="I309" s="12"/>
      <c r="J309" s="12"/>
      <c r="K309" s="12"/>
      <c r="L309" s="12"/>
      <c r="M309" s="345"/>
      <c r="N309" s="345"/>
      <c r="O309" s="345"/>
      <c r="P309" s="12"/>
      <c r="Q309" s="345"/>
      <c r="R309" s="345"/>
      <c r="S309" s="345"/>
      <c r="T309" s="345"/>
      <c r="U309" s="12"/>
      <c r="V309" s="345"/>
      <c r="W309" s="12"/>
      <c r="X309" s="345"/>
      <c r="Y309" s="345"/>
      <c r="Z309" s="345"/>
      <c r="AA309" s="345"/>
      <c r="AB309" s="345"/>
      <c r="AC309" s="345"/>
      <c r="AD309" s="345"/>
      <c r="AE309" s="345"/>
      <c r="AF309" s="345"/>
      <c r="AI309"/>
    </row>
    <row r="310" spans="2:35" ht="13.5">
      <c r="B310" s="12"/>
      <c r="D310" s="12"/>
      <c r="E310" s="12"/>
      <c r="F310" s="12"/>
      <c r="G310" s="345"/>
      <c r="H310" s="345"/>
      <c r="I310" s="12"/>
      <c r="J310" s="12"/>
      <c r="K310" s="12"/>
      <c r="L310" s="12"/>
      <c r="M310" s="345"/>
      <c r="N310" s="345"/>
      <c r="O310" s="345"/>
      <c r="P310" s="12"/>
      <c r="Q310" s="345"/>
      <c r="R310" s="345"/>
      <c r="S310" s="345"/>
      <c r="T310" s="345"/>
      <c r="U310" s="12"/>
      <c r="V310" s="345"/>
      <c r="W310" s="12"/>
      <c r="X310" s="345"/>
      <c r="Y310" s="345"/>
      <c r="Z310" s="345"/>
      <c r="AA310" s="345"/>
      <c r="AB310" s="345"/>
      <c r="AC310" s="345"/>
      <c r="AD310" s="345"/>
      <c r="AE310" s="345"/>
      <c r="AF310" s="345"/>
      <c r="AI310"/>
    </row>
    <row r="311" spans="2:35" ht="13.5">
      <c r="B311" s="12"/>
      <c r="D311" s="12"/>
      <c r="E311" s="12"/>
      <c r="F311" s="12"/>
      <c r="G311" s="345"/>
      <c r="H311" s="345"/>
      <c r="I311" s="12"/>
      <c r="J311" s="12"/>
      <c r="K311" s="12"/>
      <c r="L311" s="12"/>
      <c r="M311" s="345"/>
      <c r="N311" s="345"/>
      <c r="O311" s="345"/>
      <c r="P311" s="12"/>
      <c r="Q311" s="345"/>
      <c r="R311" s="345"/>
      <c r="S311" s="345"/>
      <c r="T311" s="345"/>
      <c r="U311" s="12"/>
      <c r="V311" s="345"/>
      <c r="W311" s="12"/>
      <c r="X311" s="345"/>
      <c r="Y311" s="345"/>
      <c r="Z311" s="345"/>
      <c r="AA311" s="345"/>
      <c r="AB311" s="345"/>
      <c r="AC311" s="345"/>
      <c r="AD311" s="345"/>
      <c r="AE311" s="345"/>
      <c r="AF311" s="345"/>
      <c r="AI311"/>
    </row>
    <row r="312" spans="2:35" ht="13.5">
      <c r="B312" s="12"/>
      <c r="D312" s="12"/>
      <c r="E312" s="12"/>
      <c r="F312" s="12"/>
      <c r="G312" s="345"/>
      <c r="H312" s="345"/>
      <c r="I312" s="12"/>
      <c r="J312" s="12"/>
      <c r="K312" s="12"/>
      <c r="L312" s="12"/>
      <c r="M312" s="345"/>
      <c r="N312" s="345"/>
      <c r="O312" s="345"/>
      <c r="P312" s="12"/>
      <c r="Q312" s="345"/>
      <c r="R312" s="345"/>
      <c r="S312" s="345"/>
      <c r="T312" s="345"/>
      <c r="U312" s="12"/>
      <c r="V312" s="345"/>
      <c r="W312" s="12"/>
      <c r="X312" s="345"/>
      <c r="Y312" s="345"/>
      <c r="Z312" s="345"/>
      <c r="AA312" s="345"/>
      <c r="AB312" s="345"/>
      <c r="AC312" s="345"/>
      <c r="AD312" s="345"/>
      <c r="AE312" s="345"/>
      <c r="AF312" s="345"/>
      <c r="AI312"/>
    </row>
    <row r="313" spans="2:35" ht="13.5">
      <c r="B313" s="12"/>
      <c r="D313" s="12"/>
      <c r="E313" s="12"/>
      <c r="F313" s="12"/>
      <c r="G313" s="345"/>
      <c r="H313" s="345"/>
      <c r="I313" s="12"/>
      <c r="J313" s="12"/>
      <c r="K313" s="12"/>
      <c r="L313" s="12"/>
      <c r="M313" s="345"/>
      <c r="N313" s="345"/>
      <c r="O313" s="345"/>
      <c r="P313" s="12"/>
      <c r="Q313" s="345"/>
      <c r="R313" s="345"/>
      <c r="S313" s="345"/>
      <c r="T313" s="345"/>
      <c r="U313" s="12"/>
      <c r="V313" s="345"/>
      <c r="W313" s="12"/>
      <c r="X313" s="345"/>
      <c r="Y313" s="345"/>
      <c r="Z313" s="345"/>
      <c r="AA313" s="345"/>
      <c r="AB313" s="345"/>
      <c r="AC313" s="345"/>
      <c r="AD313" s="345"/>
      <c r="AE313" s="345"/>
      <c r="AF313" s="345"/>
      <c r="AI313"/>
    </row>
    <row r="314" spans="2:35" ht="13.5">
      <c r="B314" s="12"/>
      <c r="D314" s="12"/>
      <c r="E314" s="12"/>
      <c r="F314" s="12"/>
      <c r="G314" s="345"/>
      <c r="H314" s="345"/>
      <c r="I314" s="12"/>
      <c r="J314" s="12"/>
      <c r="K314" s="12"/>
      <c r="L314" s="12"/>
      <c r="M314" s="345"/>
      <c r="N314" s="345"/>
      <c r="O314" s="345"/>
      <c r="P314" s="12"/>
      <c r="Q314" s="345"/>
      <c r="R314" s="345"/>
      <c r="S314" s="345"/>
      <c r="T314" s="345"/>
      <c r="U314" s="12"/>
      <c r="V314" s="345"/>
      <c r="W314" s="12"/>
      <c r="X314" s="345"/>
      <c r="Y314" s="345"/>
      <c r="Z314" s="345"/>
      <c r="AA314" s="345"/>
      <c r="AB314" s="345"/>
      <c r="AC314" s="345"/>
      <c r="AD314" s="345"/>
      <c r="AE314" s="345"/>
      <c r="AF314" s="345"/>
      <c r="AI314"/>
    </row>
    <row r="315" spans="2:35" ht="13.5">
      <c r="B315" s="12"/>
      <c r="D315" s="12"/>
      <c r="E315" s="12"/>
      <c r="F315" s="12"/>
      <c r="G315" s="345"/>
      <c r="H315" s="345"/>
      <c r="I315" s="12"/>
      <c r="J315" s="12"/>
      <c r="K315" s="12"/>
      <c r="L315" s="12"/>
      <c r="M315" s="345"/>
      <c r="N315" s="345"/>
      <c r="O315" s="345"/>
      <c r="P315" s="12"/>
      <c r="Q315" s="345"/>
      <c r="R315" s="345"/>
      <c r="S315" s="345"/>
      <c r="T315" s="345"/>
      <c r="U315" s="12"/>
      <c r="V315" s="345"/>
      <c r="W315" s="12"/>
      <c r="X315" s="345"/>
      <c r="Y315" s="345"/>
      <c r="Z315" s="345"/>
      <c r="AA315" s="345"/>
      <c r="AB315" s="345"/>
      <c r="AC315" s="345"/>
      <c r="AD315" s="345"/>
      <c r="AE315" s="345"/>
      <c r="AF315" s="345"/>
      <c r="AI315"/>
    </row>
    <row r="316" spans="2:35" ht="13.5">
      <c r="B316" s="12"/>
      <c r="D316" s="12"/>
      <c r="E316" s="12"/>
      <c r="F316" s="12"/>
      <c r="G316" s="345"/>
      <c r="H316" s="345"/>
      <c r="I316" s="12"/>
      <c r="J316" s="12"/>
      <c r="K316" s="12"/>
      <c r="L316" s="12"/>
      <c r="M316" s="345"/>
      <c r="N316" s="345"/>
      <c r="O316" s="345"/>
      <c r="P316" s="12"/>
      <c r="Q316" s="345"/>
      <c r="R316" s="345"/>
      <c r="S316" s="345"/>
      <c r="T316" s="345"/>
      <c r="U316" s="12"/>
      <c r="V316" s="345"/>
      <c r="W316" s="12"/>
      <c r="X316" s="345"/>
      <c r="Y316" s="345"/>
      <c r="Z316" s="345"/>
      <c r="AA316" s="345"/>
      <c r="AB316" s="345"/>
      <c r="AC316" s="345"/>
      <c r="AD316" s="345"/>
      <c r="AE316" s="345"/>
      <c r="AF316" s="345"/>
      <c r="AI316"/>
    </row>
    <row r="317" spans="2:35" ht="13.5">
      <c r="B317" s="12"/>
      <c r="D317" s="12"/>
      <c r="E317" s="12"/>
      <c r="F317" s="12"/>
      <c r="G317" s="345"/>
      <c r="H317" s="345"/>
      <c r="I317" s="12"/>
      <c r="J317" s="12"/>
      <c r="K317" s="12"/>
      <c r="L317" s="12"/>
      <c r="M317" s="345"/>
      <c r="N317" s="345"/>
      <c r="O317" s="345"/>
      <c r="P317" s="12"/>
      <c r="Q317" s="345"/>
      <c r="R317" s="345"/>
      <c r="S317" s="345"/>
      <c r="T317" s="345"/>
      <c r="U317" s="12"/>
      <c r="V317" s="345"/>
      <c r="W317" s="12"/>
      <c r="X317" s="345"/>
      <c r="Y317" s="345"/>
      <c r="Z317" s="345"/>
      <c r="AA317" s="345"/>
      <c r="AB317" s="345"/>
      <c r="AC317" s="345"/>
      <c r="AD317" s="345"/>
      <c r="AE317" s="345"/>
      <c r="AF317" s="345"/>
      <c r="AI317"/>
    </row>
    <row r="318" spans="2:35" ht="13.5">
      <c r="B318" s="12"/>
      <c r="D318" s="12"/>
      <c r="E318" s="12"/>
      <c r="F318" s="12"/>
      <c r="G318" s="345"/>
      <c r="H318" s="345"/>
      <c r="I318" s="12"/>
      <c r="J318" s="12"/>
      <c r="K318" s="12"/>
      <c r="L318" s="12"/>
      <c r="M318" s="345"/>
      <c r="N318" s="345"/>
      <c r="O318" s="345"/>
      <c r="P318" s="12"/>
      <c r="Q318" s="345"/>
      <c r="R318" s="345"/>
      <c r="S318" s="345"/>
      <c r="T318" s="345"/>
      <c r="U318" s="12"/>
      <c r="V318" s="345"/>
      <c r="W318" s="12"/>
      <c r="X318" s="345"/>
      <c r="Y318" s="345"/>
      <c r="Z318" s="345"/>
      <c r="AA318" s="345"/>
      <c r="AB318" s="345"/>
      <c r="AC318" s="345"/>
      <c r="AD318" s="345"/>
      <c r="AE318" s="345"/>
      <c r="AF318" s="345"/>
      <c r="AI318"/>
    </row>
    <row r="319" spans="2:35" ht="13.5">
      <c r="B319" s="12"/>
      <c r="D319" s="12"/>
      <c r="E319" s="12"/>
      <c r="F319" s="12"/>
      <c r="G319" s="345"/>
      <c r="H319" s="345"/>
      <c r="I319" s="12"/>
      <c r="J319" s="12"/>
      <c r="K319" s="12"/>
      <c r="L319" s="12"/>
      <c r="M319" s="345"/>
      <c r="N319" s="345"/>
      <c r="O319" s="345"/>
      <c r="P319" s="12"/>
      <c r="Q319" s="345"/>
      <c r="R319" s="345"/>
      <c r="S319" s="345"/>
      <c r="T319" s="345"/>
      <c r="U319" s="12"/>
      <c r="V319" s="345"/>
      <c r="W319" s="12"/>
      <c r="X319" s="345"/>
      <c r="Y319" s="345"/>
      <c r="Z319" s="345"/>
      <c r="AA319" s="345"/>
      <c r="AB319" s="345"/>
      <c r="AC319" s="345"/>
      <c r="AD319" s="345"/>
      <c r="AE319" s="345"/>
      <c r="AF319" s="345"/>
      <c r="AI319"/>
    </row>
    <row r="320" spans="2:35" ht="13.5">
      <c r="B320" s="12"/>
      <c r="D320" s="12"/>
      <c r="E320" s="12"/>
      <c r="F320" s="12"/>
      <c r="G320" s="345"/>
      <c r="H320" s="345"/>
      <c r="I320" s="12"/>
      <c r="J320" s="12"/>
      <c r="K320" s="12"/>
      <c r="L320" s="12"/>
      <c r="M320" s="345"/>
      <c r="N320" s="345"/>
      <c r="O320" s="345"/>
      <c r="P320" s="12"/>
      <c r="Q320" s="345"/>
      <c r="R320" s="345"/>
      <c r="S320" s="345"/>
      <c r="T320" s="345"/>
      <c r="U320" s="12"/>
      <c r="V320" s="345"/>
      <c r="W320" s="12"/>
      <c r="X320" s="345"/>
      <c r="Y320" s="345"/>
      <c r="Z320" s="345"/>
      <c r="AA320" s="345"/>
      <c r="AB320" s="345"/>
      <c r="AC320" s="345"/>
      <c r="AD320" s="345"/>
      <c r="AE320" s="345"/>
      <c r="AF320" s="345"/>
      <c r="AI320"/>
    </row>
    <row r="321" spans="2:35" ht="13.5">
      <c r="B321" s="12"/>
      <c r="D321" s="12"/>
      <c r="E321" s="12"/>
      <c r="F321" s="12"/>
      <c r="G321" s="345"/>
      <c r="H321" s="345"/>
      <c r="I321" s="12"/>
      <c r="J321" s="12"/>
      <c r="K321" s="12"/>
      <c r="L321" s="12"/>
      <c r="M321" s="345"/>
      <c r="N321" s="345"/>
      <c r="O321" s="345"/>
      <c r="P321" s="12"/>
      <c r="Q321" s="345"/>
      <c r="R321" s="345"/>
      <c r="S321" s="345"/>
      <c r="T321" s="345"/>
      <c r="U321" s="12"/>
      <c r="V321" s="345"/>
      <c r="W321" s="12"/>
      <c r="X321" s="345"/>
      <c r="Y321" s="345"/>
      <c r="Z321" s="345"/>
      <c r="AA321" s="345"/>
      <c r="AB321" s="345"/>
      <c r="AC321" s="345"/>
      <c r="AD321" s="345"/>
      <c r="AE321" s="345"/>
      <c r="AF321" s="345"/>
      <c r="AI321"/>
    </row>
    <row r="322" spans="2:35" ht="13.5">
      <c r="B322" s="12"/>
      <c r="D322" s="12"/>
      <c r="E322" s="12"/>
      <c r="F322" s="12"/>
      <c r="G322" s="345"/>
      <c r="H322" s="345"/>
      <c r="I322" s="12"/>
      <c r="J322" s="12"/>
      <c r="K322" s="12"/>
      <c r="L322" s="12"/>
      <c r="M322" s="345"/>
      <c r="N322" s="345"/>
      <c r="O322" s="345"/>
      <c r="P322" s="12"/>
      <c r="Q322" s="345"/>
      <c r="R322" s="345"/>
      <c r="S322" s="345"/>
      <c r="T322" s="345"/>
      <c r="U322" s="12"/>
      <c r="V322" s="345"/>
      <c r="W322" s="12"/>
      <c r="X322" s="345"/>
      <c r="Y322" s="345"/>
      <c r="Z322" s="345"/>
      <c r="AA322" s="345"/>
      <c r="AB322" s="345"/>
      <c r="AC322" s="345"/>
      <c r="AD322" s="345"/>
      <c r="AE322" s="345"/>
      <c r="AF322" s="345"/>
      <c r="AI322"/>
    </row>
    <row r="323" spans="2:35" ht="13.5">
      <c r="B323" s="12"/>
      <c r="D323" s="12"/>
      <c r="E323" s="12"/>
      <c r="F323" s="12"/>
      <c r="G323" s="345"/>
      <c r="H323" s="345"/>
      <c r="I323" s="12"/>
      <c r="J323" s="12"/>
      <c r="K323" s="12"/>
      <c r="L323" s="12"/>
      <c r="M323" s="345"/>
      <c r="N323" s="345"/>
      <c r="O323" s="345"/>
      <c r="P323" s="12"/>
      <c r="Q323" s="345"/>
      <c r="R323" s="345"/>
      <c r="S323" s="345"/>
      <c r="T323" s="345"/>
      <c r="U323" s="12"/>
      <c r="V323" s="345"/>
      <c r="W323" s="12"/>
      <c r="X323" s="345"/>
      <c r="Y323" s="345"/>
      <c r="Z323" s="345"/>
      <c r="AA323" s="345"/>
      <c r="AB323" s="345"/>
      <c r="AC323" s="345"/>
      <c r="AD323" s="345"/>
      <c r="AE323" s="345"/>
      <c r="AF323" s="345"/>
      <c r="AI323"/>
    </row>
    <row r="324" spans="2:35" ht="13.5">
      <c r="B324" s="12"/>
      <c r="D324" s="12"/>
      <c r="E324" s="12"/>
      <c r="F324" s="12"/>
      <c r="G324" s="345"/>
      <c r="H324" s="345"/>
      <c r="I324" s="12"/>
      <c r="J324" s="12"/>
      <c r="K324" s="12"/>
      <c r="L324" s="12"/>
      <c r="M324" s="345"/>
      <c r="N324" s="345"/>
      <c r="O324" s="345"/>
      <c r="P324" s="12"/>
      <c r="Q324" s="345"/>
      <c r="R324" s="345"/>
      <c r="S324" s="345"/>
      <c r="T324" s="345"/>
      <c r="U324" s="12"/>
      <c r="V324" s="345"/>
      <c r="W324" s="12"/>
      <c r="X324" s="345"/>
      <c r="Y324" s="345"/>
      <c r="Z324" s="345"/>
      <c r="AA324" s="345"/>
      <c r="AB324" s="345"/>
      <c r="AC324" s="345"/>
      <c r="AD324" s="345"/>
      <c r="AE324" s="345"/>
      <c r="AF324" s="345"/>
      <c r="AI324"/>
    </row>
    <row r="325" spans="2:35" ht="13.5">
      <c r="B325" s="12"/>
      <c r="D325" s="12"/>
      <c r="E325" s="12"/>
      <c r="F325" s="12"/>
      <c r="G325" s="345"/>
      <c r="H325" s="345"/>
      <c r="I325" s="12"/>
      <c r="J325" s="12"/>
      <c r="K325" s="12"/>
      <c r="L325" s="12"/>
      <c r="M325" s="345"/>
      <c r="N325" s="345"/>
      <c r="O325" s="345"/>
      <c r="P325" s="12"/>
      <c r="Q325" s="345"/>
      <c r="R325" s="345"/>
      <c r="S325" s="345"/>
      <c r="T325" s="345"/>
      <c r="U325" s="12"/>
      <c r="V325" s="345"/>
      <c r="W325" s="12"/>
      <c r="X325" s="345"/>
      <c r="Y325" s="345"/>
      <c r="Z325" s="345"/>
      <c r="AA325" s="345"/>
      <c r="AB325" s="345"/>
      <c r="AC325" s="345"/>
      <c r="AD325" s="345"/>
      <c r="AE325" s="345"/>
      <c r="AF325" s="345"/>
      <c r="AI325"/>
    </row>
    <row r="326" spans="2:35" ht="13.5">
      <c r="B326" s="12"/>
      <c r="D326" s="12"/>
      <c r="E326" s="12"/>
      <c r="F326" s="12"/>
      <c r="G326" s="345"/>
      <c r="H326" s="345"/>
      <c r="I326" s="12"/>
      <c r="J326" s="12"/>
      <c r="K326" s="12"/>
      <c r="L326" s="12"/>
      <c r="M326" s="345"/>
      <c r="N326" s="345"/>
      <c r="O326" s="345"/>
      <c r="P326" s="12"/>
      <c r="Q326" s="345"/>
      <c r="R326" s="345"/>
      <c r="S326" s="345"/>
      <c r="T326" s="345"/>
      <c r="U326" s="12"/>
      <c r="V326" s="345"/>
      <c r="W326" s="12"/>
      <c r="X326" s="345"/>
      <c r="Y326" s="345"/>
      <c r="Z326" s="345"/>
      <c r="AA326" s="345"/>
      <c r="AB326" s="345"/>
      <c r="AC326" s="345"/>
      <c r="AD326" s="345"/>
      <c r="AE326" s="345"/>
      <c r="AF326" s="345"/>
      <c r="AI326"/>
    </row>
    <row r="327" spans="2:35" ht="13.5">
      <c r="B327" s="12"/>
      <c r="D327" s="12"/>
      <c r="E327" s="12"/>
      <c r="F327" s="12"/>
      <c r="G327" s="345"/>
      <c r="H327" s="345"/>
      <c r="I327" s="12"/>
      <c r="J327" s="12"/>
      <c r="K327" s="12"/>
      <c r="L327" s="12"/>
      <c r="M327" s="345"/>
      <c r="N327" s="345"/>
      <c r="O327" s="345"/>
      <c r="P327" s="12"/>
      <c r="Q327" s="345"/>
      <c r="R327" s="345"/>
      <c r="S327" s="345"/>
      <c r="T327" s="345"/>
      <c r="U327" s="12"/>
      <c r="V327" s="345"/>
      <c r="W327" s="12"/>
      <c r="X327" s="345"/>
      <c r="Y327" s="345"/>
      <c r="Z327" s="345"/>
      <c r="AA327" s="345"/>
      <c r="AB327" s="345"/>
      <c r="AC327" s="345"/>
      <c r="AD327" s="345"/>
      <c r="AE327" s="345"/>
      <c r="AF327" s="345"/>
      <c r="AI327"/>
    </row>
    <row r="328" spans="2:35">
      <c r="AI328"/>
    </row>
    <row r="329" spans="2:35">
      <c r="AI329"/>
    </row>
    <row r="330" spans="2:35">
      <c r="AI330"/>
    </row>
    <row r="331" spans="2:35">
      <c r="AI331"/>
    </row>
    <row r="332" spans="2:35">
      <c r="AI332"/>
    </row>
    <row r="333" spans="2:35">
      <c r="AI333"/>
    </row>
    <row r="334" spans="2:35">
      <c r="AI334"/>
    </row>
    <row r="335" spans="2:35">
      <c r="AI335"/>
    </row>
    <row r="336" spans="2:35">
      <c r="AI336"/>
    </row>
    <row r="337" spans="7:35" s="12" customFormat="1" ht="13.5">
      <c r="G337" s="345"/>
      <c r="H337" s="345"/>
      <c r="M337" s="345"/>
      <c r="N337" s="345"/>
      <c r="O337" s="345"/>
      <c r="Q337" s="345"/>
      <c r="R337" s="345"/>
      <c r="S337" s="345"/>
      <c r="T337" s="345"/>
      <c r="V337" s="345"/>
      <c r="X337" s="345"/>
      <c r="Y337" s="345"/>
      <c r="Z337" s="345"/>
      <c r="AA337" s="345"/>
      <c r="AB337" s="345"/>
      <c r="AC337" s="345"/>
      <c r="AD337" s="345"/>
      <c r="AE337" s="345"/>
      <c r="AF337" s="345"/>
      <c r="AG337" s="345"/>
      <c r="AI337"/>
    </row>
    <row r="338" spans="7:35" s="12" customFormat="1" ht="13.5">
      <c r="G338" s="345"/>
      <c r="H338" s="345"/>
      <c r="M338" s="345"/>
      <c r="N338" s="345"/>
      <c r="O338" s="345"/>
      <c r="Q338" s="345"/>
      <c r="R338" s="345"/>
      <c r="S338" s="345"/>
      <c r="T338" s="345"/>
      <c r="V338" s="345"/>
      <c r="X338" s="345"/>
      <c r="Y338" s="345"/>
      <c r="Z338" s="345"/>
      <c r="AA338" s="345"/>
      <c r="AB338" s="345"/>
      <c r="AC338" s="345"/>
      <c r="AD338" s="345"/>
      <c r="AE338" s="345"/>
      <c r="AF338" s="345"/>
      <c r="AG338" s="345"/>
      <c r="AI338"/>
    </row>
    <row r="339" spans="7:35" s="12" customFormat="1" ht="13.5">
      <c r="G339" s="345"/>
      <c r="H339" s="345"/>
      <c r="M339" s="345"/>
      <c r="N339" s="345"/>
      <c r="O339" s="345"/>
      <c r="Q339" s="345"/>
      <c r="R339" s="345"/>
      <c r="S339" s="345"/>
      <c r="T339" s="345"/>
      <c r="V339" s="345"/>
      <c r="X339" s="345"/>
      <c r="Y339" s="345"/>
      <c r="Z339" s="345"/>
      <c r="AA339" s="345"/>
      <c r="AB339" s="345"/>
      <c r="AC339" s="345"/>
      <c r="AD339" s="345"/>
      <c r="AE339" s="345"/>
      <c r="AF339" s="345"/>
      <c r="AG339" s="345"/>
      <c r="AI339"/>
    </row>
  </sheetData>
  <phoneticPr fontId="3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6" workbookViewId="0">
      <selection activeCell="D45" sqref="D45"/>
    </sheetView>
  </sheetViews>
  <sheetFormatPr defaultRowHeight="13.5"/>
  <cols>
    <col min="1" max="1" width="21.5" customWidth="1"/>
    <col min="5" max="5" width="10.5" bestFit="1" customWidth="1"/>
    <col min="6" max="6" width="11.375" bestFit="1" customWidth="1"/>
  </cols>
  <sheetData>
    <row r="1" spans="1:7" ht="14.25" thickBot="1">
      <c r="A1" s="367" t="s">
        <v>154</v>
      </c>
      <c r="B1" s="368"/>
      <c r="C1" s="368"/>
      <c r="D1" s="368"/>
      <c r="E1" s="368"/>
      <c r="F1" s="368"/>
      <c r="G1" s="57"/>
    </row>
    <row r="2" spans="1:7" ht="14.25" thickBot="1">
      <c r="A2" s="58" t="s">
        <v>155</v>
      </c>
      <c r="B2" s="59" t="s">
        <v>156</v>
      </c>
      <c r="C2" s="60" t="s">
        <v>157</v>
      </c>
      <c r="D2" s="60" t="s">
        <v>158</v>
      </c>
      <c r="E2" s="60" t="s">
        <v>159</v>
      </c>
      <c r="F2" s="61" t="s">
        <v>160</v>
      </c>
      <c r="G2" s="57"/>
    </row>
    <row r="3" spans="1:7">
      <c r="A3" s="62" t="s">
        <v>161</v>
      </c>
      <c r="B3" s="63">
        <v>130</v>
      </c>
      <c r="C3" s="64">
        <v>-86262</v>
      </c>
      <c r="D3" s="64">
        <v>94597</v>
      </c>
      <c r="E3" s="65">
        <v>8067.5779999999995</v>
      </c>
      <c r="F3" s="66">
        <v>16875.121117403691</v>
      </c>
      <c r="G3" s="57"/>
    </row>
    <row r="4" spans="1:7">
      <c r="A4" s="67" t="s">
        <v>162</v>
      </c>
      <c r="B4" s="68">
        <v>130</v>
      </c>
      <c r="C4" s="69">
        <v>-8.0330030196594363E-2</v>
      </c>
      <c r="D4" s="69">
        <v>2.9685026299204988</v>
      </c>
      <c r="E4" s="70">
        <v>0.43831038847969978</v>
      </c>
      <c r="F4" s="71">
        <v>0.44017595708297286</v>
      </c>
      <c r="G4" s="57"/>
    </row>
    <row r="5" spans="1:7">
      <c r="A5" s="67" t="s">
        <v>163</v>
      </c>
      <c r="B5" s="68">
        <v>130</v>
      </c>
      <c r="C5" s="69">
        <v>0.1</v>
      </c>
      <c r="D5" s="69">
        <v>0.42166666666666669</v>
      </c>
      <c r="E5" s="70">
        <v>0.27325098676045717</v>
      </c>
      <c r="F5" s="71">
        <v>6.6139373653577874E-2</v>
      </c>
      <c r="G5" s="57"/>
    </row>
    <row r="6" spans="1:7">
      <c r="A6" s="67" t="s">
        <v>164</v>
      </c>
      <c r="B6" s="68">
        <v>130</v>
      </c>
      <c r="C6" s="72">
        <v>-42.025806000000003</v>
      </c>
      <c r="D6" s="72">
        <v>609.8202</v>
      </c>
      <c r="E6" s="73">
        <v>37.55847532846154</v>
      </c>
      <c r="F6" s="74">
        <v>72.919442057053104</v>
      </c>
      <c r="G6" s="57"/>
    </row>
    <row r="7" spans="1:7">
      <c r="A7" s="67" t="s">
        <v>165</v>
      </c>
      <c r="B7" s="68">
        <v>130</v>
      </c>
      <c r="C7" s="72">
        <v>5.6822343000000002</v>
      </c>
      <c r="D7" s="72">
        <v>30.104285999999998</v>
      </c>
      <c r="E7" s="73">
        <v>14.513271036923078</v>
      </c>
      <c r="F7" s="74">
        <v>4.2781150681656674</v>
      </c>
      <c r="G7" s="57"/>
    </row>
    <row r="8" spans="1:7" ht="22.5">
      <c r="A8" s="67" t="s">
        <v>166</v>
      </c>
      <c r="B8" s="68">
        <v>130</v>
      </c>
      <c r="C8" s="75">
        <v>0</v>
      </c>
      <c r="D8" s="75">
        <v>3</v>
      </c>
      <c r="E8" s="69">
        <v>0.22307692307692303</v>
      </c>
      <c r="F8" s="76">
        <v>0.51737837375935025</v>
      </c>
      <c r="G8" s="57"/>
    </row>
    <row r="9" spans="1:7">
      <c r="A9" s="67" t="s">
        <v>167</v>
      </c>
      <c r="B9" s="68">
        <v>130</v>
      </c>
      <c r="C9" s="72">
        <v>2.4821917999999998</v>
      </c>
      <c r="D9" s="72">
        <v>37.589042999999997</v>
      </c>
      <c r="E9" s="73">
        <v>12.829610186923071</v>
      </c>
      <c r="F9" s="74">
        <v>6.9492207890691375</v>
      </c>
      <c r="G9" s="57"/>
    </row>
    <row r="10" spans="1:7">
      <c r="A10" s="67" t="s">
        <v>168</v>
      </c>
      <c r="B10" s="68">
        <v>130</v>
      </c>
      <c r="C10" s="70">
        <v>8.5699999999999998E-2</v>
      </c>
      <c r="D10" s="70">
        <v>45.5</v>
      </c>
      <c r="E10" s="77">
        <v>1.4542897192307691</v>
      </c>
      <c r="F10" s="78">
        <v>5.9597709190807588</v>
      </c>
      <c r="G10" s="57"/>
    </row>
    <row r="11" spans="1:7">
      <c r="A11" s="67" t="s">
        <v>169</v>
      </c>
      <c r="B11" s="68">
        <v>130</v>
      </c>
      <c r="C11" s="75">
        <v>0</v>
      </c>
      <c r="D11" s="75">
        <v>1</v>
      </c>
      <c r="E11" s="69">
        <v>0.14615384615384619</v>
      </c>
      <c r="F11" s="76">
        <v>0.35462696770748064</v>
      </c>
      <c r="G11" s="57"/>
    </row>
    <row r="12" spans="1:7" ht="22.5">
      <c r="A12" s="67" t="s">
        <v>170</v>
      </c>
      <c r="B12" s="68">
        <v>130</v>
      </c>
      <c r="C12" s="69">
        <v>0</v>
      </c>
      <c r="D12" s="69">
        <v>1</v>
      </c>
      <c r="E12" s="70">
        <v>0.15384615384615394</v>
      </c>
      <c r="F12" s="71">
        <v>0.32106987965355976</v>
      </c>
      <c r="G12" s="57"/>
    </row>
    <row r="13" spans="1:7" ht="22.5">
      <c r="A13" s="67" t="s">
        <v>171</v>
      </c>
      <c r="B13" s="68">
        <v>130</v>
      </c>
      <c r="C13" s="69">
        <v>0</v>
      </c>
      <c r="D13" s="69">
        <v>23.32</v>
      </c>
      <c r="E13" s="70">
        <v>0.46134076923076928</v>
      </c>
      <c r="F13" s="71">
        <v>2.0306413478304783</v>
      </c>
      <c r="G13" s="57"/>
    </row>
    <row r="14" spans="1:7" ht="22.5">
      <c r="A14" s="67" t="s">
        <v>172</v>
      </c>
      <c r="B14" s="68">
        <v>129</v>
      </c>
      <c r="C14" s="69">
        <v>0</v>
      </c>
      <c r="D14" s="69">
        <v>32.11</v>
      </c>
      <c r="E14" s="70">
        <v>0.79125116279069785</v>
      </c>
      <c r="F14" s="71">
        <v>3.8240714962531324</v>
      </c>
      <c r="G14" s="57"/>
    </row>
    <row r="15" spans="1:7">
      <c r="A15" s="67" t="s">
        <v>173</v>
      </c>
      <c r="B15" s="68">
        <v>130</v>
      </c>
      <c r="C15" s="75">
        <v>0</v>
      </c>
      <c r="D15" s="75">
        <v>1</v>
      </c>
      <c r="E15" s="69">
        <v>0.17692307692307688</v>
      </c>
      <c r="F15" s="76">
        <v>0.38307982076289326</v>
      </c>
      <c r="G15" s="57"/>
    </row>
    <row r="16" spans="1:7" ht="22.5">
      <c r="A16" s="67" t="s">
        <v>15</v>
      </c>
      <c r="B16" s="68">
        <v>130</v>
      </c>
      <c r="C16" s="75">
        <v>0</v>
      </c>
      <c r="D16" s="75">
        <v>1</v>
      </c>
      <c r="E16" s="69">
        <v>0.23076923076923075</v>
      </c>
      <c r="F16" s="76">
        <v>0.42295493443781357</v>
      </c>
      <c r="G16" s="57"/>
    </row>
    <row r="17" spans="1:7">
      <c r="A17" s="67" t="s">
        <v>174</v>
      </c>
      <c r="B17" s="68">
        <v>130</v>
      </c>
      <c r="C17" s="79">
        <v>0</v>
      </c>
      <c r="D17" s="79">
        <v>1</v>
      </c>
      <c r="E17" s="80">
        <v>0.3076923076923076</v>
      </c>
      <c r="F17" s="81">
        <v>0.33610061815141773</v>
      </c>
      <c r="G17" s="57"/>
    </row>
    <row r="18" spans="1:7">
      <c r="A18" s="67" t="s">
        <v>175</v>
      </c>
      <c r="B18" s="68">
        <v>130</v>
      </c>
      <c r="C18" s="70">
        <v>592.88</v>
      </c>
      <c r="D18" s="70">
        <v>718965.9</v>
      </c>
      <c r="E18" s="77">
        <v>44371.87353846155</v>
      </c>
      <c r="F18" s="78">
        <v>83813.855728119699</v>
      </c>
      <c r="G18" s="57"/>
    </row>
    <row r="19" spans="1:7">
      <c r="A19" s="67" t="s">
        <v>176</v>
      </c>
      <c r="B19" s="68">
        <v>130</v>
      </c>
      <c r="C19" s="69">
        <v>0</v>
      </c>
      <c r="D19" s="69">
        <v>1</v>
      </c>
      <c r="E19" s="70">
        <v>0.57384615384615367</v>
      </c>
      <c r="F19" s="71">
        <v>0.35075861223191629</v>
      </c>
      <c r="G19" s="57"/>
    </row>
    <row r="20" spans="1:7">
      <c r="A20" s="67" t="s">
        <v>177</v>
      </c>
      <c r="B20" s="68">
        <v>130</v>
      </c>
      <c r="C20" s="69">
        <v>0</v>
      </c>
      <c r="D20" s="69">
        <v>0.45829999999999999</v>
      </c>
      <c r="E20" s="70">
        <v>6.5460349271355564E-2</v>
      </c>
      <c r="F20" s="71">
        <v>8.4612408883211379E-2</v>
      </c>
      <c r="G20" s="57"/>
    </row>
    <row r="21" spans="1:7">
      <c r="A21" s="67" t="s">
        <v>178</v>
      </c>
      <c r="B21" s="68">
        <v>130</v>
      </c>
      <c r="C21" s="69">
        <v>3.0000000000000001E-3</v>
      </c>
      <c r="D21" s="69">
        <v>5.5E-2</v>
      </c>
      <c r="E21" s="70">
        <v>2.3901538461538471E-2</v>
      </c>
      <c r="F21" s="71">
        <v>1.1491371785899415E-2</v>
      </c>
      <c r="G21" s="57"/>
    </row>
    <row r="22" spans="1:7">
      <c r="A22" s="67" t="s">
        <v>179</v>
      </c>
      <c r="B22" s="68">
        <v>130</v>
      </c>
      <c r="C22" s="69">
        <v>-0.72763161800354215</v>
      </c>
      <c r="D22" s="69">
        <v>839.0344827586207</v>
      </c>
      <c r="E22" s="70">
        <v>7.1165480418128881</v>
      </c>
      <c r="F22" s="71">
        <v>73.543325167872766</v>
      </c>
      <c r="G22" s="57"/>
    </row>
    <row r="23" spans="1:7">
      <c r="A23" s="67" t="s">
        <v>180</v>
      </c>
      <c r="B23" s="68">
        <v>129</v>
      </c>
      <c r="C23" s="69">
        <v>-1.129059761792329</v>
      </c>
      <c r="D23" s="69">
        <v>42.35</v>
      </c>
      <c r="E23" s="70">
        <v>1.3013259544701199</v>
      </c>
      <c r="F23" s="71">
        <v>4.2660160007187473</v>
      </c>
      <c r="G23" s="57"/>
    </row>
    <row r="24" spans="1:7">
      <c r="A24" s="67" t="s">
        <v>181</v>
      </c>
      <c r="B24" s="68">
        <v>130</v>
      </c>
      <c r="C24" s="69">
        <v>-0.66632284682826215</v>
      </c>
      <c r="D24" s="69">
        <v>51.954545454545453</v>
      </c>
      <c r="E24" s="70">
        <v>2.2391521272004526</v>
      </c>
      <c r="F24" s="71">
        <v>5.4730080019997933</v>
      </c>
      <c r="G24" s="57"/>
    </row>
    <row r="25" spans="1:7">
      <c r="A25" s="67" t="s">
        <v>182</v>
      </c>
      <c r="B25" s="68">
        <v>130</v>
      </c>
      <c r="C25" s="69">
        <v>6.4892783154626058E-2</v>
      </c>
      <c r="D25" s="69">
        <v>5.6564397046759636</v>
      </c>
      <c r="E25" s="70">
        <v>1.2589543889306154</v>
      </c>
      <c r="F25" s="71">
        <v>0.83886004961037597</v>
      </c>
      <c r="G25" s="57"/>
    </row>
    <row r="26" spans="1:7">
      <c r="A26" s="67" t="s">
        <v>183</v>
      </c>
      <c r="B26" s="68">
        <v>118</v>
      </c>
      <c r="C26" s="69">
        <v>0</v>
      </c>
      <c r="D26" s="69">
        <v>1502.2</v>
      </c>
      <c r="E26" s="70">
        <v>50.008563469673042</v>
      </c>
      <c r="F26" s="71">
        <v>207.62863958236218</v>
      </c>
      <c r="G26" s="57"/>
    </row>
    <row r="27" spans="1:7">
      <c r="A27" s="67" t="s">
        <v>184</v>
      </c>
      <c r="B27" s="68">
        <v>130</v>
      </c>
      <c r="C27" s="69">
        <v>-88.647887323943664</v>
      </c>
      <c r="D27" s="69">
        <v>120.21116751269035</v>
      </c>
      <c r="E27" s="70">
        <v>6.4729711463721493</v>
      </c>
      <c r="F27" s="71">
        <v>18.205821197261244</v>
      </c>
      <c r="G27" s="57"/>
    </row>
    <row r="28" spans="1:7">
      <c r="A28" s="67" t="s">
        <v>185</v>
      </c>
      <c r="B28" s="68">
        <v>130</v>
      </c>
      <c r="C28" s="69">
        <v>0</v>
      </c>
      <c r="D28" s="69">
        <v>6898.0697674418598</v>
      </c>
      <c r="E28" s="70">
        <v>199.52257905803776</v>
      </c>
      <c r="F28" s="71">
        <v>679.70794105539619</v>
      </c>
      <c r="G28" s="57"/>
    </row>
    <row r="29" spans="1:7">
      <c r="A29" s="67" t="s">
        <v>186</v>
      </c>
      <c r="B29" s="68">
        <v>130</v>
      </c>
      <c r="C29" s="69">
        <v>0.16585569303489503</v>
      </c>
      <c r="D29" s="69">
        <v>113.2608695652174</v>
      </c>
      <c r="E29" s="70">
        <v>2.903104759931745</v>
      </c>
      <c r="F29" s="71">
        <v>9.9007267248312711</v>
      </c>
      <c r="G29" s="57"/>
    </row>
    <row r="30" spans="1:7">
      <c r="A30" s="67" t="s">
        <v>187</v>
      </c>
      <c r="B30" s="68">
        <v>130</v>
      </c>
      <c r="C30" s="69">
        <v>8.6271567891972999E-3</v>
      </c>
      <c r="D30" s="69">
        <v>5.9258181818181814</v>
      </c>
      <c r="E30" s="70">
        <v>0.59851230404334754</v>
      </c>
      <c r="F30" s="71">
        <v>0.60864285230263926</v>
      </c>
      <c r="G30" s="57"/>
    </row>
    <row r="31" spans="1:7">
      <c r="A31" s="67" t="s">
        <v>188</v>
      </c>
      <c r="B31" s="68">
        <v>130</v>
      </c>
      <c r="C31" s="69">
        <v>0.88108816463222273</v>
      </c>
      <c r="D31" s="69">
        <v>2.425460636515913</v>
      </c>
      <c r="E31" s="70">
        <v>1.1870827110990738</v>
      </c>
      <c r="F31" s="71">
        <v>0.28318331916253198</v>
      </c>
      <c r="G31" s="57"/>
    </row>
    <row r="32" spans="1:7">
      <c r="A32" s="67" t="s">
        <v>189</v>
      </c>
      <c r="B32" s="68">
        <v>128</v>
      </c>
      <c r="C32" s="69">
        <v>-2.5566622624250432</v>
      </c>
      <c r="D32" s="69">
        <v>2.3703473173160714</v>
      </c>
      <c r="E32" s="70">
        <v>0.31737543504595589</v>
      </c>
      <c r="F32" s="71">
        <v>0.49767960746498885</v>
      </c>
      <c r="G32" s="57"/>
    </row>
    <row r="33" spans="1:7">
      <c r="A33" s="67" t="s">
        <v>190</v>
      </c>
      <c r="B33" s="68">
        <v>129</v>
      </c>
      <c r="C33" s="69">
        <v>-0.22146559609716435</v>
      </c>
      <c r="D33" s="69">
        <v>1.1256068716544254</v>
      </c>
      <c r="E33" s="70">
        <v>2.9369104123620995E-2</v>
      </c>
      <c r="F33" s="71">
        <v>0.12428563867744287</v>
      </c>
      <c r="G33" s="57"/>
    </row>
    <row r="34" spans="1:7">
      <c r="A34" s="67" t="s">
        <v>191</v>
      </c>
      <c r="B34" s="68">
        <v>129</v>
      </c>
      <c r="C34" s="69">
        <v>-5.7656691975584344</v>
      </c>
      <c r="D34" s="69">
        <v>5.3715233007920427</v>
      </c>
      <c r="E34" s="70">
        <v>0.38748197986199368</v>
      </c>
      <c r="F34" s="71">
        <v>0.89216473756185077</v>
      </c>
      <c r="G34" s="57"/>
    </row>
    <row r="35" spans="1:7">
      <c r="A35" s="67" t="s">
        <v>192</v>
      </c>
      <c r="B35" s="68">
        <v>130</v>
      </c>
      <c r="C35" s="69">
        <v>7.7742099036673994E-3</v>
      </c>
      <c r="D35" s="69">
        <v>0.99884009557612463</v>
      </c>
      <c r="E35" s="70">
        <v>0.35381483700790545</v>
      </c>
      <c r="F35" s="71">
        <v>0.20587243312540918</v>
      </c>
      <c r="G35" s="57"/>
    </row>
    <row r="36" spans="1:7">
      <c r="A36" s="67" t="s">
        <v>193</v>
      </c>
      <c r="B36" s="68">
        <v>128</v>
      </c>
      <c r="C36" s="69">
        <v>-2.3042813455657494</v>
      </c>
      <c r="D36" s="69">
        <v>1.0570338890705024</v>
      </c>
      <c r="E36" s="70">
        <v>9.89127684506447E-2</v>
      </c>
      <c r="F36" s="71">
        <v>0.28026087052943244</v>
      </c>
      <c r="G36" s="57"/>
    </row>
    <row r="37" spans="1:7">
      <c r="A37" s="67" t="s">
        <v>194</v>
      </c>
      <c r="B37" s="68">
        <v>130</v>
      </c>
      <c r="C37" s="69">
        <v>0</v>
      </c>
      <c r="D37" s="69">
        <v>22450</v>
      </c>
      <c r="E37" s="70">
        <v>1666.0538461538463</v>
      </c>
      <c r="F37" s="71">
        <v>3060.030658790371</v>
      </c>
      <c r="G37" s="57"/>
    </row>
    <row r="38" spans="1:7" ht="14.25" thickBot="1">
      <c r="A38" s="82" t="s">
        <v>195</v>
      </c>
      <c r="B38" s="83">
        <v>113</v>
      </c>
      <c r="C38" s="84"/>
      <c r="D38" s="84"/>
      <c r="E38" s="84"/>
      <c r="F38" s="85"/>
      <c r="G38" s="57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defaultRowHeight="13.5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9"/>
  <sheetViews>
    <sheetView workbookViewId="0">
      <pane xSplit="4" ySplit="1" topLeftCell="V112" activePane="bottomRight" state="frozen"/>
      <selection pane="topRight" activeCell="E1" sqref="E1"/>
      <selection pane="bottomLeft" activeCell="A2" sqref="A2"/>
      <selection pane="bottomRight" activeCell="AD2" sqref="AD2:AD131"/>
    </sheetView>
  </sheetViews>
  <sheetFormatPr defaultRowHeight="14.25"/>
  <cols>
    <col min="1" max="1" width="3.875" style="12" customWidth="1"/>
    <col min="2" max="2" width="25.25" style="56" customWidth="1"/>
    <col min="3" max="3" width="22.75" style="12" customWidth="1"/>
    <col min="4" max="4" width="9" style="173" customWidth="1"/>
    <col min="5" max="9" width="9" style="50"/>
    <col min="10" max="10" width="8.875" style="50" customWidth="1"/>
    <col min="11" max="11" width="7.375" style="50" customWidth="1"/>
    <col min="12" max="15" width="9" style="50" customWidth="1"/>
    <col min="16" max="17" width="8" style="50" customWidth="1"/>
    <col min="18" max="18" width="9" style="173" customWidth="1"/>
    <col min="19" max="28" width="9" style="50" customWidth="1"/>
    <col min="29" max="29" width="8.75" style="50" customWidth="1"/>
    <col min="30" max="30" width="9" style="50" customWidth="1"/>
    <col min="31" max="31" width="9" style="53" customWidth="1"/>
    <col min="32" max="16384" width="9" style="12"/>
  </cols>
  <sheetData>
    <row r="1" spans="1:32" ht="56.25" customHeight="1" thickTop="1">
      <c r="A1" s="1" t="s">
        <v>153</v>
      </c>
      <c r="B1" s="2" t="s">
        <v>0</v>
      </c>
      <c r="C1" s="2" t="s">
        <v>1</v>
      </c>
      <c r="D1" s="168" t="s">
        <v>19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 t="s">
        <v>8</v>
      </c>
      <c r="K1" s="6" t="s">
        <v>9</v>
      </c>
      <c r="L1" s="6" t="s">
        <v>12</v>
      </c>
      <c r="M1" s="6" t="s">
        <v>13</v>
      </c>
      <c r="N1" s="8" t="s">
        <v>16</v>
      </c>
      <c r="O1" s="8" t="s">
        <v>18</v>
      </c>
      <c r="P1" s="9" t="s">
        <v>20</v>
      </c>
      <c r="Q1" s="9" t="s">
        <v>21</v>
      </c>
      <c r="R1" s="175" t="s">
        <v>22</v>
      </c>
      <c r="S1" s="3" t="s">
        <v>23</v>
      </c>
      <c r="T1" s="10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11" t="s">
        <v>308</v>
      </c>
      <c r="AF1" s="3" t="s">
        <v>309</v>
      </c>
    </row>
    <row r="2" spans="1:32" ht="14.25" customHeight="1">
      <c r="A2" s="13">
        <v>2</v>
      </c>
      <c r="B2" s="14" t="s">
        <v>36</v>
      </c>
      <c r="C2" s="14" t="s">
        <v>37</v>
      </c>
      <c r="D2" s="169">
        <v>0.02</v>
      </c>
      <c r="E2" s="15">
        <v>15972</v>
      </c>
      <c r="F2" s="16">
        <v>0.19978813356190206</v>
      </c>
      <c r="G2" s="16">
        <v>0.27325095057034221</v>
      </c>
      <c r="H2" s="17">
        <v>16.474204858502379</v>
      </c>
      <c r="I2" s="18">
        <v>12.835414634146341</v>
      </c>
      <c r="J2" s="20">
        <v>17.942465753424656</v>
      </c>
      <c r="K2" s="21">
        <v>1</v>
      </c>
      <c r="L2" s="23">
        <v>0.39</v>
      </c>
      <c r="M2" s="23">
        <v>0.41</v>
      </c>
      <c r="N2" s="27">
        <v>45447.13</v>
      </c>
      <c r="O2" s="28">
        <v>8.8400000000000006E-2</v>
      </c>
      <c r="P2" s="28">
        <v>0.29896494996115708</v>
      </c>
      <c r="Q2" s="28">
        <v>0.51685460473185185</v>
      </c>
      <c r="R2" s="169">
        <v>0.16202255365587481</v>
      </c>
      <c r="S2" s="28">
        <v>3.3282513305471766</v>
      </c>
      <c r="T2" s="28">
        <v>12.868748198674224</v>
      </c>
      <c r="U2" s="28">
        <v>5.2546210575866938</v>
      </c>
      <c r="V2" s="28">
        <v>928.92371705963944</v>
      </c>
      <c r="W2" s="28">
        <v>1.7844158318383159</v>
      </c>
      <c r="X2" s="28">
        <v>0.55397050157870198</v>
      </c>
      <c r="Y2" s="28">
        <v>1.0038078224896578</v>
      </c>
      <c r="Z2" s="28">
        <v>6.4480507956539744E-3</v>
      </c>
      <c r="AA2" s="28">
        <v>0</v>
      </c>
      <c r="AB2" s="28">
        <v>0.37962588833693817</v>
      </c>
      <c r="AC2" s="28">
        <v>8.583748659955745E-2</v>
      </c>
      <c r="AD2" s="16">
        <v>2.2426144524706086E-2</v>
      </c>
      <c r="AE2" s="29">
        <v>0</v>
      </c>
      <c r="AF2" s="28">
        <v>0</v>
      </c>
    </row>
    <row r="3" spans="1:32" ht="14.25" customHeight="1">
      <c r="A3" s="13">
        <v>4</v>
      </c>
      <c r="B3" s="14" t="s">
        <v>38</v>
      </c>
      <c r="C3" s="14" t="s">
        <v>39</v>
      </c>
      <c r="D3" s="170">
        <v>0.02</v>
      </c>
      <c r="E3" s="15">
        <v>4443</v>
      </c>
      <c r="F3" s="16">
        <v>0.27185948142694194</v>
      </c>
      <c r="G3" s="16">
        <v>0.32702346041055719</v>
      </c>
      <c r="H3" s="17">
        <v>15.372496061219897</v>
      </c>
      <c r="I3" s="18">
        <v>11.675213675213675</v>
      </c>
      <c r="J3" s="20">
        <v>9.0410958904109595</v>
      </c>
      <c r="K3" s="30">
        <v>0.34761999999999998</v>
      </c>
      <c r="L3" s="31">
        <v>0.22869999999999999</v>
      </c>
      <c r="M3" s="32">
        <v>0.12759999999999999</v>
      </c>
      <c r="N3" s="34">
        <v>8618.2199999999993</v>
      </c>
      <c r="O3" s="31">
        <v>6.2700000000000006E-2</v>
      </c>
      <c r="P3" s="28">
        <v>4.6402223885384286E-2</v>
      </c>
      <c r="Q3" s="28">
        <v>1.0641916167664669</v>
      </c>
      <c r="R3" s="169">
        <v>1.8535645472061657</v>
      </c>
      <c r="S3" s="28">
        <v>0.90616509926854749</v>
      </c>
      <c r="T3" s="28">
        <v>2.7606844409072822</v>
      </c>
      <c r="U3" s="28">
        <v>5.3621889009120425</v>
      </c>
      <c r="V3" s="28">
        <v>17.926614987080104</v>
      </c>
      <c r="W3" s="28">
        <v>1.6423962245979005</v>
      </c>
      <c r="X3" s="28">
        <v>0.5597220803106161</v>
      </c>
      <c r="Y3" s="28">
        <v>1.0347826086956522</v>
      </c>
      <c r="Z3" s="28">
        <v>0.22754699466233466</v>
      </c>
      <c r="AA3" s="28">
        <v>0</v>
      </c>
      <c r="AB3" s="28">
        <v>0.69459860861408584</v>
      </c>
      <c r="AC3" s="28">
        <v>0.44770525830258301</v>
      </c>
      <c r="AD3" s="35">
        <v>0.10743311808118081</v>
      </c>
      <c r="AE3" s="36">
        <v>762</v>
      </c>
      <c r="AF3" s="28">
        <v>4.3934501845018452E-2</v>
      </c>
    </row>
    <row r="4" spans="1:32" ht="15" customHeight="1">
      <c r="A4" s="13">
        <v>7</v>
      </c>
      <c r="B4" s="14" t="s">
        <v>40</v>
      </c>
      <c r="C4" s="14" t="s">
        <v>39</v>
      </c>
      <c r="D4" s="170">
        <v>4.4999999999999998E-2</v>
      </c>
      <c r="E4" s="15">
        <v>1417</v>
      </c>
      <c r="F4" s="16">
        <v>0.63117950153196145</v>
      </c>
      <c r="G4" s="16">
        <v>0.2857142857142857</v>
      </c>
      <c r="H4" s="17">
        <v>34.650670430486947</v>
      </c>
      <c r="I4" s="18">
        <v>14.878787878787879</v>
      </c>
      <c r="J4" s="20">
        <v>6.2</v>
      </c>
      <c r="K4" s="31">
        <v>0.28870000000000001</v>
      </c>
      <c r="L4" s="31">
        <v>0.40450000000000003</v>
      </c>
      <c r="M4" s="31">
        <v>0.30709999999999998</v>
      </c>
      <c r="N4" s="34">
        <v>4365.33</v>
      </c>
      <c r="O4" s="35">
        <v>1.6674840608141044E-2</v>
      </c>
      <c r="P4" s="28">
        <v>1.1413654618473896</v>
      </c>
      <c r="Q4" s="28">
        <v>1.2135678391959801</v>
      </c>
      <c r="R4" s="169">
        <v>0.79594423320659069</v>
      </c>
      <c r="S4" s="28">
        <v>1.0309383789312196</v>
      </c>
      <c r="T4" s="28">
        <v>0</v>
      </c>
      <c r="U4" s="28">
        <v>16.323886639676115</v>
      </c>
      <c r="V4" s="28">
        <v>44.8</v>
      </c>
      <c r="W4" s="28">
        <v>113.26086956521739</v>
      </c>
      <c r="X4" s="28">
        <v>8.6271567891972999E-3</v>
      </c>
      <c r="Y4" s="28">
        <v>1.0120158326265196</v>
      </c>
      <c r="Z4" s="28">
        <v>2.1566401816118047E-2</v>
      </c>
      <c r="AA4" s="28">
        <v>0</v>
      </c>
      <c r="AB4" s="28">
        <v>0.73859786291373464</v>
      </c>
      <c r="AC4" s="28">
        <v>0.92509920634920639</v>
      </c>
      <c r="AD4" s="35">
        <v>0.51041666666666663</v>
      </c>
      <c r="AE4" s="36">
        <v>569</v>
      </c>
      <c r="AF4" s="28">
        <v>0.28224206349206349</v>
      </c>
    </row>
    <row r="5" spans="1:32">
      <c r="A5" s="37">
        <v>8</v>
      </c>
      <c r="B5" s="38" t="s">
        <v>41</v>
      </c>
      <c r="C5" s="38" t="s">
        <v>37</v>
      </c>
      <c r="D5" s="170">
        <v>3.0000000000000001E-3</v>
      </c>
      <c r="E5" s="15">
        <v>23155</v>
      </c>
      <c r="F5" s="16">
        <v>0.14492634300554852</v>
      </c>
      <c r="G5" s="16">
        <v>0.33428625589416699</v>
      </c>
      <c r="H5" s="17">
        <v>12.006387389332758</v>
      </c>
      <c r="I5" s="18">
        <v>10.05324815557068</v>
      </c>
      <c r="J5" s="20">
        <v>14.794520547945206</v>
      </c>
      <c r="K5" s="31">
        <v>0.96</v>
      </c>
      <c r="L5" s="31">
        <v>3.1099999999999999E-2</v>
      </c>
      <c r="M5" s="31">
        <v>0.15010000000000001</v>
      </c>
      <c r="N5" s="34">
        <v>106356.46</v>
      </c>
      <c r="O5" s="35">
        <v>0.16711111111111113</v>
      </c>
      <c r="P5" s="28">
        <v>7.3462847755478622E-2</v>
      </c>
      <c r="Q5" s="28">
        <v>0.27830194348625614</v>
      </c>
      <c r="R5" s="169">
        <v>0.21778689386767636</v>
      </c>
      <c r="S5" s="28">
        <v>2.4841304159820115</v>
      </c>
      <c r="T5" s="28">
        <v>18.739482711450638</v>
      </c>
      <c r="U5" s="28">
        <v>3.5334238073696658</v>
      </c>
      <c r="V5" s="28">
        <v>1627.8683729433271</v>
      </c>
      <c r="W5" s="28">
        <v>1.4073442390689186</v>
      </c>
      <c r="X5" s="28">
        <v>0.71344432080570541</v>
      </c>
      <c r="Y5" s="28">
        <v>1.0070301884563124</v>
      </c>
      <c r="Z5" s="28">
        <v>5.8905938546015271E-3</v>
      </c>
      <c r="AA5" s="28">
        <v>0</v>
      </c>
      <c r="AB5" s="28">
        <v>0.24430646190855521</v>
      </c>
      <c r="AC5" s="28">
        <v>5.8441631365925312E-2</v>
      </c>
      <c r="AD5" s="35">
        <v>2.5446855725907526E-2</v>
      </c>
      <c r="AE5" s="36">
        <v>0</v>
      </c>
      <c r="AF5" s="28">
        <v>0</v>
      </c>
    </row>
    <row r="6" spans="1:32">
      <c r="A6" s="37">
        <v>8</v>
      </c>
      <c r="B6" s="38" t="s">
        <v>41</v>
      </c>
      <c r="C6" s="38" t="s">
        <v>37</v>
      </c>
      <c r="D6" s="170">
        <v>0.01</v>
      </c>
      <c r="E6" s="15">
        <v>5349</v>
      </c>
      <c r="F6" s="16">
        <v>0.23708026014965067</v>
      </c>
      <c r="G6" s="16">
        <v>0.25474192521988887</v>
      </c>
      <c r="H6" s="17">
        <v>19.224856982613574</v>
      </c>
      <c r="I6" s="18">
        <v>13.883733552231876</v>
      </c>
      <c r="J6" s="20">
        <v>13.564383561643835</v>
      </c>
      <c r="K6" s="31">
        <v>0.51</v>
      </c>
      <c r="L6" s="31">
        <v>0.13639999999999999</v>
      </c>
      <c r="M6" s="31">
        <v>6.8099999999999994E-2</v>
      </c>
      <c r="N6" s="34">
        <v>26041.63</v>
      </c>
      <c r="O6" s="35">
        <v>9.2101428155056883E-2</v>
      </c>
      <c r="P6" s="28">
        <v>0.21564004815409299</v>
      </c>
      <c r="Q6" s="28">
        <v>0.25964758992281922</v>
      </c>
      <c r="R6" s="169">
        <v>0.23248847926267291</v>
      </c>
      <c r="S6" s="28">
        <v>2.5796110570283672</v>
      </c>
      <c r="T6" s="28">
        <v>16.130808706423643</v>
      </c>
      <c r="U6" s="28">
        <v>5.2703052728954676</v>
      </c>
      <c r="V6" s="28">
        <v>1087.7708830548927</v>
      </c>
      <c r="W6" s="28">
        <v>1.3683864795007641</v>
      </c>
      <c r="X6" s="28">
        <v>0.7323395914998968</v>
      </c>
      <c r="Y6" s="28">
        <v>1.0178296956655395</v>
      </c>
      <c r="Z6" s="28">
        <v>9.6724470134874757E-3</v>
      </c>
      <c r="AA6" s="28">
        <v>0</v>
      </c>
      <c r="AB6" s="28">
        <v>0.22981246374943609</v>
      </c>
      <c r="AC6" s="28">
        <v>5.9555571157761708E-2</v>
      </c>
      <c r="AD6" s="35">
        <v>2.1721196377167732E-3</v>
      </c>
      <c r="AE6" s="36">
        <v>0</v>
      </c>
      <c r="AF6" s="28">
        <v>0</v>
      </c>
    </row>
    <row r="7" spans="1:32" ht="15" customHeight="1">
      <c r="A7" s="37">
        <v>8</v>
      </c>
      <c r="B7" s="38" t="s">
        <v>41</v>
      </c>
      <c r="C7" s="38" t="s">
        <v>37</v>
      </c>
      <c r="D7" s="170">
        <v>5.0000000000000001E-3</v>
      </c>
      <c r="E7" s="15">
        <v>14478</v>
      </c>
      <c r="F7" s="16">
        <v>0.17961680260516721</v>
      </c>
      <c r="G7" s="16">
        <v>0.2985911101621242</v>
      </c>
      <c r="H7" s="17">
        <v>15.012047013860109</v>
      </c>
      <c r="I7" s="18">
        <v>11.93999998168805</v>
      </c>
      <c r="J7" s="20">
        <v>20.323287671232876</v>
      </c>
      <c r="K7" s="31">
        <v>0.51</v>
      </c>
      <c r="L7" s="31">
        <v>8.3599999999999994E-2</v>
      </c>
      <c r="M7" s="31">
        <v>0.13950000000000001</v>
      </c>
      <c r="N7" s="34">
        <v>67302.66</v>
      </c>
      <c r="O7" s="35">
        <v>9.0374497059733841E-2</v>
      </c>
      <c r="P7" s="28">
        <v>-3.6614029078625432E-3</v>
      </c>
      <c r="Q7" s="28">
        <v>0.15122643768601818</v>
      </c>
      <c r="R7" s="169">
        <v>0.15555910288131525</v>
      </c>
      <c r="S7" s="28">
        <v>2.2896511737978038</v>
      </c>
      <c r="T7" s="28">
        <v>17.706677647381785</v>
      </c>
      <c r="U7" s="28">
        <v>3.7055520181540511</v>
      </c>
      <c r="V7" s="28">
        <v>147.85329512893983</v>
      </c>
      <c r="W7" s="28">
        <v>1.6112157458263896</v>
      </c>
      <c r="X7" s="28">
        <v>0.60108230496580006</v>
      </c>
      <c r="Y7" s="28">
        <v>1.0292434837889384</v>
      </c>
      <c r="Z7" s="28">
        <v>4.8675393370280672E-2</v>
      </c>
      <c r="AA7" s="28">
        <v>8.6028854583005219E-3</v>
      </c>
      <c r="AB7" s="28">
        <v>0.23023893770126824</v>
      </c>
      <c r="AC7" s="28">
        <v>8.7507687219319591E-2</v>
      </c>
      <c r="AD7" s="35">
        <v>4.4270631463078094E-2</v>
      </c>
      <c r="AE7" s="36">
        <v>0</v>
      </c>
      <c r="AF7" s="28">
        <v>0</v>
      </c>
    </row>
    <row r="8" spans="1:32" ht="15" customHeight="1">
      <c r="A8" s="37">
        <v>8</v>
      </c>
      <c r="B8" s="38" t="s">
        <v>41</v>
      </c>
      <c r="C8" s="38" t="s">
        <v>37</v>
      </c>
      <c r="D8" s="170">
        <v>5.0000000000000001E-3</v>
      </c>
      <c r="E8" s="15">
        <v>14798</v>
      </c>
      <c r="F8" s="16">
        <v>0.20155515734280849</v>
      </c>
      <c r="G8" s="16">
        <v>0.32128938089308934</v>
      </c>
      <c r="H8" s="17">
        <v>14.19293677735995</v>
      </c>
      <c r="I8" s="18">
        <v>10.767665201156223</v>
      </c>
      <c r="J8" s="20">
        <v>16.07123287671233</v>
      </c>
      <c r="K8" s="39">
        <v>0.51</v>
      </c>
      <c r="L8" s="31">
        <v>5.28E-2</v>
      </c>
      <c r="M8" s="31">
        <v>6.6699999999999995E-2</v>
      </c>
      <c r="N8" s="34">
        <v>38524.879999999997</v>
      </c>
      <c r="O8" s="35">
        <v>9.0374497059733841E-2</v>
      </c>
      <c r="P8" s="28">
        <v>4.9973034352746026E-4</v>
      </c>
      <c r="Q8" s="28">
        <v>0.28301195590635086</v>
      </c>
      <c r="R8" s="169">
        <v>0.17435124196492335</v>
      </c>
      <c r="S8" s="28">
        <v>2.2794377706711781</v>
      </c>
      <c r="T8" s="28">
        <v>16.214570981192491</v>
      </c>
      <c r="U8" s="28">
        <v>3.2376736751506208</v>
      </c>
      <c r="V8" s="28">
        <v>620.61952861952864</v>
      </c>
      <c r="W8" s="28">
        <v>1.2290167645056218</v>
      </c>
      <c r="X8" s="28">
        <v>0.80948024331140889</v>
      </c>
      <c r="Y8" s="28">
        <v>1.0226638336874558</v>
      </c>
      <c r="Z8" s="28">
        <v>1.8273848150551591E-2</v>
      </c>
      <c r="AA8" s="28">
        <v>0</v>
      </c>
      <c r="AB8" s="28">
        <v>0.43173065701948887</v>
      </c>
      <c r="AC8" s="28">
        <v>7.2272737136780882E-2</v>
      </c>
      <c r="AD8" s="35">
        <v>4.3868405633558302E-2</v>
      </c>
      <c r="AE8" s="36">
        <v>0</v>
      </c>
      <c r="AF8" s="28">
        <v>0</v>
      </c>
    </row>
    <row r="9" spans="1:32" ht="15" customHeight="1">
      <c r="A9" s="13">
        <v>9</v>
      </c>
      <c r="B9" s="14" t="s">
        <v>42</v>
      </c>
      <c r="C9" s="14" t="s">
        <v>37</v>
      </c>
      <c r="D9" s="170">
        <v>2.5000000000000001E-2</v>
      </c>
      <c r="E9" s="15">
        <v>9598</v>
      </c>
      <c r="F9" s="16">
        <v>0.66665985040392606</v>
      </c>
      <c r="G9" s="16">
        <v>0.40543585714285713</v>
      </c>
      <c r="H9" s="17">
        <v>22.5474817670348</v>
      </c>
      <c r="I9" s="18">
        <v>17.094311052061606</v>
      </c>
      <c r="J9" s="20">
        <v>27.032876712328768</v>
      </c>
      <c r="K9" s="31">
        <v>0.22220000000000001</v>
      </c>
      <c r="L9" s="31">
        <v>0.14630000000000001</v>
      </c>
      <c r="M9" s="31">
        <v>5.8999999999999997E-2</v>
      </c>
      <c r="N9" s="34">
        <v>59208.55</v>
      </c>
      <c r="O9" s="35">
        <v>7.1013144533052949E-2</v>
      </c>
      <c r="P9" s="28">
        <v>-8.2523463097684213E-2</v>
      </c>
      <c r="Q9" s="28">
        <v>8.143137743104556E-2</v>
      </c>
      <c r="R9" s="169">
        <v>-0.13780093424362194</v>
      </c>
      <c r="S9" s="28">
        <v>0.45542023864689529</v>
      </c>
      <c r="T9" s="28">
        <v>13.493296149308163</v>
      </c>
      <c r="U9" s="28">
        <v>8.0977148374637906</v>
      </c>
      <c r="V9" s="28">
        <v>3.6815335089259587</v>
      </c>
      <c r="W9" s="28">
        <v>0.88222675774741754</v>
      </c>
      <c r="X9" s="28">
        <v>0.39352188124205556</v>
      </c>
      <c r="Y9" s="28">
        <v>1.2512126427789079</v>
      </c>
      <c r="Z9" s="28">
        <v>0.27198424169555263</v>
      </c>
      <c r="AA9" s="28">
        <v>0.15589465471150279</v>
      </c>
      <c r="AB9" s="28">
        <v>0.12756936368167471</v>
      </c>
      <c r="AC9" s="28">
        <v>0.71786514888948949</v>
      </c>
      <c r="AD9" s="35">
        <v>0.1547560374568753</v>
      </c>
      <c r="AE9" s="36">
        <v>1216</v>
      </c>
      <c r="AF9" s="28">
        <v>1.9332580804146331E-2</v>
      </c>
    </row>
    <row r="10" spans="1:32" ht="15" customHeight="1">
      <c r="A10" s="37">
        <v>10</v>
      </c>
      <c r="B10" s="38" t="s">
        <v>43</v>
      </c>
      <c r="C10" s="38" t="s">
        <v>39</v>
      </c>
      <c r="D10" s="170">
        <v>0.03</v>
      </c>
      <c r="E10" s="15">
        <v>500</v>
      </c>
      <c r="F10" s="16">
        <v>1.0033277931586237</v>
      </c>
      <c r="G10" s="16">
        <v>0.34374094465372357</v>
      </c>
      <c r="H10" s="17">
        <v>55.310120000000005</v>
      </c>
      <c r="I10" s="18">
        <v>11.619773109243699</v>
      </c>
      <c r="J10" s="20">
        <v>6.4273972602739722</v>
      </c>
      <c r="K10" s="31">
        <v>0.99649999999999994</v>
      </c>
      <c r="L10" s="31">
        <v>0.1857</v>
      </c>
      <c r="M10" s="31">
        <v>0.4173</v>
      </c>
      <c r="N10" s="34">
        <v>1562.5</v>
      </c>
      <c r="O10" s="35">
        <v>3.8312428734321634E-2</v>
      </c>
      <c r="P10" s="28">
        <v>0.42890625000000004</v>
      </c>
      <c r="Q10" s="28">
        <v>0.44874100719424459</v>
      </c>
      <c r="R10" s="169">
        <v>7.9285714285714288</v>
      </c>
      <c r="S10" s="28">
        <v>1.715664200707623</v>
      </c>
      <c r="T10" s="28">
        <v>0</v>
      </c>
      <c r="U10" s="28">
        <v>6.6842105263157894</v>
      </c>
      <c r="V10" s="28">
        <v>18.914893617021278</v>
      </c>
      <c r="W10" s="28">
        <v>7.5917431192660549</v>
      </c>
      <c r="X10" s="28">
        <v>0.11919081465281575</v>
      </c>
      <c r="Y10" s="28">
        <v>1.1324110671936758</v>
      </c>
      <c r="Z10" s="28">
        <v>7.6970825574177532E-2</v>
      </c>
      <c r="AA10" s="28">
        <v>0</v>
      </c>
      <c r="AB10" s="28">
        <v>0.3672420124862284</v>
      </c>
      <c r="AC10" s="28">
        <v>0.3269591301087364</v>
      </c>
      <c r="AD10" s="35">
        <v>7.7990251218597678E-2</v>
      </c>
      <c r="AE10" s="36">
        <v>127</v>
      </c>
      <c r="AF10" s="28">
        <v>4.7619047619047616E-2</v>
      </c>
    </row>
    <row r="11" spans="1:32" ht="15" customHeight="1">
      <c r="A11" s="37">
        <v>10</v>
      </c>
      <c r="B11" s="38" t="s">
        <v>43</v>
      </c>
      <c r="C11" s="38" t="s">
        <v>39</v>
      </c>
      <c r="D11" s="170">
        <v>0.03</v>
      </c>
      <c r="E11" s="15">
        <v>385</v>
      </c>
      <c r="F11" s="16">
        <v>1.3347754433007895</v>
      </c>
      <c r="G11" s="16">
        <v>0.34393579072532698</v>
      </c>
      <c r="H11" s="17">
        <v>87.856519480519481</v>
      </c>
      <c r="I11" s="18">
        <v>11.663710344827587</v>
      </c>
      <c r="J11" s="20">
        <v>8.1726027397260275</v>
      </c>
      <c r="K11" s="39">
        <v>0.4</v>
      </c>
      <c r="L11" s="31">
        <v>0.38200000000000001</v>
      </c>
      <c r="M11" s="31">
        <v>0.19620000000000001</v>
      </c>
      <c r="N11" s="34">
        <v>1619.1</v>
      </c>
      <c r="O11" s="35">
        <v>3.8706839674510794E-2</v>
      </c>
      <c r="P11" s="28">
        <v>4.3484848484848486</v>
      </c>
      <c r="Q11" s="28">
        <v>5.4657980456026056</v>
      </c>
      <c r="R11" s="169">
        <v>1.9166666666666665</v>
      </c>
      <c r="S11" s="28">
        <v>2.6704852824184568</v>
      </c>
      <c r="T11" s="28">
        <v>34.393442622950822</v>
      </c>
      <c r="U11" s="28">
        <v>59.5177304964539</v>
      </c>
      <c r="V11" s="28">
        <v>145.94782608695652</v>
      </c>
      <c r="W11" s="28">
        <v>1.1045996592844975</v>
      </c>
      <c r="X11" s="28">
        <v>0.57677053824362601</v>
      </c>
      <c r="Y11" s="28">
        <v>1.3215859030837005</v>
      </c>
      <c r="Z11" s="28">
        <v>4.9874055415617131E-2</v>
      </c>
      <c r="AA11" s="28">
        <v>0</v>
      </c>
      <c r="AB11" s="28">
        <v>0.33595113438045376</v>
      </c>
      <c r="AC11" s="28">
        <v>0.24189704480457577</v>
      </c>
      <c r="AD11" s="35">
        <v>7.4237368922783598E-2</v>
      </c>
      <c r="AE11" s="36">
        <v>147</v>
      </c>
      <c r="AF11" s="28">
        <v>1.751668255481411E-2</v>
      </c>
    </row>
    <row r="12" spans="1:32" ht="15" customHeight="1">
      <c r="A12" s="13">
        <v>12</v>
      </c>
      <c r="B12" s="14" t="s">
        <v>44</v>
      </c>
      <c r="C12" s="14" t="s">
        <v>39</v>
      </c>
      <c r="D12" s="170">
        <v>1.6E-2</v>
      </c>
      <c r="E12" s="15">
        <v>164</v>
      </c>
      <c r="F12" s="16">
        <v>2.7574378124911969</v>
      </c>
      <c r="G12" s="16">
        <v>0.19800000000000001</v>
      </c>
      <c r="H12" s="17">
        <v>609.82018292682926</v>
      </c>
      <c r="I12" s="18">
        <v>21.741415217391303</v>
      </c>
      <c r="J12" s="20">
        <v>24.12876712328767</v>
      </c>
      <c r="K12" s="31">
        <v>0.37550099999999997</v>
      </c>
      <c r="L12" s="31">
        <v>0.1474</v>
      </c>
      <c r="M12" s="31">
        <v>0.1106</v>
      </c>
      <c r="N12" s="34">
        <v>21015.02</v>
      </c>
      <c r="O12" s="35">
        <v>1.3784916386195183E-3</v>
      </c>
      <c r="P12" s="28">
        <v>0.5729566530084107</v>
      </c>
      <c r="Q12" s="28">
        <v>0.78319411544695172</v>
      </c>
      <c r="R12" s="169">
        <v>3.0759493670886076</v>
      </c>
      <c r="S12" s="28">
        <v>0.59308680054983742</v>
      </c>
      <c r="T12" s="28">
        <v>5.411440807586418</v>
      </c>
      <c r="U12" s="28">
        <v>4.8452478772938923</v>
      </c>
      <c r="V12" s="28">
        <v>2.0484020379805465</v>
      </c>
      <c r="W12" s="28">
        <v>1.1868459040057742</v>
      </c>
      <c r="X12" s="28">
        <v>0.60785872933176122</v>
      </c>
      <c r="Y12" s="28">
        <v>1.783284742468416</v>
      </c>
      <c r="Z12" s="28">
        <v>0.69796546179123264</v>
      </c>
      <c r="AA12" s="28">
        <v>0</v>
      </c>
      <c r="AB12" s="28">
        <v>1.4692707400107507E-2</v>
      </c>
      <c r="AC12" s="28">
        <v>0.28049745618993782</v>
      </c>
      <c r="AD12" s="35">
        <v>0.10723572639909554</v>
      </c>
      <c r="AE12" s="36">
        <v>1121</v>
      </c>
      <c r="AF12" s="28">
        <v>6.3369135104578853E-2</v>
      </c>
    </row>
    <row r="13" spans="1:32" ht="15" customHeight="1">
      <c r="A13" s="13">
        <v>13</v>
      </c>
      <c r="B13" s="14" t="s">
        <v>45</v>
      </c>
      <c r="C13" s="14" t="s">
        <v>37</v>
      </c>
      <c r="D13" s="170">
        <v>0.02</v>
      </c>
      <c r="E13" s="15">
        <v>732.14</v>
      </c>
      <c r="F13" s="16">
        <v>0.74734784222018824</v>
      </c>
      <c r="G13" s="16">
        <v>0.23827499999999999</v>
      </c>
      <c r="H13" s="17">
        <v>54.661444532466469</v>
      </c>
      <c r="I13" s="18">
        <v>16.007932</v>
      </c>
      <c r="J13" s="20">
        <v>9.1095890410958908</v>
      </c>
      <c r="K13" s="35">
        <v>0.50002000000000002</v>
      </c>
      <c r="L13" s="31">
        <v>0.1759</v>
      </c>
      <c r="M13" s="31">
        <v>0.16819999999999999</v>
      </c>
      <c r="N13" s="34">
        <v>1870.39</v>
      </c>
      <c r="O13" s="35">
        <v>0</v>
      </c>
      <c r="P13" s="28">
        <v>0.22393380731074242</v>
      </c>
      <c r="Q13" s="28">
        <v>0.64322676436221138</v>
      </c>
      <c r="R13" s="169">
        <v>0.59424266178904261</v>
      </c>
      <c r="S13" s="28">
        <v>1.70185777628108</v>
      </c>
      <c r="T13" s="28">
        <v>3.92857066793507</v>
      </c>
      <c r="U13" s="28">
        <v>33.070967549154361</v>
      </c>
      <c r="V13" s="28">
        <v>64.701587208792489</v>
      </c>
      <c r="W13" s="28">
        <v>1.290298544157529</v>
      </c>
      <c r="X13" s="28">
        <v>0.7387032465636495</v>
      </c>
      <c r="Y13" s="28">
        <v>1.0324175378879974</v>
      </c>
      <c r="Z13" s="28">
        <v>0.15386795126098046</v>
      </c>
      <c r="AA13" s="28">
        <v>0</v>
      </c>
      <c r="AB13" s="28">
        <v>0.48669813202153828</v>
      </c>
      <c r="AC13" s="28">
        <v>0.20398499032756184</v>
      </c>
      <c r="AD13" s="35">
        <v>3.7677783570498564E-2</v>
      </c>
      <c r="AE13" s="36">
        <v>725</v>
      </c>
      <c r="AF13" s="28">
        <v>6.5506937862377601E-2</v>
      </c>
    </row>
    <row r="14" spans="1:32" ht="15" customHeight="1">
      <c r="A14" s="13">
        <v>14</v>
      </c>
      <c r="B14" s="14" t="s">
        <v>46</v>
      </c>
      <c r="C14" s="14" t="s">
        <v>37</v>
      </c>
      <c r="D14" s="170">
        <v>0.02</v>
      </c>
      <c r="E14" s="15">
        <v>1671</v>
      </c>
      <c r="F14" s="16">
        <v>0.43792106417341969</v>
      </c>
      <c r="G14" s="16">
        <v>0.31395000000000001</v>
      </c>
      <c r="H14" s="17">
        <v>23.997606223818075</v>
      </c>
      <c r="I14" s="18">
        <v>11.623188405797102</v>
      </c>
      <c r="J14" s="20">
        <v>6.4273972602739722</v>
      </c>
      <c r="K14" s="39">
        <v>0.65</v>
      </c>
      <c r="L14" s="31">
        <v>0.24610000000000001</v>
      </c>
      <c r="M14" s="31">
        <v>0.25919999999999999</v>
      </c>
      <c r="N14" s="34">
        <v>2967.63</v>
      </c>
      <c r="O14" s="35">
        <v>8.6740456290941917E-2</v>
      </c>
      <c r="P14" s="28">
        <v>1.4064761904761904</v>
      </c>
      <c r="Q14" s="28">
        <v>1.2883577486507325</v>
      </c>
      <c r="R14" s="169">
        <v>6.0210084033613445</v>
      </c>
      <c r="S14" s="28">
        <v>1.4723775441735629</v>
      </c>
      <c r="T14" s="28">
        <v>4.6770870337477799</v>
      </c>
      <c r="U14" s="28">
        <v>8.3420454041450451</v>
      </c>
      <c r="V14" s="28">
        <v>149.61363636363637</v>
      </c>
      <c r="W14" s="28">
        <v>1.861139197842939</v>
      </c>
      <c r="X14" s="28">
        <v>0.53015671996200731</v>
      </c>
      <c r="Y14" s="28">
        <v>1.0060606060606061</v>
      </c>
      <c r="Z14" s="28">
        <v>1.9878706199460916E-2</v>
      </c>
      <c r="AA14" s="28">
        <v>0</v>
      </c>
      <c r="AB14" s="28">
        <v>0.78358733880422038</v>
      </c>
      <c r="AC14" s="28">
        <v>0.46574510101777306</v>
      </c>
      <c r="AD14" s="35">
        <v>0.12456326902627982</v>
      </c>
      <c r="AE14" s="36">
        <v>335</v>
      </c>
      <c r="AF14" s="28">
        <v>5.0888652590004559E-2</v>
      </c>
    </row>
    <row r="15" spans="1:32" ht="15" customHeight="1">
      <c r="A15" s="37">
        <v>15</v>
      </c>
      <c r="B15" s="38" t="s">
        <v>47</v>
      </c>
      <c r="C15" s="38" t="s">
        <v>39</v>
      </c>
      <c r="D15" s="170">
        <v>0.05</v>
      </c>
      <c r="E15" s="15">
        <v>-3315</v>
      </c>
      <c r="F15" s="16">
        <v>0.27710000000000001</v>
      </c>
      <c r="G15" s="16">
        <v>0.28711511414326951</v>
      </c>
      <c r="H15" s="17">
        <v>-42.025806938159874</v>
      </c>
      <c r="I15" s="18">
        <v>13.525781553398057</v>
      </c>
      <c r="J15" s="20">
        <v>5.279452054794521</v>
      </c>
      <c r="K15" s="39">
        <v>0.31569999999999998</v>
      </c>
      <c r="L15" s="31">
        <v>0</v>
      </c>
      <c r="M15" s="31">
        <v>0</v>
      </c>
      <c r="N15" s="34">
        <v>11969.15</v>
      </c>
      <c r="O15" s="28">
        <v>0</v>
      </c>
      <c r="P15" s="28">
        <v>3.9283154121863797</v>
      </c>
      <c r="Q15" s="28">
        <v>0.892956959195081</v>
      </c>
      <c r="R15" s="169">
        <v>0.11804384485666097</v>
      </c>
      <c r="S15" s="28">
        <v>1.5816203143893592</v>
      </c>
      <c r="T15" s="28">
        <v>0</v>
      </c>
      <c r="U15" s="28">
        <v>2.3191489361702127</v>
      </c>
      <c r="V15" s="28">
        <v>6.8125</v>
      </c>
      <c r="W15" s="28">
        <v>0.16585569303489503</v>
      </c>
      <c r="X15" s="28">
        <v>5.9258181818181814</v>
      </c>
      <c r="Y15" s="28">
        <v>0.9637624359360869</v>
      </c>
      <c r="Z15" s="28">
        <v>2.5837885722722574E-2</v>
      </c>
      <c r="AA15" s="28">
        <v>0</v>
      </c>
      <c r="AB15" s="28">
        <v>-0.64051782436479565</v>
      </c>
      <c r="AC15" s="28">
        <v>0.84480122324159024</v>
      </c>
      <c r="AD15" s="35">
        <v>-2.3042813455657494</v>
      </c>
      <c r="AE15" s="36">
        <v>3904</v>
      </c>
      <c r="AF15" s="28">
        <v>2.9847094801223242</v>
      </c>
    </row>
    <row r="16" spans="1:32" ht="15" customHeight="1">
      <c r="A16" s="37">
        <v>15</v>
      </c>
      <c r="B16" s="38" t="s">
        <v>47</v>
      </c>
      <c r="C16" s="38" t="s">
        <v>39</v>
      </c>
      <c r="D16" s="170">
        <v>3.5000000000000003E-2</v>
      </c>
      <c r="E16" s="15">
        <v>100</v>
      </c>
      <c r="F16" s="16">
        <v>2.9685026299204984</v>
      </c>
      <c r="G16" s="16">
        <v>0.29326923076923078</v>
      </c>
      <c r="H16" s="17">
        <v>521.66790000000003</v>
      </c>
      <c r="I16" s="18">
        <v>13.0416975</v>
      </c>
      <c r="J16" s="20">
        <v>3.7068493150684931</v>
      </c>
      <c r="K16" s="39">
        <v>0.51</v>
      </c>
      <c r="L16" s="31">
        <v>0.98029999999999995</v>
      </c>
      <c r="M16" s="40">
        <v>0</v>
      </c>
      <c r="N16" s="34">
        <v>2141.58</v>
      </c>
      <c r="O16" s="28">
        <v>0</v>
      </c>
      <c r="P16" s="28">
        <v>839.0344827586207</v>
      </c>
      <c r="Q16" s="28">
        <v>0</v>
      </c>
      <c r="R16" s="169">
        <v>26</v>
      </c>
      <c r="S16" s="28">
        <v>2.2575645756457563</v>
      </c>
      <c r="T16" s="28">
        <v>0</v>
      </c>
      <c r="U16" s="28">
        <v>6.0714521998015218</v>
      </c>
      <c r="V16" s="28">
        <v>0</v>
      </c>
      <c r="W16" s="28">
        <v>1.0470643857990201</v>
      </c>
      <c r="X16" s="28">
        <v>0.95505110627642542</v>
      </c>
      <c r="Y16" s="28">
        <v>1</v>
      </c>
      <c r="Z16" s="28">
        <v>0</v>
      </c>
      <c r="AA16" s="28">
        <v>0</v>
      </c>
      <c r="AB16" s="28">
        <v>0</v>
      </c>
      <c r="AC16" s="28">
        <v>7.5914423740510703E-2</v>
      </c>
      <c r="AD16" s="35">
        <v>-2.4227234753550542E-2</v>
      </c>
      <c r="AE16" s="36">
        <v>0</v>
      </c>
      <c r="AF16" s="28">
        <v>0</v>
      </c>
    </row>
    <row r="17" spans="1:32" ht="15" customHeight="1">
      <c r="A17" s="13">
        <v>16</v>
      </c>
      <c r="B17" s="14" t="s">
        <v>48</v>
      </c>
      <c r="C17" s="14" t="s">
        <v>37</v>
      </c>
      <c r="D17" s="170">
        <v>1.4E-2</v>
      </c>
      <c r="E17" s="15">
        <v>6847</v>
      </c>
      <c r="F17" s="16">
        <v>0.15091032079557065</v>
      </c>
      <c r="G17" s="16">
        <v>0.14658433162806622</v>
      </c>
      <c r="H17" s="17">
        <v>27.310493882416125</v>
      </c>
      <c r="I17" s="18">
        <v>23.70908191555576</v>
      </c>
      <c r="J17" s="20">
        <v>7.7479452054794518</v>
      </c>
      <c r="K17" s="39">
        <v>0.5</v>
      </c>
      <c r="L17" s="31">
        <v>0.14449999999999999</v>
      </c>
      <c r="M17" s="31">
        <v>0.16589999999999999</v>
      </c>
      <c r="N17" s="34">
        <v>90113.38</v>
      </c>
      <c r="O17" s="28">
        <v>2.4752107641965733E-2</v>
      </c>
      <c r="P17" s="28">
        <v>0.33975529273022098</v>
      </c>
      <c r="Q17" s="28">
        <v>0.66814312011044641</v>
      </c>
      <c r="R17" s="169">
        <v>8.9245943366210723E-2</v>
      </c>
      <c r="S17" s="28">
        <v>0.48263996588089331</v>
      </c>
      <c r="T17" s="28">
        <v>6.8590123286727733</v>
      </c>
      <c r="U17" s="28">
        <v>6.5135718490417949</v>
      </c>
      <c r="V17" s="28">
        <v>1.1569812022213444</v>
      </c>
      <c r="W17" s="28">
        <v>1.1599070268813583</v>
      </c>
      <c r="X17" s="28">
        <v>0.26365860058062279</v>
      </c>
      <c r="Y17" s="28">
        <v>1.2730214036834246</v>
      </c>
      <c r="Z17" s="28">
        <v>0.54608779613090108</v>
      </c>
      <c r="AA17" s="28">
        <v>0.18676506086416772</v>
      </c>
      <c r="AB17" s="28">
        <v>9.8412493082954244E-2</v>
      </c>
      <c r="AC17" s="28">
        <v>0.53551704054786819</v>
      </c>
      <c r="AD17" s="35">
        <v>-6.3402486293254068E-2</v>
      </c>
      <c r="AE17" s="36">
        <v>3176</v>
      </c>
      <c r="AF17" s="28">
        <v>6.3784066033378189E-2</v>
      </c>
    </row>
    <row r="18" spans="1:32" ht="14.25" customHeight="1">
      <c r="A18" s="13">
        <v>18</v>
      </c>
      <c r="B18" s="41" t="s">
        <v>49</v>
      </c>
      <c r="C18" s="14" t="s">
        <v>39</v>
      </c>
      <c r="D18" s="170">
        <v>4.4999999999999998E-2</v>
      </c>
      <c r="E18" s="15">
        <v>90937</v>
      </c>
      <c r="F18" s="16">
        <v>0.20974847807161523</v>
      </c>
      <c r="G18" s="16">
        <v>0.36465517241379308</v>
      </c>
      <c r="H18" s="17">
        <v>12.757487491340157</v>
      </c>
      <c r="I18" s="18">
        <v>9.5878317355371898</v>
      </c>
      <c r="J18" s="20">
        <v>2.7068493150684931</v>
      </c>
      <c r="K18" s="31">
        <v>0.56830000000000003</v>
      </c>
      <c r="L18" s="31">
        <v>1.34E-2</v>
      </c>
      <c r="M18" s="31">
        <v>0.2467</v>
      </c>
      <c r="N18" s="34">
        <v>219505.42</v>
      </c>
      <c r="O18" s="28">
        <v>0.13022183808700652</v>
      </c>
      <c r="P18" s="28">
        <v>0.87201118606762429</v>
      </c>
      <c r="Q18" s="28">
        <v>4.6653761775712992</v>
      </c>
      <c r="R18" s="169">
        <v>4.0114074727212605</v>
      </c>
      <c r="S18" s="28">
        <v>1.3970424714035099</v>
      </c>
      <c r="T18" s="28">
        <v>25.150215456117397</v>
      </c>
      <c r="U18" s="28">
        <v>15.725340792732807</v>
      </c>
      <c r="V18" s="28">
        <v>13.510229757955523</v>
      </c>
      <c r="W18" s="28">
        <v>0.89340693274864114</v>
      </c>
      <c r="X18" s="28">
        <v>0.82477588247493738</v>
      </c>
      <c r="Y18" s="28">
        <v>1.0828762757611288</v>
      </c>
      <c r="Z18" s="28">
        <v>1.2289970615703514</v>
      </c>
      <c r="AA18" s="28">
        <v>6.7939226896881616E-2</v>
      </c>
      <c r="AB18" s="28">
        <v>0.70425556631171349</v>
      </c>
      <c r="AC18" s="28">
        <v>8.5607316712950271E-2</v>
      </c>
      <c r="AD18" s="35">
        <v>0.11016902910664775</v>
      </c>
      <c r="AE18" s="36">
        <v>14690</v>
      </c>
      <c r="AF18" s="28">
        <v>1.0687546062304975E-2</v>
      </c>
    </row>
    <row r="19" spans="1:32" ht="14.25" customHeight="1">
      <c r="A19" s="37">
        <v>19</v>
      </c>
      <c r="B19" s="38" t="s">
        <v>50</v>
      </c>
      <c r="C19" s="38" t="s">
        <v>39</v>
      </c>
      <c r="D19" s="170">
        <v>0.03</v>
      </c>
      <c r="E19" s="15">
        <v>15843</v>
      </c>
      <c r="F19" s="16">
        <v>0.113</v>
      </c>
      <c r="G19" s="16">
        <v>0.1</v>
      </c>
      <c r="H19" s="17">
        <v>11.844475478129143</v>
      </c>
      <c r="I19" s="18">
        <v>10.425112499999999</v>
      </c>
      <c r="J19" s="20">
        <v>18.534246575342465</v>
      </c>
      <c r="K19" s="39">
        <v>0.6</v>
      </c>
      <c r="L19" s="31">
        <v>0.1305</v>
      </c>
      <c r="M19" s="31">
        <v>0.16950000000000001</v>
      </c>
      <c r="N19" s="34">
        <v>58572.68</v>
      </c>
      <c r="O19" s="28">
        <v>0</v>
      </c>
      <c r="P19" s="28">
        <v>0.14728258585179277</v>
      </c>
      <c r="Q19" s="28">
        <v>0.1344928305894848</v>
      </c>
      <c r="R19" s="169">
        <v>6.3931233631052242E-2</v>
      </c>
      <c r="S19" s="28">
        <v>0.99112281251223422</v>
      </c>
      <c r="T19" s="28">
        <v>15.150359066427288</v>
      </c>
      <c r="U19" s="28">
        <v>10.428402244992533</v>
      </c>
      <c r="V19" s="28">
        <v>12.329092347963718</v>
      </c>
      <c r="W19" s="28">
        <v>2.0422141119221413</v>
      </c>
      <c r="X19" s="28">
        <v>0.4517310862795384</v>
      </c>
      <c r="Y19" s="28">
        <v>1.0590463819884179</v>
      </c>
      <c r="Z19" s="28">
        <v>0.13705592242748474</v>
      </c>
      <c r="AA19" s="28">
        <v>0</v>
      </c>
      <c r="AB19" s="28">
        <v>0.28155572734785272</v>
      </c>
      <c r="AC19" s="28">
        <v>0.25151829358613537</v>
      </c>
      <c r="AD19" s="35">
        <v>0.24033970276008493</v>
      </c>
      <c r="AE19" s="36">
        <v>3727</v>
      </c>
      <c r="AF19" s="28">
        <v>3.6804424035945291E-2</v>
      </c>
    </row>
    <row r="20" spans="1:32" ht="14.25" customHeight="1">
      <c r="A20" s="37">
        <v>19</v>
      </c>
      <c r="B20" s="38" t="s">
        <v>50</v>
      </c>
      <c r="C20" s="38" t="s">
        <v>39</v>
      </c>
      <c r="D20" s="170">
        <v>0.02</v>
      </c>
      <c r="E20" s="15">
        <v>1857</v>
      </c>
      <c r="F20" s="16">
        <v>0.1043</v>
      </c>
      <c r="G20" s="16">
        <v>0.1</v>
      </c>
      <c r="H20" s="17">
        <v>11.970813139472266</v>
      </c>
      <c r="I20" s="18">
        <v>11.1149</v>
      </c>
      <c r="J20" s="20">
        <v>16.139726027397259</v>
      </c>
      <c r="K20" s="39">
        <v>0.9</v>
      </c>
      <c r="L20" s="31">
        <v>0.40620000000000001</v>
      </c>
      <c r="M20" s="31">
        <v>0.188</v>
      </c>
      <c r="N20" s="34">
        <v>5666.54</v>
      </c>
      <c r="O20" s="28">
        <v>0</v>
      </c>
      <c r="P20" s="28">
        <v>-2.1812711545693864E-2</v>
      </c>
      <c r="Q20" s="28">
        <v>0.40584958217270195</v>
      </c>
      <c r="R20" s="169">
        <v>0.26757679180887362</v>
      </c>
      <c r="S20" s="28">
        <v>0.72347908745247147</v>
      </c>
      <c r="T20" s="28">
        <v>4.102964959568733</v>
      </c>
      <c r="U20" s="28">
        <v>3.700048614487117</v>
      </c>
      <c r="V20" s="28">
        <v>1.9515384615384614</v>
      </c>
      <c r="W20" s="28">
        <v>1.1555380989787902</v>
      </c>
      <c r="X20" s="28">
        <v>0.51499423298731262</v>
      </c>
      <c r="Y20" s="28">
        <v>1.1422319474835887</v>
      </c>
      <c r="Z20" s="28">
        <v>0.83415890628095901</v>
      </c>
      <c r="AA20" s="28">
        <v>0</v>
      </c>
      <c r="AB20" s="28">
        <v>0.43001042028482112</v>
      </c>
      <c r="AC20" s="28">
        <v>0.47155432926028118</v>
      </c>
      <c r="AD20" s="35">
        <v>0.18709762186309289</v>
      </c>
      <c r="AE20" s="36">
        <v>766</v>
      </c>
      <c r="AF20" s="28">
        <v>0.10064380501905137</v>
      </c>
    </row>
    <row r="21" spans="1:32" ht="14.25" customHeight="1">
      <c r="A21" s="37">
        <v>19</v>
      </c>
      <c r="B21" s="38" t="s">
        <v>50</v>
      </c>
      <c r="C21" s="38" t="s">
        <v>39</v>
      </c>
      <c r="D21" s="170">
        <v>0.02</v>
      </c>
      <c r="E21" s="15">
        <v>665</v>
      </c>
      <c r="F21" s="16">
        <v>0.85576264402005298</v>
      </c>
      <c r="G21" s="16">
        <v>0.2857142857142857</v>
      </c>
      <c r="H21" s="17">
        <v>52.769712516585578</v>
      </c>
      <c r="I21" s="18">
        <v>14.036743529411764</v>
      </c>
      <c r="J21" s="20">
        <v>8.5150684931506841</v>
      </c>
      <c r="K21" s="31">
        <v>0.3125</v>
      </c>
      <c r="L21" s="31">
        <v>0.76770000000000005</v>
      </c>
      <c r="M21" s="31">
        <v>0.15459999999999999</v>
      </c>
      <c r="N21" s="34">
        <v>6165.56</v>
      </c>
      <c r="O21" s="35">
        <v>2.5499999999999998E-2</v>
      </c>
      <c r="P21" s="28">
        <v>0.39605298729386318</v>
      </c>
      <c r="Q21" s="28">
        <v>1.2569023569023567</v>
      </c>
      <c r="R21" s="169">
        <v>-0.43065068493150682</v>
      </c>
      <c r="S21" s="28">
        <v>0.49644589867990524</v>
      </c>
      <c r="T21" s="28">
        <v>2.6426426426426426</v>
      </c>
      <c r="U21" s="28">
        <v>1.251849322863321</v>
      </c>
      <c r="V21" s="28">
        <v>2.130062933677586</v>
      </c>
      <c r="W21" s="28">
        <v>2.7153714145623926</v>
      </c>
      <c r="X21" s="28">
        <v>0.56732507100438934</v>
      </c>
      <c r="Y21" s="28">
        <v>1.2608326253186066</v>
      </c>
      <c r="Z21" s="28">
        <v>0.53274653140384898</v>
      </c>
      <c r="AA21" s="28">
        <v>2.983738624496494E-4</v>
      </c>
      <c r="AB21" s="28">
        <v>0.13749612322960819</v>
      </c>
      <c r="AC21" s="28">
        <v>0.36454545454545456</v>
      </c>
      <c r="AD21" s="35">
        <v>-0.37727272727272726</v>
      </c>
      <c r="AE21" s="36">
        <v>245</v>
      </c>
      <c r="AF21" s="28">
        <v>3.7121212121212124E-2</v>
      </c>
    </row>
    <row r="22" spans="1:32" ht="14.25" customHeight="1">
      <c r="A22" s="37">
        <v>21</v>
      </c>
      <c r="B22" s="38" t="s">
        <v>51</v>
      </c>
      <c r="C22" s="38" t="s">
        <v>37</v>
      </c>
      <c r="D22" s="170">
        <v>0.01</v>
      </c>
      <c r="E22" s="15">
        <v>3165</v>
      </c>
      <c r="F22" s="16">
        <v>0.10637910002593487</v>
      </c>
      <c r="G22" s="16">
        <v>0.39974052363258844</v>
      </c>
      <c r="H22" s="17">
        <v>9.3979526066350711</v>
      </c>
      <c r="I22" s="18">
        <v>8.1582582269593029</v>
      </c>
      <c r="J22" s="20">
        <v>27.67945205479452</v>
      </c>
      <c r="K22" s="39">
        <v>1</v>
      </c>
      <c r="L22" s="31">
        <v>6.7000000000000004E-2</v>
      </c>
      <c r="M22" s="31">
        <v>0.16189999999999999</v>
      </c>
      <c r="N22" s="34">
        <v>16682.939999999999</v>
      </c>
      <c r="O22" s="35">
        <v>0.1439</v>
      </c>
      <c r="P22" s="28">
        <v>2.418091410666845E-2</v>
      </c>
      <c r="Q22" s="28">
        <v>0.24873570372675635</v>
      </c>
      <c r="R22" s="169">
        <v>0.1576444769568397</v>
      </c>
      <c r="S22" s="28">
        <v>0.99148635461183832</v>
      </c>
      <c r="T22" s="28">
        <v>5.5445991719984944</v>
      </c>
      <c r="U22" s="28">
        <v>0.72470576660558583</v>
      </c>
      <c r="V22" s="28">
        <v>3.9178246127252176</v>
      </c>
      <c r="W22" s="28">
        <v>1.4359331476323121</v>
      </c>
      <c r="X22" s="28">
        <v>0.46628092577813246</v>
      </c>
      <c r="Y22" s="28">
        <v>1.2178915238318855</v>
      </c>
      <c r="Z22" s="28">
        <v>0.64330218068535827</v>
      </c>
      <c r="AA22" s="28">
        <v>3.0031152647975078E-2</v>
      </c>
      <c r="AB22" s="28">
        <v>0.21900840743175448</v>
      </c>
      <c r="AC22" s="28">
        <v>0.34448818897637795</v>
      </c>
      <c r="AD22" s="35">
        <v>0.13497827857724681</v>
      </c>
      <c r="AE22" s="36">
        <v>2985</v>
      </c>
      <c r="AF22" s="28">
        <v>0.1013100733098018</v>
      </c>
    </row>
    <row r="23" spans="1:32" ht="14.25" customHeight="1">
      <c r="A23" s="37">
        <v>21</v>
      </c>
      <c r="B23" s="38" t="s">
        <v>51</v>
      </c>
      <c r="C23" s="38" t="s">
        <v>37</v>
      </c>
      <c r="D23" s="170">
        <v>0.03</v>
      </c>
      <c r="E23" s="15">
        <v>1042</v>
      </c>
      <c r="F23" s="16">
        <v>-8.0330030196594349E-2</v>
      </c>
      <c r="G23" s="16">
        <v>0.38794856803042338</v>
      </c>
      <c r="H23" s="17">
        <v>5.7612955854126682</v>
      </c>
      <c r="I23" s="18">
        <v>8.0708639186900051</v>
      </c>
      <c r="J23" s="20">
        <v>19.830136986301369</v>
      </c>
      <c r="K23" s="39">
        <v>1</v>
      </c>
      <c r="L23" s="31">
        <v>0.6925</v>
      </c>
      <c r="M23" s="31">
        <v>0.32319999999999999</v>
      </c>
      <c r="N23" s="34">
        <v>3180.44</v>
      </c>
      <c r="O23" s="35">
        <v>0.34689999999999999</v>
      </c>
      <c r="P23" s="28">
        <v>0.24833288877033866</v>
      </c>
      <c r="Q23" s="28">
        <v>0.61842105263157898</v>
      </c>
      <c r="R23" s="169">
        <v>0.45327754532775444</v>
      </c>
      <c r="S23" s="28">
        <v>1.0570648950053387</v>
      </c>
      <c r="T23" s="28">
        <v>5.8695652173913047</v>
      </c>
      <c r="U23" s="28">
        <v>10.945945945945946</v>
      </c>
      <c r="V23" s="28">
        <v>18.797468354430379</v>
      </c>
      <c r="W23" s="28">
        <v>1.9475675675675677</v>
      </c>
      <c r="X23" s="28">
        <v>0.39529914529914528</v>
      </c>
      <c r="Y23" s="28">
        <v>1.0408314773570899</v>
      </c>
      <c r="Z23" s="28">
        <v>0.40084835630965004</v>
      </c>
      <c r="AA23" s="28">
        <v>0</v>
      </c>
      <c r="AB23" s="28">
        <v>0.45532007865414026</v>
      </c>
      <c r="AC23" s="28">
        <v>0.3712682379349046</v>
      </c>
      <c r="AD23" s="35">
        <v>6.0606060606060606E-3</v>
      </c>
      <c r="AE23" s="36">
        <v>0</v>
      </c>
      <c r="AF23" s="28">
        <v>0</v>
      </c>
    </row>
    <row r="24" spans="1:32" ht="14.25" customHeight="1">
      <c r="A24" s="13">
        <v>22</v>
      </c>
      <c r="B24" s="14" t="s">
        <v>52</v>
      </c>
      <c r="C24" s="14" t="s">
        <v>39</v>
      </c>
      <c r="D24" s="171">
        <v>0.05</v>
      </c>
      <c r="E24" s="15">
        <v>11129</v>
      </c>
      <c r="F24" s="16">
        <v>0.35846781533506333</v>
      </c>
      <c r="G24" s="16">
        <v>0.23857142857142857</v>
      </c>
      <c r="H24" s="17">
        <v>25.321118698894779</v>
      </c>
      <c r="I24" s="18">
        <v>16.288943930635838</v>
      </c>
      <c r="J24" s="20">
        <v>10.328767123287671</v>
      </c>
      <c r="K24" s="31">
        <v>0.157522</v>
      </c>
      <c r="L24" s="31">
        <v>0.22739999999999999</v>
      </c>
      <c r="M24" s="31">
        <v>7.7899999999999997E-2</v>
      </c>
      <c r="N24" s="34">
        <v>71946.490000000005</v>
      </c>
      <c r="O24" s="35">
        <v>0.23250000000000001</v>
      </c>
      <c r="P24" s="28">
        <v>0.50075744186633675</v>
      </c>
      <c r="Q24" s="28">
        <v>0.6503127443315091</v>
      </c>
      <c r="R24" s="169">
        <v>0.56306179775280896</v>
      </c>
      <c r="S24" s="28">
        <v>1.1758398748075418</v>
      </c>
      <c r="T24" s="28">
        <v>3.7897888125996553</v>
      </c>
      <c r="U24" s="28">
        <v>5.5204057448926385</v>
      </c>
      <c r="V24" s="28">
        <v>7.6515340647789243</v>
      </c>
      <c r="W24" s="28">
        <v>1.5779515166030829</v>
      </c>
      <c r="X24" s="28">
        <v>0.50285579697344407</v>
      </c>
      <c r="Y24" s="28">
        <v>1.3115190997927155</v>
      </c>
      <c r="Z24" s="28">
        <v>0.32899612527706806</v>
      </c>
      <c r="AA24" s="28">
        <v>1.8612206223244953E-2</v>
      </c>
      <c r="AB24" s="28">
        <v>0.23450949817201017</v>
      </c>
      <c r="AC24" s="28">
        <v>0.28579646929523284</v>
      </c>
      <c r="AD24" s="35">
        <v>7.9681274900398405E-3</v>
      </c>
      <c r="AE24" s="36">
        <v>10255</v>
      </c>
      <c r="AF24" s="28">
        <v>8.8052960571507077E-2</v>
      </c>
    </row>
    <row r="25" spans="1:32" ht="14.25" customHeight="1">
      <c r="A25" s="13">
        <v>24</v>
      </c>
      <c r="B25" s="14" t="s">
        <v>53</v>
      </c>
      <c r="C25" s="14" t="s">
        <v>37</v>
      </c>
      <c r="D25" s="170">
        <v>0.03</v>
      </c>
      <c r="E25" s="15">
        <v>383</v>
      </c>
      <c r="F25" s="16">
        <v>0.96366051724440749</v>
      </c>
      <c r="G25" s="16">
        <v>0.26400000000000001</v>
      </c>
      <c r="H25" s="17">
        <v>65.312140992167102</v>
      </c>
      <c r="I25" s="18">
        <v>15.63409375</v>
      </c>
      <c r="J25" s="20">
        <v>18.723287671232878</v>
      </c>
      <c r="K25" s="39">
        <v>0.18</v>
      </c>
      <c r="L25" s="31">
        <v>6.0699999999999997E-2</v>
      </c>
      <c r="M25" s="31">
        <v>3.85E-2</v>
      </c>
      <c r="N25" s="34">
        <v>7385.8</v>
      </c>
      <c r="O25" s="35">
        <v>5.8500000000000003E-2</v>
      </c>
      <c r="P25" s="28">
        <v>0.25812300551203937</v>
      </c>
      <c r="Q25" s="28">
        <v>0.19012547735952001</v>
      </c>
      <c r="R25" s="169">
        <v>-6.8126520681265235E-2</v>
      </c>
      <c r="S25" s="28">
        <v>0.80423960173438258</v>
      </c>
      <c r="T25" s="28">
        <v>5.209070106095278</v>
      </c>
      <c r="U25" s="28">
        <v>1.7597863518167123</v>
      </c>
      <c r="V25" s="28">
        <v>96.679536679536682</v>
      </c>
      <c r="W25" s="28">
        <v>2.0068761114404268</v>
      </c>
      <c r="X25" s="28">
        <v>0.50072058569205047</v>
      </c>
      <c r="Y25" s="28">
        <v>1.1345514950166113</v>
      </c>
      <c r="Z25" s="28">
        <v>1.4210405684162274E-2</v>
      </c>
      <c r="AA25" s="28">
        <v>0</v>
      </c>
      <c r="AB25" s="28">
        <v>4.7702079960144479E-2</v>
      </c>
      <c r="AC25" s="28">
        <v>0.40311501597444088</v>
      </c>
      <c r="AD25" s="35">
        <v>-7.2843450479233227E-2</v>
      </c>
      <c r="AE25" s="36">
        <v>1095</v>
      </c>
      <c r="AF25" s="28">
        <v>8.7460063897763576E-2</v>
      </c>
    </row>
    <row r="26" spans="1:32" ht="14.25" customHeight="1">
      <c r="A26" s="13">
        <v>25</v>
      </c>
      <c r="B26" s="14" t="s">
        <v>54</v>
      </c>
      <c r="C26" s="14" t="s">
        <v>39</v>
      </c>
      <c r="D26" s="170">
        <v>2.9399999999999999E-2</v>
      </c>
      <c r="E26" s="15">
        <v>7432</v>
      </c>
      <c r="F26" s="16">
        <v>0.10398905128804081</v>
      </c>
      <c r="G26" s="16">
        <v>0.2967032967032967</v>
      </c>
      <c r="H26" s="17">
        <v>12.257252421959095</v>
      </c>
      <c r="I26" s="18">
        <v>11.3869875</v>
      </c>
      <c r="J26" s="20">
        <v>21.947945205479453</v>
      </c>
      <c r="K26" s="30">
        <v>0.20718</v>
      </c>
      <c r="L26" s="31">
        <v>0.24690000000000001</v>
      </c>
      <c r="M26" s="31">
        <v>0.1094</v>
      </c>
      <c r="N26" s="34">
        <v>13141.66</v>
      </c>
      <c r="O26" s="28">
        <v>0</v>
      </c>
      <c r="P26" s="28">
        <v>-0.72763161800354215</v>
      </c>
      <c r="Q26" s="28">
        <v>-0.83822964259789057</v>
      </c>
      <c r="R26" s="169">
        <v>0.38812103100485618</v>
      </c>
      <c r="S26" s="28">
        <v>0.30002255107039821</v>
      </c>
      <c r="T26" s="28">
        <v>6.2068854568854572</v>
      </c>
      <c r="U26" s="28">
        <v>4.8095238095238093</v>
      </c>
      <c r="V26" s="28">
        <v>2.6465907531897379</v>
      </c>
      <c r="W26" s="28">
        <v>0.98205603729136381</v>
      </c>
      <c r="X26" s="28">
        <v>0.72475297878523681</v>
      </c>
      <c r="Y26" s="28">
        <v>1.0413625304136254</v>
      </c>
      <c r="Z26" s="28">
        <v>1.0402533984426554</v>
      </c>
      <c r="AA26" s="28">
        <v>0</v>
      </c>
      <c r="AB26" s="28">
        <v>0.27315997427180005</v>
      </c>
      <c r="AC26" s="28">
        <v>0.48582240422995177</v>
      </c>
      <c r="AD26" s="35">
        <v>0.32061583121662951</v>
      </c>
      <c r="AE26" s="36">
        <v>221</v>
      </c>
      <c r="AF26" s="28">
        <v>1.1456119433932922E-2</v>
      </c>
    </row>
    <row r="27" spans="1:32" ht="14.25" customHeight="1">
      <c r="A27" s="13">
        <v>26</v>
      </c>
      <c r="B27" s="14" t="s">
        <v>55</v>
      </c>
      <c r="C27" s="14" t="s">
        <v>37</v>
      </c>
      <c r="D27" s="170">
        <v>0.01</v>
      </c>
      <c r="E27" s="15">
        <v>4244</v>
      </c>
      <c r="F27" s="16">
        <v>0.33068381592081186</v>
      </c>
      <c r="G27" s="16">
        <v>0.17952127659574468</v>
      </c>
      <c r="H27" s="17">
        <v>30.632422243166825</v>
      </c>
      <c r="I27" s="18">
        <v>16.250499999999999</v>
      </c>
      <c r="J27" s="20">
        <v>13.372602739726027</v>
      </c>
      <c r="K27" s="31">
        <v>0.8177724999999999</v>
      </c>
      <c r="L27" s="31">
        <v>0.10920000000000001</v>
      </c>
      <c r="M27" s="31">
        <v>0.29160000000000003</v>
      </c>
      <c r="N27" s="34">
        <v>21485.87</v>
      </c>
      <c r="O27" s="28">
        <v>0</v>
      </c>
      <c r="P27" s="28">
        <v>0.70278752076795281</v>
      </c>
      <c r="Q27" s="28">
        <v>0.50344172798480891</v>
      </c>
      <c r="R27" s="169">
        <v>5.1536174430128812E-2</v>
      </c>
      <c r="S27" s="28">
        <v>0.72467727614234001</v>
      </c>
      <c r="T27" s="28">
        <v>6.0553600304385045</v>
      </c>
      <c r="U27" s="28">
        <v>1.8202613444657307</v>
      </c>
      <c r="V27" s="28">
        <v>6.6450939457202507</v>
      </c>
      <c r="W27" s="28">
        <v>1.3066218647116723</v>
      </c>
      <c r="X27" s="28">
        <v>0.54753902862098869</v>
      </c>
      <c r="Y27" s="28">
        <v>1.0983927871422972</v>
      </c>
      <c r="Z27" s="28">
        <v>0.19367698137038206</v>
      </c>
      <c r="AA27" s="28">
        <v>0.16715345753078623</v>
      </c>
      <c r="AB27" s="28">
        <v>0.20119465250782212</v>
      </c>
      <c r="AC27" s="28">
        <v>0.44021363493559534</v>
      </c>
      <c r="AD27" s="35">
        <v>0.12227458372604461</v>
      </c>
      <c r="AE27" s="36">
        <v>3371</v>
      </c>
      <c r="AF27" s="28">
        <v>0.10590637763116556</v>
      </c>
    </row>
    <row r="28" spans="1:32" ht="14.25" customHeight="1">
      <c r="A28" s="13">
        <v>27</v>
      </c>
      <c r="B28" s="14" t="s">
        <v>56</v>
      </c>
      <c r="C28" s="14" t="s">
        <v>37</v>
      </c>
      <c r="D28" s="170">
        <v>3.5000000000000003E-2</v>
      </c>
      <c r="E28" s="15">
        <v>1721</v>
      </c>
      <c r="F28" s="16">
        <v>0.88897280824522684</v>
      </c>
      <c r="G28" s="16">
        <v>0.25990783410138246</v>
      </c>
      <c r="H28" s="17">
        <v>63.153608367228358</v>
      </c>
      <c r="I28" s="18">
        <v>14.888679452054795</v>
      </c>
      <c r="J28" s="20">
        <v>10.46027397260274</v>
      </c>
      <c r="K28" s="44">
        <v>0.58329699999999995</v>
      </c>
      <c r="L28" s="31">
        <v>0.15490000000000001</v>
      </c>
      <c r="M28" s="31">
        <v>0.13</v>
      </c>
      <c r="N28" s="34">
        <v>6543.53</v>
      </c>
      <c r="O28" s="28">
        <v>0</v>
      </c>
      <c r="P28" s="28">
        <v>0.51105823068309064</v>
      </c>
      <c r="Q28" s="28">
        <v>0.77949526813880121</v>
      </c>
      <c r="R28" s="169">
        <v>2.3320433436532508</v>
      </c>
      <c r="S28" s="28">
        <v>1.0067450805507554</v>
      </c>
      <c r="T28" s="28">
        <v>0</v>
      </c>
      <c r="U28" s="28">
        <v>12.506925207756233</v>
      </c>
      <c r="V28" s="28">
        <v>122.85714285714286</v>
      </c>
      <c r="W28" s="28">
        <v>5.0361627322953293</v>
      </c>
      <c r="X28" s="28">
        <v>0.21616489115331172</v>
      </c>
      <c r="Y28" s="28">
        <v>1.3178717598908596</v>
      </c>
      <c r="Z28" s="28">
        <v>7.3273060332092422E-3</v>
      </c>
      <c r="AA28" s="28">
        <v>0</v>
      </c>
      <c r="AB28" s="28">
        <v>0.1302160178564673</v>
      </c>
      <c r="AC28" s="28">
        <v>0.64091915836101887</v>
      </c>
      <c r="AD28" s="35">
        <v>0.30293466223698784</v>
      </c>
      <c r="AE28" s="36">
        <v>2220</v>
      </c>
      <c r="AF28" s="28">
        <v>0.12292358803986711</v>
      </c>
    </row>
    <row r="29" spans="1:32" ht="14.25" customHeight="1">
      <c r="A29" s="13">
        <v>30</v>
      </c>
      <c r="B29" s="14" t="s">
        <v>57</v>
      </c>
      <c r="C29" s="14" t="s">
        <v>39</v>
      </c>
      <c r="D29" s="170">
        <v>2.5000000000000001E-2</v>
      </c>
      <c r="E29" s="15">
        <v>10786</v>
      </c>
      <c r="F29" s="16">
        <v>0.1404769762357565</v>
      </c>
      <c r="G29" s="16">
        <v>0.42</v>
      </c>
      <c r="H29" s="17">
        <v>9.2749860930836263</v>
      </c>
      <c r="I29" s="18">
        <v>8.336666666666666</v>
      </c>
      <c r="J29" s="20">
        <v>18.457534246575342</v>
      </c>
      <c r="K29" s="39">
        <v>1</v>
      </c>
      <c r="L29" s="31">
        <v>0.83360000000000001</v>
      </c>
      <c r="M29" s="31">
        <v>0.24829999999999999</v>
      </c>
      <c r="N29" s="34">
        <v>66217.2</v>
      </c>
      <c r="O29" s="28">
        <v>2.8555738605161904E-2</v>
      </c>
      <c r="P29" s="28">
        <v>0.32553768200825428</v>
      </c>
      <c r="Q29" s="28">
        <v>0.2497915894775844</v>
      </c>
      <c r="R29" s="169">
        <v>1.4369633981021237</v>
      </c>
      <c r="S29" s="28">
        <v>1.5637307156161047</v>
      </c>
      <c r="T29" s="28">
        <v>4.6787235161137692</v>
      </c>
      <c r="U29" s="28">
        <v>4.1332321887481811</v>
      </c>
      <c r="V29" s="28">
        <v>12.22668986993955</v>
      </c>
      <c r="W29" s="28">
        <v>1.7482044585393153</v>
      </c>
      <c r="X29" s="28">
        <v>0.44297501978071663</v>
      </c>
      <c r="Y29" s="28">
        <v>1.0983516483516484</v>
      </c>
      <c r="Z29" s="28">
        <v>0.37924070334068294</v>
      </c>
      <c r="AA29" s="28">
        <v>4.2430193993070351E-3</v>
      </c>
      <c r="AB29" s="28">
        <v>0.222036951263445</v>
      </c>
      <c r="AC29" s="28">
        <v>0.16277501854057577</v>
      </c>
      <c r="AD29" s="35">
        <v>5.4348233214224183E-2</v>
      </c>
      <c r="AE29" s="36">
        <v>0</v>
      </c>
      <c r="AF29" s="28">
        <v>0</v>
      </c>
    </row>
    <row r="30" spans="1:32" ht="14.25" customHeight="1">
      <c r="A30" s="13">
        <v>31</v>
      </c>
      <c r="B30" s="14" t="s">
        <v>58</v>
      </c>
      <c r="C30" s="14" t="s">
        <v>39</v>
      </c>
      <c r="D30" s="170">
        <v>0.01</v>
      </c>
      <c r="E30" s="15">
        <v>-515</v>
      </c>
      <c r="F30" s="16">
        <v>0.27660000000000001</v>
      </c>
      <c r="G30" s="16">
        <v>0.3</v>
      </c>
      <c r="H30" s="17">
        <f>I30</f>
        <v>13</v>
      </c>
      <c r="I30" s="18">
        <v>13</v>
      </c>
      <c r="J30" s="20">
        <v>15.021917808219179</v>
      </c>
      <c r="K30" s="39">
        <v>0.48</v>
      </c>
      <c r="L30" s="31">
        <v>0.4929</v>
      </c>
      <c r="M30" s="31">
        <v>0.27010000000000001</v>
      </c>
      <c r="N30" s="34">
        <v>6101</v>
      </c>
      <c r="O30" s="28">
        <v>0.15970000000000001</v>
      </c>
      <c r="P30" s="28">
        <v>-0.19284953598052634</v>
      </c>
      <c r="Q30" s="28">
        <v>0.38171428571428567</v>
      </c>
      <c r="R30" s="169">
        <v>0</v>
      </c>
      <c r="S30" s="28">
        <v>0.76616379310344829</v>
      </c>
      <c r="T30" s="28">
        <v>5.0950621430970777</v>
      </c>
      <c r="U30" s="28">
        <v>3.7052960719171391</v>
      </c>
      <c r="V30" s="28">
        <v>3.1970772149230662</v>
      </c>
      <c r="W30" s="28">
        <v>0.96920381725139459</v>
      </c>
      <c r="X30" s="28">
        <v>0.81769517849738005</v>
      </c>
      <c r="Y30" s="28">
        <v>2.3261183261183263</v>
      </c>
      <c r="Z30" s="28">
        <v>1.0760959470636891</v>
      </c>
      <c r="AA30" s="28">
        <v>0</v>
      </c>
      <c r="AB30" s="28">
        <v>-0.12356046065259117</v>
      </c>
      <c r="AC30" s="28">
        <v>0.17840189873417722</v>
      </c>
      <c r="AD30" s="35">
        <v>0.14319620253164558</v>
      </c>
      <c r="AE30" s="36">
        <v>695</v>
      </c>
      <c r="AF30" s="28">
        <v>3.0546765119549929E-2</v>
      </c>
    </row>
    <row r="31" spans="1:32" ht="14.25" customHeight="1">
      <c r="A31" s="13">
        <v>32</v>
      </c>
      <c r="B31" s="14" t="s">
        <v>59</v>
      </c>
      <c r="C31" s="14" t="s">
        <v>37</v>
      </c>
      <c r="D31" s="170">
        <v>2.5000000000000001E-2</v>
      </c>
      <c r="E31" s="15">
        <v>3333</v>
      </c>
      <c r="F31" s="16">
        <v>0.42527062125367987</v>
      </c>
      <c r="G31" s="16">
        <v>0.26166666666666666</v>
      </c>
      <c r="H31" s="17">
        <v>27.028598859885992</v>
      </c>
      <c r="I31" s="18">
        <v>14.299415873015874</v>
      </c>
      <c r="J31" s="20">
        <v>6.7616438356164386</v>
      </c>
      <c r="K31" s="39">
        <v>0.99</v>
      </c>
      <c r="L31" s="31">
        <v>0.5454</v>
      </c>
      <c r="M31" s="31">
        <v>0.1653</v>
      </c>
      <c r="N31" s="34">
        <v>8269.7800000000007</v>
      </c>
      <c r="O31" s="28">
        <v>0</v>
      </c>
      <c r="P31" s="28">
        <v>0.35007301638812272</v>
      </c>
      <c r="Q31" s="28">
        <v>0.39942354368932032</v>
      </c>
      <c r="R31" s="169">
        <v>-2.0857814336075253E-2</v>
      </c>
      <c r="S31" s="28">
        <v>1.1553837125004316</v>
      </c>
      <c r="T31" s="28">
        <v>0</v>
      </c>
      <c r="U31" s="28">
        <v>7.1057324840764329</v>
      </c>
      <c r="V31" s="28">
        <v>205.32515337423314</v>
      </c>
      <c r="W31" s="28">
        <v>2.2555980338612778</v>
      </c>
      <c r="X31" s="28">
        <v>0.44564629529475391</v>
      </c>
      <c r="Y31" s="28">
        <v>1.0136191114087967</v>
      </c>
      <c r="Z31" s="28">
        <v>6.7208672086720867E-3</v>
      </c>
      <c r="AA31" s="28">
        <v>0</v>
      </c>
      <c r="AB31" s="28">
        <v>0.42144528039451223</v>
      </c>
      <c r="AC31" s="28">
        <v>0.38149874506991754</v>
      </c>
      <c r="AD31" s="35">
        <v>0.24817736345165531</v>
      </c>
      <c r="AE31" s="36">
        <v>507</v>
      </c>
      <c r="AF31" s="28">
        <v>3.0297597705270705E-2</v>
      </c>
    </row>
    <row r="32" spans="1:32" ht="14.25" customHeight="1">
      <c r="A32" s="13">
        <v>34</v>
      </c>
      <c r="B32" s="14" t="s">
        <v>60</v>
      </c>
      <c r="C32" s="14" t="s">
        <v>39</v>
      </c>
      <c r="D32" s="170">
        <v>0.03</v>
      </c>
      <c r="E32" s="15">
        <v>10706</v>
      </c>
      <c r="F32" s="16">
        <v>0.14331064705797125</v>
      </c>
      <c r="G32" s="16">
        <v>0.29025830258302582</v>
      </c>
      <c r="H32" s="17">
        <v>12.663871660750981</v>
      </c>
      <c r="I32" s="18">
        <v>12.936966603053435</v>
      </c>
      <c r="J32" s="20">
        <v>5.1890410958904107</v>
      </c>
      <c r="K32" s="31">
        <v>0.40770000000000001</v>
      </c>
      <c r="L32" s="31">
        <v>0.25850000000000001</v>
      </c>
      <c r="M32" s="31">
        <v>0.2792</v>
      </c>
      <c r="N32" s="34">
        <v>8279.42</v>
      </c>
      <c r="O32" s="28">
        <v>0</v>
      </c>
      <c r="P32" s="28">
        <v>5.9868943606036451E-2</v>
      </c>
      <c r="Q32" s="28">
        <v>0.54551495016611296</v>
      </c>
      <c r="R32" s="169">
        <v>0.75508196721311482</v>
      </c>
      <c r="S32" s="28">
        <v>2.6598544367860413</v>
      </c>
      <c r="T32" s="28">
        <v>0</v>
      </c>
      <c r="U32" s="28">
        <v>4.0336232731525472</v>
      </c>
      <c r="V32" s="28">
        <v>183.94666666666666</v>
      </c>
      <c r="W32" s="28">
        <v>7.6309263311451492</v>
      </c>
      <c r="X32" s="28">
        <v>0.12843091334894613</v>
      </c>
      <c r="Y32" s="28">
        <v>1.0050528462822177</v>
      </c>
      <c r="Z32" s="28">
        <v>1.9131556319862426E-2</v>
      </c>
      <c r="AA32" s="28">
        <v>0</v>
      </c>
      <c r="AB32" s="28">
        <v>1.3972853040981468</v>
      </c>
      <c r="AC32" s="28">
        <v>0.51138011017686291</v>
      </c>
      <c r="AD32" s="35">
        <v>0.25279066396056826</v>
      </c>
      <c r="AE32" s="36">
        <v>2408</v>
      </c>
      <c r="AF32" s="28">
        <v>8.7271672948680781E-2</v>
      </c>
    </row>
    <row r="33" spans="1:32" ht="14.25" customHeight="1">
      <c r="A33" s="13">
        <v>39</v>
      </c>
      <c r="B33" s="14" t="s">
        <v>61</v>
      </c>
      <c r="C33" s="14" t="s">
        <v>37</v>
      </c>
      <c r="D33" s="170">
        <v>0.01</v>
      </c>
      <c r="E33" s="15">
        <v>1091</v>
      </c>
      <c r="F33" s="16">
        <v>1.5737284970851593</v>
      </c>
      <c r="G33" s="16">
        <v>0.23073170731707318</v>
      </c>
      <c r="H33" s="17">
        <v>188.54417048579285</v>
      </c>
      <c r="I33" s="18">
        <v>15.823206923076924</v>
      </c>
      <c r="J33" s="20">
        <v>11.93972602739726</v>
      </c>
      <c r="K33" s="31">
        <v>0.38719999999999999</v>
      </c>
      <c r="L33" s="31">
        <v>0.1991</v>
      </c>
      <c r="M33" s="31">
        <v>0.25109999999999999</v>
      </c>
      <c r="N33" s="34">
        <v>17784.57</v>
      </c>
      <c r="O33" s="28">
        <v>0</v>
      </c>
      <c r="P33" s="28">
        <v>9.7473684210526308</v>
      </c>
      <c r="Q33" s="28">
        <v>7.9080459770114935</v>
      </c>
      <c r="R33" s="169">
        <v>2.5280112044817926</v>
      </c>
      <c r="S33" s="28">
        <v>0.99960175228992432</v>
      </c>
      <c r="T33" s="28">
        <v>528.42105263157896</v>
      </c>
      <c r="U33" s="28">
        <v>37.323420074349443</v>
      </c>
      <c r="V33" s="28">
        <v>84.369747899159663</v>
      </c>
      <c r="W33" s="28">
        <v>1.618920972644377</v>
      </c>
      <c r="X33" s="28">
        <v>0.57830014147350095</v>
      </c>
      <c r="Y33" s="28">
        <v>1.0428802588996764</v>
      </c>
      <c r="Z33" s="28">
        <v>2.038709677419355E-2</v>
      </c>
      <c r="AA33" s="28">
        <v>0</v>
      </c>
      <c r="AB33" s="28">
        <v>0.50626450116009281</v>
      </c>
      <c r="AC33" s="28">
        <v>0.72151394422310755</v>
      </c>
      <c r="AD33" s="35">
        <v>0.34840637450199202</v>
      </c>
      <c r="AE33" s="36">
        <v>944</v>
      </c>
      <c r="AF33" s="28">
        <v>0.18804780876494023</v>
      </c>
    </row>
    <row r="34" spans="1:32" ht="14.25" customHeight="1">
      <c r="A34" s="13">
        <v>40</v>
      </c>
      <c r="B34" s="14" t="s">
        <v>62</v>
      </c>
      <c r="C34" s="14" t="s">
        <v>37</v>
      </c>
      <c r="D34" s="170">
        <v>0.02</v>
      </c>
      <c r="E34" s="15">
        <v>626</v>
      </c>
      <c r="F34" s="16">
        <v>0.7782361851836288</v>
      </c>
      <c r="G34" s="16">
        <v>0.29821292775665398</v>
      </c>
      <c r="H34" s="17">
        <v>42.012779552715656</v>
      </c>
      <c r="I34" s="18">
        <v>14.562569213732004</v>
      </c>
      <c r="J34" s="20">
        <v>15.334246575342465</v>
      </c>
      <c r="K34" s="31">
        <v>0.25840000000000002</v>
      </c>
      <c r="L34" s="31">
        <v>0.21629999999999999</v>
      </c>
      <c r="M34" s="31">
        <v>0.16839999999999999</v>
      </c>
      <c r="N34" s="34">
        <v>4159.3500000000004</v>
      </c>
      <c r="O34" s="28">
        <v>0</v>
      </c>
      <c r="P34" s="28">
        <v>0.56717171717171722</v>
      </c>
      <c r="Q34" s="28">
        <v>1.0514596734289956</v>
      </c>
      <c r="R34" s="169">
        <v>2.4423963133640552</v>
      </c>
      <c r="S34" s="28">
        <v>0.82392288018886484</v>
      </c>
      <c r="T34" s="28">
        <v>5.3864951768488742</v>
      </c>
      <c r="U34" s="28">
        <v>2.4292343387470998</v>
      </c>
      <c r="V34" s="28">
        <v>11.864022662889518</v>
      </c>
      <c r="W34" s="28">
        <v>2.7819512195121949</v>
      </c>
      <c r="X34" s="28">
        <v>0.33177570093457942</v>
      </c>
      <c r="Y34" s="28">
        <v>1.1564245810055866</v>
      </c>
      <c r="Z34" s="28">
        <v>8.4177520501688377E-2</v>
      </c>
      <c r="AA34" s="28">
        <v>0</v>
      </c>
      <c r="AB34" s="28">
        <v>0.20301605318631424</v>
      </c>
      <c r="AC34" s="28">
        <v>0.5210124164278892</v>
      </c>
      <c r="AD34" s="35">
        <v>2.4594078319006684E-2</v>
      </c>
      <c r="AE34" s="36">
        <v>355</v>
      </c>
      <c r="AF34" s="28">
        <v>8.4765998089780331E-2</v>
      </c>
    </row>
    <row r="35" spans="1:32" ht="14.25" customHeight="1">
      <c r="A35" s="13">
        <v>41</v>
      </c>
      <c r="B35" s="14" t="s">
        <v>63</v>
      </c>
      <c r="C35" s="14" t="s">
        <v>37</v>
      </c>
      <c r="D35" s="170">
        <v>0.01</v>
      </c>
      <c r="E35" s="15">
        <v>2828</v>
      </c>
      <c r="F35" s="16">
        <v>0.28066541089056929</v>
      </c>
      <c r="G35" s="16">
        <v>0.17240091507436486</v>
      </c>
      <c r="H35" s="17">
        <v>29.720041648430332</v>
      </c>
      <c r="I35" s="18">
        <v>22.117967837305521</v>
      </c>
      <c r="J35" s="20">
        <v>9.1753424657534239</v>
      </c>
      <c r="K35" s="31">
        <v>0.4859</v>
      </c>
      <c r="L35" s="31">
        <v>0.32229999999999998</v>
      </c>
      <c r="M35" s="31">
        <v>0.32750000000000001</v>
      </c>
      <c r="N35" s="34">
        <v>18420.810000000001</v>
      </c>
      <c r="O35" s="28">
        <v>0.01</v>
      </c>
      <c r="P35" s="28">
        <v>1.5274499187872226</v>
      </c>
      <c r="Q35" s="28">
        <v>1.7595120534417661</v>
      </c>
      <c r="R35" s="169">
        <v>0.49708840656431974</v>
      </c>
      <c r="S35" s="28">
        <v>0.86100196463654222</v>
      </c>
      <c r="T35" s="28">
        <v>0</v>
      </c>
      <c r="U35" s="28">
        <v>2.429029185069715</v>
      </c>
      <c r="V35" s="28">
        <v>239.72649572649573</v>
      </c>
      <c r="W35" s="28">
        <v>5.001448575567359</v>
      </c>
      <c r="X35" s="28">
        <v>0.17797009554003684</v>
      </c>
      <c r="Y35" s="28">
        <v>1.0210084033613445</v>
      </c>
      <c r="Z35" s="28">
        <v>2.7365540469424269E-3</v>
      </c>
      <c r="AA35" s="28">
        <v>0</v>
      </c>
      <c r="AB35" s="28">
        <v>0.21847960444993819</v>
      </c>
      <c r="AC35" s="28">
        <v>0.50919851682829431</v>
      </c>
      <c r="AD35" s="35">
        <v>0.18974614945807189</v>
      </c>
      <c r="AE35" s="36">
        <v>2764</v>
      </c>
      <c r="AF35" s="28">
        <v>0.19709070165430689</v>
      </c>
    </row>
    <row r="36" spans="1:32" ht="14.25" customHeight="1">
      <c r="A36" s="13">
        <v>43</v>
      </c>
      <c r="B36" s="14" t="s">
        <v>64</v>
      </c>
      <c r="C36" s="14" t="s">
        <v>37</v>
      </c>
      <c r="D36" s="170">
        <v>2.5000000000000001E-2</v>
      </c>
      <c r="E36" s="15">
        <v>5703</v>
      </c>
      <c r="F36" s="16">
        <v>5.5173341398019549E-2</v>
      </c>
      <c r="G36" s="16">
        <v>0.23966942148760331</v>
      </c>
      <c r="H36" s="17">
        <v>12.74237418902332</v>
      </c>
      <c r="I36" s="18">
        <v>15.139533333333333</v>
      </c>
      <c r="J36" s="20">
        <v>20.594520547945205</v>
      </c>
      <c r="K36" s="39">
        <v>0.28000000000000003</v>
      </c>
      <c r="L36" s="40">
        <v>0</v>
      </c>
      <c r="M36" s="31">
        <v>0.4511</v>
      </c>
      <c r="N36" s="34">
        <v>13589.2</v>
      </c>
      <c r="O36" s="28">
        <v>0</v>
      </c>
      <c r="P36" s="28">
        <v>0.27507858105074101</v>
      </c>
      <c r="Q36" s="28">
        <v>1.0510504976041282</v>
      </c>
      <c r="R36" s="169">
        <v>0.4183039045013679</v>
      </c>
      <c r="S36" s="28">
        <v>0.90206450084869538</v>
      </c>
      <c r="T36" s="28">
        <v>3.904322569622416</v>
      </c>
      <c r="U36" s="28">
        <v>2.8597171818295584</v>
      </c>
      <c r="V36" s="28">
        <v>5.7853164556962025</v>
      </c>
      <c r="W36" s="28">
        <v>3.7924405343760181</v>
      </c>
      <c r="X36" s="28">
        <v>0.21615720524017468</v>
      </c>
      <c r="Y36" s="28">
        <v>1.0331782014712505</v>
      </c>
      <c r="Z36" s="28">
        <v>0.22607601761164525</v>
      </c>
      <c r="AA36" s="28">
        <v>0</v>
      </c>
      <c r="AB36" s="28">
        <v>0.68897614013893083</v>
      </c>
      <c r="AC36" s="28">
        <v>0.6044985121652372</v>
      </c>
      <c r="AD36" s="35">
        <v>0.37589707684228951</v>
      </c>
      <c r="AE36" s="36">
        <v>610</v>
      </c>
      <c r="AF36" s="28">
        <v>5.338701207771749E-2</v>
      </c>
    </row>
    <row r="37" spans="1:32" ht="14.25" customHeight="1">
      <c r="A37" s="13">
        <v>44</v>
      </c>
      <c r="B37" s="14" t="s">
        <v>65</v>
      </c>
      <c r="C37" s="14" t="s">
        <v>37</v>
      </c>
      <c r="D37" s="170">
        <v>0.03</v>
      </c>
      <c r="E37" s="15">
        <v>1286</v>
      </c>
      <c r="F37" s="16">
        <v>0.54034840466533995</v>
      </c>
      <c r="G37" s="16">
        <v>0.24892713966171709</v>
      </c>
      <c r="H37" s="17">
        <v>36.578390357698289</v>
      </c>
      <c r="I37" s="18">
        <v>15.422888524590164</v>
      </c>
      <c r="J37" s="20">
        <v>13.526027397260274</v>
      </c>
      <c r="K37" s="39">
        <v>0.3</v>
      </c>
      <c r="L37" s="31">
        <v>0.2823</v>
      </c>
      <c r="M37" s="31">
        <v>0.55169999999999997</v>
      </c>
      <c r="N37" s="34">
        <v>5082.38</v>
      </c>
      <c r="O37" s="28">
        <v>0</v>
      </c>
      <c r="P37" s="28">
        <v>0.53422459893048124</v>
      </c>
      <c r="Q37" s="28">
        <v>-0.2022662889518414</v>
      </c>
      <c r="R37" s="169">
        <v>1.2249134948096887</v>
      </c>
      <c r="S37" s="28">
        <v>0.856509812196666</v>
      </c>
      <c r="T37" s="28">
        <v>10.867469879518072</v>
      </c>
      <c r="U37" s="28">
        <v>2.7132352941176472</v>
      </c>
      <c r="V37" s="28">
        <v>48.903614457831324</v>
      </c>
      <c r="W37" s="28">
        <v>1.9151266255989048</v>
      </c>
      <c r="X37" s="28">
        <v>0.50923666782851162</v>
      </c>
      <c r="Y37" s="28">
        <v>1.0215827338129497</v>
      </c>
      <c r="Z37" s="28">
        <v>2.4857954545454544E-2</v>
      </c>
      <c r="AA37" s="28">
        <v>0</v>
      </c>
      <c r="AB37" s="28">
        <v>0.40529467381027418</v>
      </c>
      <c r="AC37" s="28">
        <v>0.6262626262626263</v>
      </c>
      <c r="AD37" s="35">
        <v>0.10051736881005174</v>
      </c>
      <c r="AE37" s="36">
        <v>424</v>
      </c>
      <c r="AF37" s="28">
        <v>0.10445922641044593</v>
      </c>
    </row>
    <row r="38" spans="1:32" ht="14.25" customHeight="1">
      <c r="A38" s="13">
        <v>47</v>
      </c>
      <c r="B38" s="14" t="s">
        <v>66</v>
      </c>
      <c r="C38" s="14" t="s">
        <v>37</v>
      </c>
      <c r="D38" s="170">
        <v>2.5000000000000001E-2</v>
      </c>
      <c r="E38" s="15">
        <v>582</v>
      </c>
      <c r="F38" s="16">
        <v>0.45019072856846409</v>
      </c>
      <c r="G38" s="16">
        <v>0.25142045454545453</v>
      </c>
      <c r="H38" s="17">
        <v>30.312577319587625</v>
      </c>
      <c r="I38" s="18">
        <v>15.340799999999998</v>
      </c>
      <c r="J38" s="20">
        <v>12.183561643835617</v>
      </c>
      <c r="K38" s="39">
        <v>0.9</v>
      </c>
      <c r="L38" s="31">
        <v>0.54490000000000005</v>
      </c>
      <c r="M38" s="40">
        <v>0</v>
      </c>
      <c r="N38" s="34">
        <v>2360.96</v>
      </c>
      <c r="O38" s="28">
        <v>0</v>
      </c>
      <c r="P38" s="28">
        <v>1.3872271624898951</v>
      </c>
      <c r="Q38" s="28">
        <v>0.85967503692762182</v>
      </c>
      <c r="R38" s="169">
        <v>2.2847100175746871E-2</v>
      </c>
      <c r="S38" s="28">
        <v>0.96181384248210022</v>
      </c>
      <c r="T38" s="28">
        <v>26.33986928104575</v>
      </c>
      <c r="U38" s="28">
        <v>2.9287790697674421</v>
      </c>
      <c r="V38" s="28">
        <v>20.666666666666668</v>
      </c>
      <c r="W38" s="28">
        <v>1.6243354991139989</v>
      </c>
      <c r="X38" s="28">
        <v>0.5733152726041314</v>
      </c>
      <c r="Y38" s="28">
        <v>1.0141388174807198</v>
      </c>
      <c r="Z38" s="28">
        <v>0.10643367752184273</v>
      </c>
      <c r="AA38" s="28">
        <v>0</v>
      </c>
      <c r="AB38" s="28">
        <v>0.60123966942148765</v>
      </c>
      <c r="AC38" s="28">
        <v>0.51464019851116627</v>
      </c>
      <c r="AD38" s="35">
        <v>4.5161290322580643E-2</v>
      </c>
      <c r="AE38" s="36">
        <v>73</v>
      </c>
      <c r="AF38" s="28">
        <v>3.6228287841191066E-2</v>
      </c>
    </row>
    <row r="39" spans="1:32" ht="14.25" customHeight="1">
      <c r="A39" s="13">
        <v>48</v>
      </c>
      <c r="B39" s="14" t="s">
        <v>67</v>
      </c>
      <c r="C39" s="14" t="s">
        <v>39</v>
      </c>
      <c r="D39" s="170">
        <v>0.01</v>
      </c>
      <c r="E39" s="15">
        <v>6651</v>
      </c>
      <c r="F39" s="16">
        <v>0.27092265586376363</v>
      </c>
      <c r="G39" s="16">
        <v>0.26095753473181965</v>
      </c>
      <c r="H39" s="17">
        <v>18.663204029469252</v>
      </c>
      <c r="I39" s="18">
        <v>16.689721611573859</v>
      </c>
      <c r="J39" s="20">
        <v>23.232876712328768</v>
      </c>
      <c r="K39" s="31">
        <v>0.58279999999999998</v>
      </c>
      <c r="L39" s="31">
        <v>0.13420000000000001</v>
      </c>
      <c r="M39" s="31">
        <v>0.10009999999999999</v>
      </c>
      <c r="N39" s="34">
        <v>32395.599999999999</v>
      </c>
      <c r="O39" s="35">
        <v>7.3197359932509434E-2</v>
      </c>
      <c r="P39" s="28">
        <v>0.30350386857084422</v>
      </c>
      <c r="Q39" s="28">
        <v>0.57188678183557484</v>
      </c>
      <c r="R39" s="169">
        <v>0.53002070393374745</v>
      </c>
      <c r="S39" s="28">
        <v>1.1642954906965561</v>
      </c>
      <c r="T39" s="28">
        <v>5.8331294710700918</v>
      </c>
      <c r="U39" s="28">
        <v>4.9595663546689357</v>
      </c>
      <c r="V39" s="28">
        <v>6.6716974732915038</v>
      </c>
      <c r="W39" s="28">
        <v>1.2052402686875645</v>
      </c>
      <c r="X39" s="28">
        <v>0.63478761096656944</v>
      </c>
      <c r="Y39" s="28">
        <v>1.2807778399552323</v>
      </c>
      <c r="Z39" s="28">
        <v>0.5127443259110761</v>
      </c>
      <c r="AA39" s="28">
        <v>1.3639292618314598E-2</v>
      </c>
      <c r="AB39" s="28">
        <v>0.29104036757466362</v>
      </c>
      <c r="AC39" s="28">
        <v>0.22877004803904125</v>
      </c>
      <c r="AD39" s="35">
        <v>8.0204864906082404E-2</v>
      </c>
      <c r="AE39" s="36">
        <v>2223</v>
      </c>
      <c r="AF39" s="28">
        <v>2.8251531403299189E-2</v>
      </c>
    </row>
    <row r="40" spans="1:32" ht="14.25" customHeight="1">
      <c r="A40" s="13">
        <v>49</v>
      </c>
      <c r="B40" s="14" t="s">
        <v>68</v>
      </c>
      <c r="C40" s="14" t="s">
        <v>39</v>
      </c>
      <c r="D40" s="170">
        <v>0.03</v>
      </c>
      <c r="E40" s="15">
        <v>-19364</v>
      </c>
      <c r="F40" s="16">
        <v>0.1532</v>
      </c>
      <c r="G40" s="16">
        <v>0.21644736842105264</v>
      </c>
      <c r="H40" s="17">
        <f>I40</f>
        <v>15.697107216494844</v>
      </c>
      <c r="I40" s="18">
        <v>15.697107216494844</v>
      </c>
      <c r="J40" s="20">
        <v>6.4520547945205475</v>
      </c>
      <c r="K40" s="31">
        <v>0.30425600000000003</v>
      </c>
      <c r="L40" s="31">
        <v>1.17E-2</v>
      </c>
      <c r="M40" s="40">
        <v>0.68</v>
      </c>
      <c r="N40" s="34">
        <v>26681.47</v>
      </c>
      <c r="O40" s="31">
        <v>0.191</v>
      </c>
      <c r="P40" s="28">
        <v>2.7019194422277288</v>
      </c>
      <c r="Q40" s="28">
        <v>1.4827196747232889</v>
      </c>
      <c r="R40" s="169">
        <v>1.4758982227336657</v>
      </c>
      <c r="S40" s="28">
        <v>4.5234394540322294</v>
      </c>
      <c r="T40" s="28">
        <v>1329.1076115485564</v>
      </c>
      <c r="U40" s="28">
        <v>-47.508209025236887</v>
      </c>
      <c r="V40" s="28">
        <v>49.197512872826195</v>
      </c>
      <c r="W40" s="28">
        <v>0.6951987385134033</v>
      </c>
      <c r="X40" s="28">
        <v>1.0432952495490078</v>
      </c>
      <c r="Y40" s="28">
        <v>1.5600308750263139</v>
      </c>
      <c r="Z40" s="28">
        <v>0</v>
      </c>
      <c r="AA40" s="28">
        <v>0</v>
      </c>
      <c r="AB40" s="28">
        <v>-5.7656691975584335</v>
      </c>
      <c r="AC40" s="28">
        <v>8.0214854163786806E-2</v>
      </c>
      <c r="AD40" s="35">
        <v>6.8062165524595666E-2</v>
      </c>
      <c r="AE40" s="36">
        <v>2133</v>
      </c>
      <c r="AF40" s="28">
        <v>8.4243369734789391E-3</v>
      </c>
    </row>
    <row r="41" spans="1:32" ht="14.25" customHeight="1">
      <c r="A41" s="13">
        <v>50</v>
      </c>
      <c r="B41" s="14" t="s">
        <v>69</v>
      </c>
      <c r="C41" s="14" t="s">
        <v>39</v>
      </c>
      <c r="D41" s="170">
        <v>0.02</v>
      </c>
      <c r="E41" s="15">
        <v>38467</v>
      </c>
      <c r="F41" s="16">
        <v>0.17432269541940748</v>
      </c>
      <c r="G41" s="16">
        <v>0.23431561734112621</v>
      </c>
      <c r="H41" s="17">
        <v>18.024655158967427</v>
      </c>
      <c r="I41" s="18">
        <v>15.44042075352159</v>
      </c>
      <c r="J41" s="20">
        <v>21.298630136986301</v>
      </c>
      <c r="K41" s="31">
        <v>0.60089999999999999</v>
      </c>
      <c r="L41" s="31">
        <v>6.5299999999999997E-2</v>
      </c>
      <c r="M41" s="31">
        <v>5.8599999999999999E-2</v>
      </c>
      <c r="N41" s="34">
        <v>379786.06</v>
      </c>
      <c r="O41" s="35">
        <v>0.21800947867298584</v>
      </c>
      <c r="P41" s="28">
        <v>0.18673428196090924</v>
      </c>
      <c r="Q41" s="28">
        <v>0.70520214131315861</v>
      </c>
      <c r="R41" s="169">
        <v>0.16892548924273743</v>
      </c>
      <c r="S41" s="28">
        <v>1.4983485002902197</v>
      </c>
      <c r="T41" s="28">
        <v>12.309486994085692</v>
      </c>
      <c r="U41" s="28">
        <v>3.4095144779505633</v>
      </c>
      <c r="V41" s="28">
        <v>54.445147852328077</v>
      </c>
      <c r="W41" s="28">
        <v>1.3536213335320093</v>
      </c>
      <c r="X41" s="28">
        <v>0.64984168885185123</v>
      </c>
      <c r="Y41" s="28">
        <v>1.0707090769798258</v>
      </c>
      <c r="Z41" s="28">
        <v>0.10138375493004474</v>
      </c>
      <c r="AA41" s="28">
        <v>3.2252953075134747E-2</v>
      </c>
      <c r="AB41" s="28">
        <v>0.12006585877817921</v>
      </c>
      <c r="AC41" s="28">
        <v>9.0803221029471484E-2</v>
      </c>
      <c r="AD41" s="35">
        <v>1.5250849177210844E-2</v>
      </c>
      <c r="AE41" s="36">
        <v>0</v>
      </c>
      <c r="AF41" s="28">
        <v>0</v>
      </c>
    </row>
    <row r="42" spans="1:32" ht="14.25" customHeight="1">
      <c r="A42" s="13">
        <v>51</v>
      </c>
      <c r="B42" s="14" t="s">
        <v>70</v>
      </c>
      <c r="C42" s="14" t="s">
        <v>37</v>
      </c>
      <c r="D42" s="170">
        <v>0.02</v>
      </c>
      <c r="E42" s="15">
        <v>321</v>
      </c>
      <c r="F42" s="16">
        <v>1.653884834247862</v>
      </c>
      <c r="G42" s="16">
        <v>0.21771771771771772</v>
      </c>
      <c r="H42" s="17">
        <v>208.33919003115267</v>
      </c>
      <c r="I42" s="18">
        <v>19.107680000000002</v>
      </c>
      <c r="J42" s="20">
        <v>10.846575342465753</v>
      </c>
      <c r="K42" s="39">
        <v>0.62</v>
      </c>
      <c r="L42" s="31">
        <v>0.19789999999999999</v>
      </c>
      <c r="M42" s="31">
        <v>0.1245</v>
      </c>
      <c r="N42" s="34">
        <v>7171.1</v>
      </c>
      <c r="O42" s="31">
        <v>6.59E-2</v>
      </c>
      <c r="P42" s="28">
        <v>1.6998542982030074E-2</v>
      </c>
      <c r="Q42" s="28">
        <v>1.5765209125475286</v>
      </c>
      <c r="R42" s="169">
        <v>3.6311475409836067</v>
      </c>
      <c r="S42" s="28">
        <v>0.41620515290151699</v>
      </c>
      <c r="T42" s="28">
        <v>9.4582763337893301</v>
      </c>
      <c r="U42" s="28">
        <v>2.7188360204482893</v>
      </c>
      <c r="V42" s="28">
        <v>1.082680864390855</v>
      </c>
      <c r="W42" s="28">
        <v>2.261992619926199</v>
      </c>
      <c r="X42" s="28">
        <v>0.35279369627507162</v>
      </c>
      <c r="Y42" s="28">
        <v>1.7828054298642535</v>
      </c>
      <c r="Z42" s="28">
        <v>0.55248109204943741</v>
      </c>
      <c r="AA42" s="28">
        <v>0</v>
      </c>
      <c r="AB42" s="28">
        <v>8.5315614617940197E-2</v>
      </c>
      <c r="AC42" s="28">
        <v>0.32658374312988142</v>
      </c>
      <c r="AD42" s="35">
        <v>0.19785941567833382</v>
      </c>
      <c r="AE42" s="36">
        <v>270</v>
      </c>
      <c r="AF42" s="28">
        <v>7.810240092565808E-2</v>
      </c>
    </row>
    <row r="43" spans="1:32" ht="14.25" customHeight="1">
      <c r="A43" s="13">
        <v>52</v>
      </c>
      <c r="B43" s="14" t="s">
        <v>71</v>
      </c>
      <c r="C43" s="14" t="s">
        <v>39</v>
      </c>
      <c r="D43" s="170">
        <v>0.03</v>
      </c>
      <c r="E43" s="15">
        <v>1294</v>
      </c>
      <c r="F43" s="16">
        <v>0.90883948977293483</v>
      </c>
      <c r="G43" s="16">
        <v>0.23076923076923078</v>
      </c>
      <c r="H43" s="17">
        <v>70.633693972179287</v>
      </c>
      <c r="I43" s="18">
        <v>18.28</v>
      </c>
      <c r="J43" s="20">
        <v>13.830136986301369</v>
      </c>
      <c r="K43" s="31">
        <v>0.24049999999999999</v>
      </c>
      <c r="L43" s="31">
        <v>0.16170000000000001</v>
      </c>
      <c r="M43" s="31">
        <v>0.1055</v>
      </c>
      <c r="N43" s="34">
        <v>26670.560000000001</v>
      </c>
      <c r="O43" s="35">
        <v>0.13486866862346655</v>
      </c>
      <c r="P43" s="28">
        <v>0.16802618142447612</v>
      </c>
      <c r="Q43" s="28">
        <v>6.7838967648127912E-2</v>
      </c>
      <c r="R43" s="169">
        <v>-0.66632284682826204</v>
      </c>
      <c r="S43" s="28">
        <v>1.0721788724001931</v>
      </c>
      <c r="T43" s="28">
        <v>4.9546062465580993</v>
      </c>
      <c r="U43" s="28">
        <v>2.0971229409936512</v>
      </c>
      <c r="V43" s="28">
        <v>6.8266367972250324</v>
      </c>
      <c r="W43" s="28">
        <v>1.0343539850341854</v>
      </c>
      <c r="X43" s="28">
        <v>0.75246481840397739</v>
      </c>
      <c r="Y43" s="28">
        <v>2.425460636515913</v>
      </c>
      <c r="Z43" s="28">
        <v>0.68894940640823799</v>
      </c>
      <c r="AA43" s="28">
        <v>3.6721841623760694E-2</v>
      </c>
      <c r="AB43" s="28">
        <v>5.6867872288997784E-2</v>
      </c>
      <c r="AC43" s="28">
        <v>0.15222246922205637</v>
      </c>
      <c r="AD43" s="35">
        <v>2.5649168492701154E-2</v>
      </c>
      <c r="AE43" s="36">
        <v>1723</v>
      </c>
      <c r="AF43" s="28">
        <v>1.8239173467983528E-2</v>
      </c>
    </row>
    <row r="44" spans="1:32" ht="14.25" customHeight="1">
      <c r="A44" s="13">
        <v>54</v>
      </c>
      <c r="B44" s="14" t="s">
        <v>72</v>
      </c>
      <c r="C44" s="14" t="s">
        <v>39</v>
      </c>
      <c r="D44" s="170">
        <v>0.04</v>
      </c>
      <c r="E44" s="15">
        <v>3832</v>
      </c>
      <c r="F44" s="16">
        <v>0.42670000000000002</v>
      </c>
      <c r="G44" s="16">
        <v>0.36230000000000001</v>
      </c>
      <c r="H44" s="17">
        <v>20.887252087682672</v>
      </c>
      <c r="I44" s="17">
        <v>5.6822341331818826</v>
      </c>
      <c r="J44" s="20">
        <v>14.235616438356164</v>
      </c>
      <c r="K44" s="31">
        <v>0.31759999999999999</v>
      </c>
      <c r="L44" s="31">
        <v>0.13009999999999999</v>
      </c>
      <c r="M44" s="31">
        <v>0.1067</v>
      </c>
      <c r="N44" s="34">
        <v>40754.82</v>
      </c>
      <c r="O44" s="28">
        <v>4.8500000000000001E-2</v>
      </c>
      <c r="P44" s="28">
        <v>8.6932847953079984E-2</v>
      </c>
      <c r="Q44" s="28">
        <v>0.1782407407407407</v>
      </c>
      <c r="R44" s="169">
        <v>7.6893424036281175</v>
      </c>
      <c r="S44" s="28">
        <v>0.35466316801717518</v>
      </c>
      <c r="T44" s="28">
        <v>1.010642365536579</v>
      </c>
      <c r="U44" s="28">
        <v>1.8217916562960694</v>
      </c>
      <c r="V44" s="28">
        <v>22.972959922742636</v>
      </c>
      <c r="W44" s="28">
        <v>1.4946529365887189</v>
      </c>
      <c r="X44" s="28">
        <v>0.75480731384406197</v>
      </c>
      <c r="Y44" s="28">
        <v>1.0613174019607843</v>
      </c>
      <c r="Z44" s="28">
        <v>5.6798522124153303E-2</v>
      </c>
      <c r="AA44" s="28">
        <v>0</v>
      </c>
      <c r="AB44" s="28">
        <v>0.12156010595270195</v>
      </c>
      <c r="AC44" s="28">
        <v>0.25714105555205247</v>
      </c>
      <c r="AD44" s="35">
        <v>-1.681484751035164E-2</v>
      </c>
      <c r="AE44" s="36">
        <v>252</v>
      </c>
      <c r="AF44" s="28">
        <v>5.2966769657607667E-3</v>
      </c>
    </row>
    <row r="45" spans="1:32" ht="14.25" customHeight="1">
      <c r="A45" s="37">
        <v>56</v>
      </c>
      <c r="B45" s="38" t="s">
        <v>73</v>
      </c>
      <c r="C45" s="38" t="s">
        <v>37</v>
      </c>
      <c r="D45" s="170">
        <v>0.02</v>
      </c>
      <c r="E45" s="15">
        <v>8103</v>
      </c>
      <c r="F45" s="16">
        <v>0.1348</v>
      </c>
      <c r="G45" s="16">
        <v>0.26939999999999997</v>
      </c>
      <c r="H45" s="17">
        <v>16.835616438356166</v>
      </c>
      <c r="I45" s="17">
        <v>11.136244897959184</v>
      </c>
      <c r="J45" s="20">
        <v>15.901369863013699</v>
      </c>
      <c r="K45" s="39">
        <v>0.6</v>
      </c>
      <c r="L45" s="31">
        <v>0.1595</v>
      </c>
      <c r="M45" s="31">
        <v>0.29730000000000001</v>
      </c>
      <c r="N45" s="34">
        <v>17528.32</v>
      </c>
      <c r="O45" s="28">
        <v>0.13458356315499173</v>
      </c>
      <c r="P45" s="28">
        <v>-6.4061218912271123E-2</v>
      </c>
      <c r="Q45" s="28">
        <v>0.11807662060442636</v>
      </c>
      <c r="R45" s="169">
        <v>0.22235631316940707</v>
      </c>
      <c r="S45" s="28">
        <v>1.3277053099177443</v>
      </c>
      <c r="T45" s="28">
        <v>5.8930615313922887</v>
      </c>
      <c r="U45" s="28">
        <v>30.802183406113539</v>
      </c>
      <c r="V45" s="28">
        <v>97.426795580110493</v>
      </c>
      <c r="W45" s="28">
        <v>1.5363737486095661</v>
      </c>
      <c r="X45" s="28">
        <v>0.61252895715314681</v>
      </c>
      <c r="Y45" s="28">
        <v>1</v>
      </c>
      <c r="Z45" s="28">
        <v>3.6173633440514469E-2</v>
      </c>
      <c r="AA45" s="28">
        <v>0</v>
      </c>
      <c r="AB45" s="28">
        <v>0.42979897098604997</v>
      </c>
      <c r="AC45" s="28">
        <v>0.31448743212781943</v>
      </c>
      <c r="AD45" s="35">
        <v>0</v>
      </c>
      <c r="AE45" s="36">
        <v>7650</v>
      </c>
      <c r="AF45" s="28">
        <v>0.10845371932460977</v>
      </c>
    </row>
    <row r="46" spans="1:32" ht="14.25" customHeight="1">
      <c r="A46" s="37">
        <v>56</v>
      </c>
      <c r="B46" s="38" t="s">
        <v>73</v>
      </c>
      <c r="C46" s="38" t="s">
        <v>37</v>
      </c>
      <c r="D46" s="170">
        <v>0.02</v>
      </c>
      <c r="E46" s="15">
        <v>6778</v>
      </c>
      <c r="F46" s="16">
        <v>6.3600000000000004E-2</v>
      </c>
      <c r="G46" s="16">
        <v>0.24660000000000001</v>
      </c>
      <c r="H46" s="17">
        <v>14.780023605783416</v>
      </c>
      <c r="I46" s="17">
        <v>12.167982509413337</v>
      </c>
      <c r="J46" s="20">
        <v>14.178082191780822</v>
      </c>
      <c r="K46" s="31">
        <v>0.51849999999999996</v>
      </c>
      <c r="L46" s="31">
        <v>6.3799999999999996E-2</v>
      </c>
      <c r="M46" s="31">
        <v>0.2298</v>
      </c>
      <c r="N46" s="34">
        <v>11311.83</v>
      </c>
      <c r="O46" s="28">
        <v>0.13458356315499173</v>
      </c>
      <c r="P46" s="28">
        <v>0.19087688219663423</v>
      </c>
      <c r="Q46" s="28">
        <v>0.38784551671000678</v>
      </c>
      <c r="R46" s="169">
        <v>1.2186579378068738</v>
      </c>
      <c r="S46" s="28">
        <v>1.283353547604609</v>
      </c>
      <c r="T46" s="28">
        <v>7.9871048907060862</v>
      </c>
      <c r="U46" s="28">
        <v>11.36241610738255</v>
      </c>
      <c r="V46" s="28">
        <v>59.473067915690869</v>
      </c>
      <c r="W46" s="28">
        <v>2.8395395110858441</v>
      </c>
      <c r="X46" s="28">
        <v>0.33009483079211605</v>
      </c>
      <c r="Y46" s="28">
        <v>1</v>
      </c>
      <c r="Z46" s="28">
        <v>2.2276197085357392E-2</v>
      </c>
      <c r="AA46" s="28">
        <v>0</v>
      </c>
      <c r="AB46" s="28">
        <v>0.5467672326866454</v>
      </c>
      <c r="AC46" s="28">
        <v>0.52140185075802326</v>
      </c>
      <c r="AD46" s="35">
        <v>0</v>
      </c>
      <c r="AE46" s="36">
        <v>3398</v>
      </c>
      <c r="AF46" s="28">
        <v>0.13380586729671196</v>
      </c>
    </row>
    <row r="47" spans="1:32" ht="14.25" customHeight="1">
      <c r="A47" s="37">
        <v>57</v>
      </c>
      <c r="B47" s="38" t="s">
        <v>74</v>
      </c>
      <c r="C47" s="38" t="s">
        <v>37</v>
      </c>
      <c r="D47" s="170">
        <v>2.8000000000000001E-2</v>
      </c>
      <c r="E47" s="15">
        <v>1092</v>
      </c>
      <c r="F47" s="16">
        <v>0.82421123810675123</v>
      </c>
      <c r="G47" s="16">
        <v>0.29313909774436092</v>
      </c>
      <c r="H47" s="17">
        <v>48.717948717948715</v>
      </c>
      <c r="I47" s="17">
        <v>13.94861038280021</v>
      </c>
      <c r="J47" s="20">
        <v>11.035616438356165</v>
      </c>
      <c r="K47" s="31">
        <v>0.2238</v>
      </c>
      <c r="L47" s="31">
        <v>0.42259999999999998</v>
      </c>
      <c r="M47" s="31">
        <v>0.34339999999999998</v>
      </c>
      <c r="N47" s="34">
        <v>15224.95</v>
      </c>
      <c r="O47" s="28">
        <v>0.184</v>
      </c>
      <c r="P47" s="28">
        <v>0.19004443160062134</v>
      </c>
      <c r="Q47" s="28">
        <v>0.8311545341956792</v>
      </c>
      <c r="R47" s="169">
        <v>2.4888178913738019</v>
      </c>
      <c r="S47" s="28">
        <v>1.1802992066241114</v>
      </c>
      <c r="T47" s="28">
        <v>3.997653631284916</v>
      </c>
      <c r="U47" s="28">
        <v>7.7268113594644205</v>
      </c>
      <c r="V47" s="28">
        <v>3.6109401019326839</v>
      </c>
      <c r="W47" s="28">
        <v>1.0311656566685339</v>
      </c>
      <c r="X47" s="28">
        <v>0.59910757649344337</v>
      </c>
      <c r="Y47" s="28">
        <v>1.3600673022994951</v>
      </c>
      <c r="Z47" s="28">
        <v>0.9002029007289396</v>
      </c>
      <c r="AA47" s="28">
        <v>1.6833245660178853E-2</v>
      </c>
      <c r="AB47" s="28">
        <v>0.10615339749198018</v>
      </c>
      <c r="AC47" s="28">
        <v>0.10729757679085497</v>
      </c>
      <c r="AD47" s="35">
        <v>-0.15495122837418598</v>
      </c>
      <c r="AE47" s="36">
        <v>229</v>
      </c>
      <c r="AF47" s="28">
        <v>6.4004024707230494E-3</v>
      </c>
    </row>
    <row r="48" spans="1:32" ht="14.25" customHeight="1">
      <c r="A48" s="37">
        <v>57</v>
      </c>
      <c r="B48" s="38" t="s">
        <v>74</v>
      </c>
      <c r="C48" s="38" t="s">
        <v>37</v>
      </c>
      <c r="D48" s="170">
        <v>1.4999999999999999E-2</v>
      </c>
      <c r="E48" s="15">
        <v>867</v>
      </c>
      <c r="F48" s="16">
        <v>0.28149999999999997</v>
      </c>
      <c r="G48" s="16">
        <v>0.24199999999999999</v>
      </c>
      <c r="H48" s="17">
        <v>21.68396770472895</v>
      </c>
      <c r="I48" s="17">
        <v>8.4003574620196613</v>
      </c>
      <c r="J48" s="20">
        <v>8.0219178082191789</v>
      </c>
      <c r="K48" s="39">
        <v>0.34</v>
      </c>
      <c r="L48" s="31">
        <v>0.18440000000000001</v>
      </c>
      <c r="M48" s="31">
        <v>0.41649999999999998</v>
      </c>
      <c r="N48" s="34">
        <v>3449.59</v>
      </c>
      <c r="O48" s="28">
        <v>0</v>
      </c>
      <c r="P48" s="28">
        <v>0.3116810705324784</v>
      </c>
      <c r="Q48" s="28">
        <v>0.33282149712092135</v>
      </c>
      <c r="R48" s="169">
        <v>0.14682539682539675</v>
      </c>
      <c r="S48" s="28">
        <v>0.79112397491558129</v>
      </c>
      <c r="T48" s="28">
        <v>0</v>
      </c>
      <c r="U48" s="28">
        <v>1.2567049808429118</v>
      </c>
      <c r="V48" s="28">
        <v>69.05263157894737</v>
      </c>
      <c r="W48" s="28">
        <v>3.7153284671532845</v>
      </c>
      <c r="X48" s="28">
        <v>0.26206163655685438</v>
      </c>
      <c r="Y48" s="28">
        <v>1.0153977758768178</v>
      </c>
      <c r="Z48" s="28">
        <v>1.4112903225806451E-2</v>
      </c>
      <c r="AA48" s="28">
        <v>0</v>
      </c>
      <c r="AB48" s="28">
        <v>0.2853381602764522</v>
      </c>
      <c r="AC48" s="28">
        <v>0.61463414634146341</v>
      </c>
      <c r="AD48" s="35">
        <v>0.20487804878048779</v>
      </c>
      <c r="AE48" s="36">
        <v>187</v>
      </c>
      <c r="AF48" s="28">
        <v>5.7012195121951222E-2</v>
      </c>
    </row>
    <row r="49" spans="1:32" ht="14.25" customHeight="1">
      <c r="A49" s="13">
        <v>58</v>
      </c>
      <c r="B49" s="14" t="s">
        <v>75</v>
      </c>
      <c r="C49" s="14" t="s">
        <v>37</v>
      </c>
      <c r="D49" s="170">
        <v>4.4999999999999998E-2</v>
      </c>
      <c r="E49" s="15">
        <v>20609</v>
      </c>
      <c r="F49" s="16">
        <v>0.37006019932471723</v>
      </c>
      <c r="G49" s="16">
        <v>0.37647058823529411</v>
      </c>
      <c r="H49" s="17">
        <v>16.50735115726139</v>
      </c>
      <c r="I49" s="17">
        <v>10.309090909090909</v>
      </c>
      <c r="J49" s="20">
        <v>13.424657534246576</v>
      </c>
      <c r="K49" s="31">
        <v>0.30149999999999999</v>
      </c>
      <c r="L49" s="31">
        <v>0.31990000000000002</v>
      </c>
      <c r="M49" s="31">
        <v>7.4099999999999999E-2</v>
      </c>
      <c r="N49" s="34">
        <v>39567.050000000003</v>
      </c>
      <c r="O49" s="28">
        <v>5.8999999999999997E-2</v>
      </c>
      <c r="P49" s="28">
        <v>0.66513418349661579</v>
      </c>
      <c r="Q49" s="28">
        <v>1.0870872454900304</v>
      </c>
      <c r="R49" s="169">
        <v>3.7983701979045401</v>
      </c>
      <c r="S49" s="28">
        <v>1.4414309575312834</v>
      </c>
      <c r="T49" s="28">
        <v>7.0052230613127513</v>
      </c>
      <c r="U49" s="28">
        <v>5.1746000540633528</v>
      </c>
      <c r="V49" s="28">
        <v>3.6691700500095838</v>
      </c>
      <c r="W49" s="28">
        <v>1.0980860259312615</v>
      </c>
      <c r="X49" s="28">
        <v>0.56648880805513246</v>
      </c>
      <c r="Y49" s="28">
        <v>1.1378831789052615</v>
      </c>
      <c r="Z49" s="28">
        <v>0.87436500113731142</v>
      </c>
      <c r="AA49" s="28">
        <v>0</v>
      </c>
      <c r="AB49" s="28">
        <v>0.70428022212729602</v>
      </c>
      <c r="AC49" s="28">
        <v>0.33199411122192146</v>
      </c>
      <c r="AD49" s="35">
        <v>0.10360450206582134</v>
      </c>
      <c r="AE49" s="36">
        <v>4828</v>
      </c>
      <c r="AF49" s="28">
        <v>4.585648477940827E-2</v>
      </c>
    </row>
    <row r="50" spans="1:32">
      <c r="A50" s="13">
        <v>59</v>
      </c>
      <c r="B50" s="14" t="s">
        <v>76</v>
      </c>
      <c r="C50" s="14" t="s">
        <v>39</v>
      </c>
      <c r="D50" s="170">
        <v>0.05</v>
      </c>
      <c r="E50" s="15">
        <v>9286</v>
      </c>
      <c r="F50" s="16">
        <v>0.51045259504483775</v>
      </c>
      <c r="G50" s="16">
        <v>0.30092592592592593</v>
      </c>
      <c r="H50" s="17">
        <v>23.486969631703641</v>
      </c>
      <c r="I50" s="17">
        <v>19.827272727272728</v>
      </c>
      <c r="J50" s="20">
        <v>10.06027397260274</v>
      </c>
      <c r="K50" s="39">
        <v>0.51</v>
      </c>
      <c r="L50" s="31">
        <v>0.2525</v>
      </c>
      <c r="M50" s="31">
        <v>0.19220000000000001</v>
      </c>
      <c r="N50" s="34">
        <v>27171.05</v>
      </c>
      <c r="O50" s="31">
        <v>0.45829999999999999</v>
      </c>
      <c r="P50" s="28">
        <v>0.12191643917593842</v>
      </c>
      <c r="Q50" s="28">
        <v>1.1457934990439771</v>
      </c>
      <c r="R50" s="169">
        <v>1.3682733996429484</v>
      </c>
      <c r="S50" s="28">
        <v>2.1071442018139157</v>
      </c>
      <c r="T50" s="28">
        <v>820.97149183504018</v>
      </c>
      <c r="U50" s="28">
        <v>5.1204956549059686</v>
      </c>
      <c r="V50" s="28">
        <v>6898.0697674418607</v>
      </c>
      <c r="W50" s="28">
        <v>1.0282351376144245</v>
      </c>
      <c r="X50" s="28">
        <v>0.96984183286845205</v>
      </c>
      <c r="Y50" s="28">
        <v>1.0104950596426561</v>
      </c>
      <c r="Z50" s="28">
        <v>8.2423702383604362E-3</v>
      </c>
      <c r="AA50" s="28">
        <v>4.1434617955001113E-3</v>
      </c>
      <c r="AB50" s="28">
        <v>0.56441270323659021</v>
      </c>
      <c r="AC50" s="28">
        <v>2.1615753648644549E-2</v>
      </c>
      <c r="AD50" s="35">
        <v>2.1620473539952195E-2</v>
      </c>
      <c r="AE50" s="36">
        <v>0</v>
      </c>
      <c r="AF50" s="28">
        <v>0</v>
      </c>
    </row>
    <row r="51" spans="1:32" ht="14.25" customHeight="1">
      <c r="A51" s="13">
        <v>61</v>
      </c>
      <c r="B51" s="14" t="s">
        <v>77</v>
      </c>
      <c r="C51" s="14" t="s">
        <v>37</v>
      </c>
      <c r="D51" s="170">
        <v>1.4999999999999999E-2</v>
      </c>
      <c r="E51" s="15">
        <v>7295</v>
      </c>
      <c r="F51" s="16">
        <v>9.2025474714691358E-2</v>
      </c>
      <c r="G51" s="16">
        <v>0.27586206896551724</v>
      </c>
      <c r="H51" s="17">
        <v>11.945982179575052</v>
      </c>
      <c r="I51" s="17">
        <v>13.407067692307693</v>
      </c>
      <c r="J51" s="20">
        <v>14.156164383561643</v>
      </c>
      <c r="K51" s="31">
        <v>0.78500000000000003</v>
      </c>
      <c r="L51" s="31">
        <v>0.316</v>
      </c>
      <c r="M51" s="31">
        <v>8.3000000000000004E-2</v>
      </c>
      <c r="N51" s="40">
        <v>14478.52</v>
      </c>
      <c r="O51" s="28">
        <v>0</v>
      </c>
      <c r="P51" s="28">
        <v>-0.17254508324391682</v>
      </c>
      <c r="Q51" s="28">
        <v>-0.2457047365397671</v>
      </c>
      <c r="R51" s="169">
        <v>-3.4030720338983023E-2</v>
      </c>
      <c r="S51" s="28">
        <v>1.5332689357349849</v>
      </c>
      <c r="T51" s="28">
        <v>12.884290943816648</v>
      </c>
      <c r="U51" s="28">
        <v>7.6987161198288163</v>
      </c>
      <c r="V51" s="28">
        <v>4.0536805207811719</v>
      </c>
      <c r="W51" s="28">
        <v>1.101870442777132</v>
      </c>
      <c r="X51" s="28">
        <v>0.3958420480214172</v>
      </c>
      <c r="Y51" s="28">
        <v>1.2660123316974958</v>
      </c>
      <c r="Z51" s="28">
        <v>0.83453337025754637</v>
      </c>
      <c r="AA51" s="28">
        <v>1.7585156466352812E-2</v>
      </c>
      <c r="AB51" s="28">
        <v>0.43431667311642308</v>
      </c>
      <c r="AC51" s="28">
        <v>0.3379039430773792</v>
      </c>
      <c r="AD51" s="35">
        <v>0.23554699080936853</v>
      </c>
      <c r="AE51" s="36">
        <v>1620</v>
      </c>
      <c r="AF51" s="28">
        <v>4.0023717758671806E-2</v>
      </c>
    </row>
    <row r="52" spans="1:32" ht="14.25" customHeight="1">
      <c r="A52" s="37">
        <v>62</v>
      </c>
      <c r="B52" s="38" t="s">
        <v>78</v>
      </c>
      <c r="C52" s="38" t="s">
        <v>39</v>
      </c>
      <c r="D52" s="170">
        <v>1.4999999999999999E-2</v>
      </c>
      <c r="E52" s="15">
        <v>4813</v>
      </c>
      <c r="F52" s="16">
        <v>0.38921797842377348</v>
      </c>
      <c r="G52" s="16">
        <v>0.2633794160057239</v>
      </c>
      <c r="H52" s="17">
        <v>25.586135466445047</v>
      </c>
      <c r="I52" s="17">
        <v>13.889322869671926</v>
      </c>
      <c r="J52" s="20">
        <v>23.435616438356163</v>
      </c>
      <c r="K52" s="31">
        <v>1</v>
      </c>
      <c r="L52" s="31">
        <v>0.36580000000000001</v>
      </c>
      <c r="M52" s="31">
        <v>3.15E-2</v>
      </c>
      <c r="N52" s="34">
        <v>31250.42</v>
      </c>
      <c r="O52" s="28">
        <v>7.4930619796484743E-2</v>
      </c>
      <c r="P52" s="28">
        <v>0.16121112116181746</v>
      </c>
      <c r="Q52" s="28">
        <v>1.3807856865033052E-2</v>
      </c>
      <c r="R52" s="169">
        <v>-2.1151108399430574E-2</v>
      </c>
      <c r="S52" s="28">
        <v>1.3400331156287371</v>
      </c>
      <c r="T52" s="28">
        <v>14.915783545794296</v>
      </c>
      <c r="U52" s="28">
        <v>4.0098819125216769</v>
      </c>
      <c r="V52" s="28">
        <v>26.798197203826344</v>
      </c>
      <c r="W52" s="28">
        <v>1.2783856910257638</v>
      </c>
      <c r="X52" s="28">
        <v>0.73035208313716093</v>
      </c>
      <c r="Y52" s="28">
        <v>1.3051923076923078</v>
      </c>
      <c r="Z52" s="28">
        <v>0.22833940789053009</v>
      </c>
      <c r="AA52" s="28">
        <v>3.5807916107167977E-3</v>
      </c>
      <c r="AB52" s="28">
        <v>0.15493320457106069</v>
      </c>
      <c r="AC52" s="28">
        <v>0.1437789600137292</v>
      </c>
      <c r="AD52" s="35">
        <v>-6.6861163548996058E-2</v>
      </c>
      <c r="AE52" s="36">
        <v>6152</v>
      </c>
      <c r="AF52" s="28">
        <v>4.2230993650248842E-2</v>
      </c>
    </row>
    <row r="53" spans="1:32" ht="14.25" customHeight="1">
      <c r="A53" s="37">
        <v>62</v>
      </c>
      <c r="B53" s="38" t="s">
        <v>78</v>
      </c>
      <c r="C53" s="38" t="s">
        <v>39</v>
      </c>
      <c r="D53" s="170">
        <v>0.02</v>
      </c>
      <c r="E53" s="15">
        <v>2231</v>
      </c>
      <c r="F53" s="16">
        <v>0.11083915019943014</v>
      </c>
      <c r="G53" s="16">
        <v>0.3480906298805358</v>
      </c>
      <c r="H53" s="17">
        <v>11.097400268937696</v>
      </c>
      <c r="I53" s="17">
        <v>9.235483702504494</v>
      </c>
      <c r="J53" s="20">
        <v>15.150684931506849</v>
      </c>
      <c r="K53" s="31">
        <v>0.54743600000000003</v>
      </c>
      <c r="L53" s="31">
        <v>0.44269999999999998</v>
      </c>
      <c r="M53" s="40">
        <v>0</v>
      </c>
      <c r="N53" s="34">
        <v>9917.3700000000008</v>
      </c>
      <c r="O53" s="28">
        <v>9.6412758651847841E-2</v>
      </c>
      <c r="P53" s="28">
        <v>0.40556096697068988</v>
      </c>
      <c r="Q53" s="28">
        <v>0.23993498374593658</v>
      </c>
      <c r="R53" s="169">
        <v>0.41202531645569618</v>
      </c>
      <c r="S53" s="28">
        <v>1.8230140616947654</v>
      </c>
      <c r="T53" s="28">
        <v>15.867991028516501</v>
      </c>
      <c r="U53" s="28">
        <v>3.9351609058402861</v>
      </c>
      <c r="V53" s="28">
        <v>159.24115755627011</v>
      </c>
      <c r="W53" s="28">
        <v>2.5948623237071859</v>
      </c>
      <c r="X53" s="28">
        <v>0.37522837522837521</v>
      </c>
      <c r="Y53" s="28">
        <v>1.0266423357664234</v>
      </c>
      <c r="Z53" s="28">
        <v>1.4923868105273772E-2</v>
      </c>
      <c r="AA53" s="28">
        <v>0</v>
      </c>
      <c r="AB53" s="28">
        <v>0.24906502930505164</v>
      </c>
      <c r="AC53" s="28">
        <v>0.21129149503271141</v>
      </c>
      <c r="AD53" s="35">
        <v>-2.2171068572813181E-2</v>
      </c>
      <c r="AE53" s="36">
        <v>912</v>
      </c>
      <c r="AF53" s="28">
        <v>3.6830627574509327E-2</v>
      </c>
    </row>
    <row r="54" spans="1:32" ht="14.25" customHeight="1">
      <c r="A54" s="13">
        <v>63</v>
      </c>
      <c r="B54" s="14" t="s">
        <v>79</v>
      </c>
      <c r="C54" s="14" t="s">
        <v>37</v>
      </c>
      <c r="D54" s="170">
        <v>0.03</v>
      </c>
      <c r="E54" s="15">
        <v>5273</v>
      </c>
      <c r="F54" s="16">
        <v>0.67291206725546271</v>
      </c>
      <c r="G54" s="16">
        <v>0.26772222222222219</v>
      </c>
      <c r="H54" s="17">
        <v>42.698653517921485</v>
      </c>
      <c r="I54" s="17">
        <v>14.25</v>
      </c>
      <c r="J54" s="20">
        <v>6.0712328767123287</v>
      </c>
      <c r="K54" s="31">
        <v>0.27729999999999999</v>
      </c>
      <c r="L54" s="31">
        <v>0.50409999999999999</v>
      </c>
      <c r="M54" s="31">
        <v>0.20180000000000001</v>
      </c>
      <c r="N54" s="34">
        <v>51155.96</v>
      </c>
      <c r="O54" s="28">
        <v>1.8969500000000066E-4</v>
      </c>
      <c r="P54" s="28">
        <v>0.4141635627220237</v>
      </c>
      <c r="Q54" s="28">
        <v>0.21981225999146625</v>
      </c>
      <c r="R54" s="169">
        <v>0.28578395513289445</v>
      </c>
      <c r="S54" s="28">
        <v>0.38591509074755681</v>
      </c>
      <c r="T54" s="28">
        <v>0</v>
      </c>
      <c r="U54" s="28">
        <v>7.3378582202111611</v>
      </c>
      <c r="V54" s="28">
        <v>0.61862224624090023</v>
      </c>
      <c r="W54" s="28">
        <v>0.78459074877366519</v>
      </c>
      <c r="X54" s="28">
        <v>0.62400552504891971</v>
      </c>
      <c r="Y54" s="28">
        <v>2.3293302945301542</v>
      </c>
      <c r="Z54" s="28">
        <v>1.4327911541226996</v>
      </c>
      <c r="AA54" s="28">
        <v>0</v>
      </c>
      <c r="AB54" s="28">
        <v>0.11261679747984409</v>
      </c>
      <c r="AC54" s="28">
        <v>0.31140801644398769</v>
      </c>
      <c r="AD54" s="35">
        <v>0.37835560123329909</v>
      </c>
      <c r="AE54" s="36">
        <v>0</v>
      </c>
      <c r="AF54" s="28">
        <v>0</v>
      </c>
    </row>
    <row r="55" spans="1:32" ht="14.25" customHeight="1">
      <c r="A55" s="13">
        <v>64</v>
      </c>
      <c r="B55" s="14" t="s">
        <v>80</v>
      </c>
      <c r="C55" s="14" t="s">
        <v>37</v>
      </c>
      <c r="D55" s="170">
        <v>0.03</v>
      </c>
      <c r="E55" s="15">
        <v>1185</v>
      </c>
      <c r="F55" s="16">
        <v>1.3043576441431974</v>
      </c>
      <c r="G55" s="16">
        <v>0.27777777777777779</v>
      </c>
      <c r="H55" s="17">
        <v>114.9367088607595</v>
      </c>
      <c r="I55" s="17">
        <v>12.971428571428572</v>
      </c>
      <c r="J55" s="20">
        <v>4.4602739726027396</v>
      </c>
      <c r="K55" s="39">
        <v>0.6</v>
      </c>
      <c r="L55" s="31">
        <v>0.26840000000000003</v>
      </c>
      <c r="M55" s="31">
        <v>0.14699999999999999</v>
      </c>
      <c r="N55" s="40">
        <v>5495.6900000000023</v>
      </c>
      <c r="O55" s="28">
        <v>2.0999999999999999E-3</v>
      </c>
      <c r="P55" s="28">
        <v>0.82457983193277307</v>
      </c>
      <c r="Q55" s="28">
        <v>16.926605504587155</v>
      </c>
      <c r="R55" s="169">
        <v>10.045801526717558</v>
      </c>
      <c r="S55" s="28">
        <v>0.9860277320299633</v>
      </c>
      <c r="T55" s="28">
        <v>1.8264121235977169</v>
      </c>
      <c r="U55" s="28">
        <v>-5.0530901170705143</v>
      </c>
      <c r="V55" s="28">
        <v>25.564738292011018</v>
      </c>
      <c r="W55" s="28">
        <v>1.1152376286134249</v>
      </c>
      <c r="X55" s="28">
        <v>0.83929599473640926</v>
      </c>
      <c r="Y55" s="28">
        <v>1.0157938487115545</v>
      </c>
      <c r="Z55" s="28">
        <v>0.33572159672466734</v>
      </c>
      <c r="AA55" s="28">
        <v>0</v>
      </c>
      <c r="AB55" s="28">
        <v>1.1488124091129424</v>
      </c>
      <c r="AC55" s="28">
        <v>0.32133620689655173</v>
      </c>
      <c r="AD55" s="35">
        <v>0.2029094827586207</v>
      </c>
      <c r="AE55" s="36">
        <v>1139</v>
      </c>
      <c r="AF55" s="28">
        <v>0.12273706896551724</v>
      </c>
    </row>
    <row r="56" spans="1:32" ht="14.25" customHeight="1">
      <c r="A56" s="37">
        <v>65</v>
      </c>
      <c r="B56" s="38" t="s">
        <v>81</v>
      </c>
      <c r="C56" s="38" t="s">
        <v>37</v>
      </c>
      <c r="D56" s="170">
        <v>0.01</v>
      </c>
      <c r="E56" s="15">
        <v>5448</v>
      </c>
      <c r="F56" s="16">
        <v>0.19833448992310831</v>
      </c>
      <c r="G56" s="16">
        <v>0.18857758620689655</v>
      </c>
      <c r="H56" s="17">
        <v>21.301762114537446</v>
      </c>
      <c r="I56" s="17">
        <v>23.2104</v>
      </c>
      <c r="J56" s="20">
        <v>12.835616438356164</v>
      </c>
      <c r="K56" s="31">
        <v>0.875</v>
      </c>
      <c r="L56" s="31">
        <v>0.37640000000000001</v>
      </c>
      <c r="M56" s="31">
        <v>0.21879999999999999</v>
      </c>
      <c r="N56" s="34">
        <v>19243.37</v>
      </c>
      <c r="O56" s="28">
        <v>0</v>
      </c>
      <c r="P56" s="28">
        <v>0.57688113413304243</v>
      </c>
      <c r="Q56" s="28">
        <v>0.78076994262446786</v>
      </c>
      <c r="R56" s="169">
        <v>0.48730548730548739</v>
      </c>
      <c r="S56" s="28">
        <v>0.80728946254760903</v>
      </c>
      <c r="T56" s="28">
        <v>5.1881693013768482</v>
      </c>
      <c r="U56" s="28">
        <v>1.87562219627604</v>
      </c>
      <c r="V56" s="28">
        <v>32.890086206896555</v>
      </c>
      <c r="W56" s="28">
        <v>5.6843051631132804</v>
      </c>
      <c r="X56" s="28">
        <v>0.16826590594744123</v>
      </c>
      <c r="Y56" s="28">
        <v>1.0262331134150173</v>
      </c>
      <c r="Z56" s="28">
        <v>4.3548303279114485E-2</v>
      </c>
      <c r="AA56" s="28">
        <v>0</v>
      </c>
      <c r="AB56" s="28">
        <v>0.36260774069020602</v>
      </c>
      <c r="AC56" s="28">
        <v>0.59910883952558813</v>
      </c>
      <c r="AD56" s="35">
        <v>9.3899482340606771E-2</v>
      </c>
      <c r="AE56" s="36">
        <v>1489</v>
      </c>
      <c r="AF56" s="28">
        <v>9.7568966647008717E-2</v>
      </c>
    </row>
    <row r="57" spans="1:32" ht="14.25" customHeight="1">
      <c r="A57" s="37">
        <v>65</v>
      </c>
      <c r="B57" s="38" t="s">
        <v>81</v>
      </c>
      <c r="C57" s="38" t="s">
        <v>37</v>
      </c>
      <c r="D57" s="170">
        <v>0.01</v>
      </c>
      <c r="E57" s="15">
        <v>4460</v>
      </c>
      <c r="F57" s="16">
        <v>0.28439611502725648</v>
      </c>
      <c r="G57" s="16">
        <v>0.19</v>
      </c>
      <c r="H57" s="17">
        <v>23.624439461883409</v>
      </c>
      <c r="I57" s="17">
        <v>30.104285714285716</v>
      </c>
      <c r="J57" s="20">
        <v>13.816438356164383</v>
      </c>
      <c r="K57" s="39">
        <v>0.95</v>
      </c>
      <c r="L57" s="31">
        <v>0.91259999999999997</v>
      </c>
      <c r="M57" s="31">
        <v>0.27489999999999998</v>
      </c>
      <c r="N57" s="34">
        <v>5528.79</v>
      </c>
      <c r="O57" s="28">
        <v>0</v>
      </c>
      <c r="P57" s="28">
        <v>-0.1511604741508118</v>
      </c>
      <c r="Q57" s="28">
        <v>4.1769662921348312</v>
      </c>
      <c r="R57" s="169">
        <v>5.9147286821705425</v>
      </c>
      <c r="S57" s="28">
        <v>0.71883839336224775</v>
      </c>
      <c r="T57" s="28">
        <v>9.6054715622750173</v>
      </c>
      <c r="U57" s="28">
        <v>-5.3928860145513342</v>
      </c>
      <c r="V57" s="28">
        <v>4.0695439987799302</v>
      </c>
      <c r="W57" s="28">
        <v>1.1345318742400556</v>
      </c>
      <c r="X57" s="28">
        <v>0.67558528428093645</v>
      </c>
      <c r="Y57" s="28">
        <v>1.0524956970740103</v>
      </c>
      <c r="Z57" s="28">
        <v>0.71007415445831068</v>
      </c>
      <c r="AA57" s="28">
        <v>0</v>
      </c>
      <c r="AB57" s="28">
        <v>1.3521297559496741</v>
      </c>
      <c r="AC57" s="28">
        <v>0.52600809473842003</v>
      </c>
      <c r="AD57" s="35">
        <v>0.13116474291710389</v>
      </c>
      <c r="AE57" s="36">
        <v>104</v>
      </c>
      <c r="AF57" s="28">
        <v>7.7949332933593164E-3</v>
      </c>
    </row>
    <row r="58" spans="1:32" ht="14.25" customHeight="1">
      <c r="A58" s="37">
        <v>67</v>
      </c>
      <c r="B58" s="38" t="s">
        <v>82</v>
      </c>
      <c r="C58" s="38" t="s">
        <v>37</v>
      </c>
      <c r="D58" s="170">
        <v>2.1999999999999999E-2</v>
      </c>
      <c r="E58" s="15">
        <v>6745</v>
      </c>
      <c r="F58" s="16">
        <v>0.21171299085165551</v>
      </c>
      <c r="G58" s="16">
        <v>0.27008547008547007</v>
      </c>
      <c r="H58" s="17">
        <v>16.765709414381025</v>
      </c>
      <c r="I58" s="17">
        <v>12.564967777777779</v>
      </c>
      <c r="J58" s="20">
        <v>13.087671232876712</v>
      </c>
      <c r="K58" s="31">
        <v>0.92500000000000004</v>
      </c>
      <c r="L58" s="31">
        <v>7.8E-2</v>
      </c>
      <c r="M58" s="31">
        <v>9.8599999999999993E-2</v>
      </c>
      <c r="N58" s="34">
        <v>38648.54</v>
      </c>
      <c r="O58" s="35">
        <v>0.18779342723004683</v>
      </c>
      <c r="P58" s="28">
        <v>5.0833426201582377E-2</v>
      </c>
      <c r="Q58" s="28">
        <v>0.18126836011750469</v>
      </c>
      <c r="R58" s="169">
        <v>-0.14054536187563715</v>
      </c>
      <c r="S58" s="28">
        <v>0.93899191889395195</v>
      </c>
      <c r="T58" s="28">
        <v>3.7616618982460506</v>
      </c>
      <c r="U58" s="28">
        <v>2.0915575152379717</v>
      </c>
      <c r="V58" s="28">
        <v>6.6618934846064874</v>
      </c>
      <c r="W58" s="28">
        <v>1.7558845861807137</v>
      </c>
      <c r="X58" s="28">
        <v>0.48216828773141834</v>
      </c>
      <c r="Y58" s="28">
        <v>1.0907530327306019</v>
      </c>
      <c r="Z58" s="28">
        <v>0.26313633703920419</v>
      </c>
      <c r="AA58" s="28">
        <v>0</v>
      </c>
      <c r="AB58" s="28">
        <v>0.21373682959676779</v>
      </c>
      <c r="AC58" s="28">
        <v>0.29442791005291008</v>
      </c>
      <c r="AD58" s="35">
        <v>8.953373015873016E-2</v>
      </c>
      <c r="AE58" s="36">
        <v>1331</v>
      </c>
      <c r="AF58" s="28">
        <v>2.2007275132275132E-2</v>
      </c>
    </row>
    <row r="59" spans="1:32" ht="14.25" customHeight="1">
      <c r="A59" s="37">
        <v>67</v>
      </c>
      <c r="B59" s="38" t="s">
        <v>82</v>
      </c>
      <c r="C59" s="38" t="s">
        <v>37</v>
      </c>
      <c r="D59" s="170">
        <v>0.01</v>
      </c>
      <c r="E59" s="15">
        <v>1714</v>
      </c>
      <c r="F59" s="16">
        <v>0.5344051354769821</v>
      </c>
      <c r="G59" s="16">
        <v>0.20221897285220214</v>
      </c>
      <c r="H59" s="17">
        <v>45.199025670945161</v>
      </c>
      <c r="I59" s="17">
        <v>18.016541860465118</v>
      </c>
      <c r="J59" s="20">
        <v>16.208219178082192</v>
      </c>
      <c r="K59" s="31">
        <v>0.25140000000000001</v>
      </c>
      <c r="L59" s="31">
        <v>0.2397</v>
      </c>
      <c r="M59" s="31">
        <v>0.13139999999999999</v>
      </c>
      <c r="N59" s="40">
        <v>11533.87000000001</v>
      </c>
      <c r="O59" s="35">
        <v>2.8377739240107357E-2</v>
      </c>
      <c r="P59" s="28">
        <v>2.3097969062401358E-2</v>
      </c>
      <c r="Q59" s="28">
        <v>-0.35146276595744685</v>
      </c>
      <c r="R59" s="169">
        <v>0.46621043627031655</v>
      </c>
      <c r="S59" s="28">
        <v>0.36129099373228263</v>
      </c>
      <c r="T59" s="28">
        <v>1.6416922713306548</v>
      </c>
      <c r="U59" s="28">
        <v>1.0009366669068376</v>
      </c>
      <c r="V59" s="28">
        <v>2.7090483619344772</v>
      </c>
      <c r="W59" s="28">
        <v>1.694468546637744</v>
      </c>
      <c r="X59" s="28">
        <v>0.47678066340961689</v>
      </c>
      <c r="Y59" s="28">
        <v>1.1027253668763102</v>
      </c>
      <c r="Z59" s="28">
        <v>0.36733647734262864</v>
      </c>
      <c r="AA59" s="28">
        <v>0</v>
      </c>
      <c r="AB59" s="28">
        <v>0.13825925627167862</v>
      </c>
      <c r="AC59" s="28">
        <v>0.59372300604664552</v>
      </c>
      <c r="AD59" s="35">
        <v>7.3567520875323922E-2</v>
      </c>
      <c r="AE59" s="36">
        <v>678</v>
      </c>
      <c r="AF59" s="28">
        <v>9.7610135329686154E-2</v>
      </c>
    </row>
    <row r="60" spans="1:32" ht="14.25" customHeight="1">
      <c r="A60" s="13">
        <v>68</v>
      </c>
      <c r="B60" s="14" t="s">
        <v>83</v>
      </c>
      <c r="C60" s="14" t="s">
        <v>37</v>
      </c>
      <c r="D60" s="170">
        <v>0.02</v>
      </c>
      <c r="E60" s="15">
        <v>2454</v>
      </c>
      <c r="F60" s="16">
        <v>0.37460894894561503</v>
      </c>
      <c r="G60" s="16">
        <v>0.35886666666666667</v>
      </c>
      <c r="H60" s="17">
        <v>18.609295028524858</v>
      </c>
      <c r="I60" s="17">
        <v>10.558892485549134</v>
      </c>
      <c r="J60" s="20">
        <v>15.43013698630137</v>
      </c>
      <c r="K60" s="31">
        <v>0.21909999999999999</v>
      </c>
      <c r="L60" s="31">
        <v>4.1700000000000001E-2</v>
      </c>
      <c r="M60" s="31">
        <v>0.19819999999999999</v>
      </c>
      <c r="N60" s="34">
        <v>9687.86</v>
      </c>
      <c r="O60" s="35">
        <v>1.8334798442797898E-2</v>
      </c>
      <c r="P60" s="28">
        <v>0.24623461571563809</v>
      </c>
      <c r="Q60" s="28">
        <v>0.31566760998199128</v>
      </c>
      <c r="R60" s="169">
        <v>0.4184971098265895</v>
      </c>
      <c r="S60" s="28">
        <v>0.78639028315261117</v>
      </c>
      <c r="T60" s="28">
        <v>54.877005347593581</v>
      </c>
      <c r="U60" s="28">
        <v>1.2968532794136232</v>
      </c>
      <c r="V60" s="28">
        <v>21.180598555211557</v>
      </c>
      <c r="W60" s="28">
        <v>3.2762970014278916</v>
      </c>
      <c r="X60" s="28">
        <v>0.29019337016574587</v>
      </c>
      <c r="Y60" s="28">
        <v>1.0698305084745763</v>
      </c>
      <c r="Z60" s="28">
        <v>5.3285099726241687E-2</v>
      </c>
      <c r="AA60" s="28">
        <v>0</v>
      </c>
      <c r="AB60" s="28">
        <v>0.27263637373625155</v>
      </c>
      <c r="AC60" s="28">
        <v>0.58750730851685828</v>
      </c>
      <c r="AD60" s="35">
        <v>0.29809004092769442</v>
      </c>
      <c r="AE60" s="36">
        <v>1424</v>
      </c>
      <c r="AF60" s="28">
        <v>0.13876437341648801</v>
      </c>
    </row>
    <row r="61" spans="1:32">
      <c r="A61" s="13">
        <v>69</v>
      </c>
      <c r="B61" s="14" t="s">
        <v>84</v>
      </c>
      <c r="C61" s="14" t="s">
        <v>37</v>
      </c>
      <c r="D61" s="170">
        <v>0.03</v>
      </c>
      <c r="E61" s="15">
        <v>7568</v>
      </c>
      <c r="F61" s="16">
        <v>0.40075034204821502</v>
      </c>
      <c r="G61" s="16">
        <v>0.28435754189944135</v>
      </c>
      <c r="H61" s="17">
        <v>23.670959302325581</v>
      </c>
      <c r="I61" s="17">
        <v>13.368792537313434</v>
      </c>
      <c r="J61" s="20">
        <v>7.3287671232876717</v>
      </c>
      <c r="K61" s="39">
        <v>0.44</v>
      </c>
      <c r="L61" s="31">
        <v>0.21690000000000001</v>
      </c>
      <c r="M61" s="31">
        <v>0.88500000000000001</v>
      </c>
      <c r="N61" s="34">
        <v>15902.24</v>
      </c>
      <c r="O61" s="31">
        <v>0.18859999999999999</v>
      </c>
      <c r="P61" s="28">
        <v>0.31910812088187046</v>
      </c>
      <c r="Q61" s="28">
        <v>0.28886367320473338</v>
      </c>
      <c r="R61" s="169">
        <v>5.3452115812917533E-2</v>
      </c>
      <c r="S61" s="28">
        <v>2.4110722163613696</v>
      </c>
      <c r="T61" s="28">
        <v>10.218056190621349</v>
      </c>
      <c r="U61" s="28">
        <v>28.627428652764927</v>
      </c>
      <c r="V61" s="28">
        <v>1396.6805555555557</v>
      </c>
      <c r="W61" s="28">
        <v>1.1969654575978024</v>
      </c>
      <c r="X61" s="28">
        <v>0.82858768731426646</v>
      </c>
      <c r="Y61" s="28">
        <v>1.0185319474659575</v>
      </c>
      <c r="Z61" s="28">
        <v>9.1183498930952084E-3</v>
      </c>
      <c r="AA61" s="28">
        <v>0</v>
      </c>
      <c r="AB61" s="28">
        <v>0.53597733711048157</v>
      </c>
      <c r="AC61" s="28">
        <v>0.1409045256113205</v>
      </c>
      <c r="AD61" s="35">
        <v>0.1679627290898062</v>
      </c>
      <c r="AE61" s="36">
        <v>0</v>
      </c>
      <c r="AF61" s="28">
        <v>0</v>
      </c>
    </row>
    <row r="62" spans="1:32" ht="14.25" customHeight="1">
      <c r="A62" s="13">
        <v>70</v>
      </c>
      <c r="B62" s="14" t="s">
        <v>85</v>
      </c>
      <c r="C62" s="14" t="s">
        <v>39</v>
      </c>
      <c r="D62" s="170">
        <v>1.9400000000000001E-2</v>
      </c>
      <c r="E62" s="15">
        <v>13351</v>
      </c>
      <c r="F62" s="16">
        <v>0.22413598898839271</v>
      </c>
      <c r="G62" s="16">
        <v>0.28931339534883721</v>
      </c>
      <c r="H62" s="17">
        <v>16.144543479889148</v>
      </c>
      <c r="I62" s="17">
        <v>12.760509198934619</v>
      </c>
      <c r="J62" s="20">
        <v>13.835616438356164</v>
      </c>
      <c r="K62" s="39">
        <v>1</v>
      </c>
      <c r="L62" s="31">
        <v>0.19439999999999999</v>
      </c>
      <c r="M62" s="31">
        <v>0.1111</v>
      </c>
      <c r="N62" s="34">
        <v>55732.5</v>
      </c>
      <c r="O62" s="35">
        <v>5.7116214010957005E-2</v>
      </c>
      <c r="P62" s="28">
        <v>0.20202136332281184</v>
      </c>
      <c r="Q62" s="28">
        <v>6.345856728341559E-2</v>
      </c>
      <c r="R62" s="169">
        <v>0.1016585526858651</v>
      </c>
      <c r="S62" s="28">
        <v>0.85839048816954222</v>
      </c>
      <c r="T62" s="28">
        <v>7.4629637271489289</v>
      </c>
      <c r="U62" s="28">
        <v>2.8648143454568498</v>
      </c>
      <c r="V62" s="28">
        <v>4.9149364061311012</v>
      </c>
      <c r="W62" s="28">
        <v>1.4202851309852631</v>
      </c>
      <c r="X62" s="28">
        <v>0.50922987296425437</v>
      </c>
      <c r="Y62" s="28">
        <v>1.207333286683927</v>
      </c>
      <c r="Z62" s="28">
        <v>0.4006413663583856</v>
      </c>
      <c r="AA62" s="28">
        <v>9.8490485808440525E-2</v>
      </c>
      <c r="AB62" s="28">
        <v>0.24381825486686876</v>
      </c>
      <c r="AC62" s="28">
        <v>0.30732651368537461</v>
      </c>
      <c r="AD62" s="35">
        <v>0.218025988388167</v>
      </c>
      <c r="AE62" s="36">
        <v>4889</v>
      </c>
      <c r="AF62" s="28">
        <v>5.4066906275919271E-2</v>
      </c>
    </row>
    <row r="63" spans="1:32" ht="14.25" customHeight="1">
      <c r="A63" s="13">
        <v>71</v>
      </c>
      <c r="B63" s="14" t="s">
        <v>86</v>
      </c>
      <c r="C63" s="14" t="s">
        <v>37</v>
      </c>
      <c r="D63" s="170">
        <v>0.03</v>
      </c>
      <c r="E63" s="15">
        <v>4147</v>
      </c>
      <c r="F63" s="16">
        <v>0.31824618545444916</v>
      </c>
      <c r="G63" s="16">
        <v>0.22556390977443608</v>
      </c>
      <c r="H63" s="17">
        <v>24.949942126838678</v>
      </c>
      <c r="I63" s="17">
        <v>15.918063076923078</v>
      </c>
      <c r="J63" s="20">
        <v>16.156164383561645</v>
      </c>
      <c r="K63" s="31">
        <v>0.378</v>
      </c>
      <c r="L63" s="31">
        <v>0.24790000000000001</v>
      </c>
      <c r="M63" s="31">
        <v>0.187</v>
      </c>
      <c r="N63" s="46">
        <v>21931.15</v>
      </c>
      <c r="O63" s="31">
        <v>5.7200000000000001E-2</v>
      </c>
      <c r="P63" s="28">
        <v>0.16940408163265297</v>
      </c>
      <c r="Q63" s="28">
        <v>0.11864994509622617</v>
      </c>
      <c r="R63" s="169">
        <v>1.5741775294847922</v>
      </c>
      <c r="S63" s="28">
        <v>0.66681718293747549</v>
      </c>
      <c r="T63" s="28">
        <v>3.0275404906717691</v>
      </c>
      <c r="U63" s="28">
        <v>3.2063400159224145</v>
      </c>
      <c r="V63" s="28">
        <v>2.0691233478118725</v>
      </c>
      <c r="W63" s="28">
        <v>1.891110403058786</v>
      </c>
      <c r="X63" s="28">
        <v>0.45952587049395471</v>
      </c>
      <c r="Y63" s="28">
        <v>1.2522423977247867</v>
      </c>
      <c r="Z63" s="28">
        <v>0.61970448439760284</v>
      </c>
      <c r="AA63" s="28">
        <v>1.0332713370531102E-4</v>
      </c>
      <c r="AB63" s="28">
        <v>0.22624730625494421</v>
      </c>
      <c r="AC63" s="28">
        <v>0.36323416550042886</v>
      </c>
      <c r="AD63" s="35">
        <v>9.9137736445307212E-2</v>
      </c>
      <c r="AE63" s="36">
        <v>1489</v>
      </c>
      <c r="AF63" s="28">
        <v>6.7220441515055754E-2</v>
      </c>
    </row>
    <row r="64" spans="1:32" ht="14.25" customHeight="1">
      <c r="A64" s="13">
        <v>72</v>
      </c>
      <c r="B64" s="14" t="s">
        <v>87</v>
      </c>
      <c r="C64" s="14" t="s">
        <v>39</v>
      </c>
      <c r="D64" s="170">
        <v>0.01</v>
      </c>
      <c r="E64" s="15">
        <v>13066</v>
      </c>
      <c r="F64" s="16">
        <v>7.4651065547307383E-2</v>
      </c>
      <c r="G64" s="16">
        <v>0.19175242986090871</v>
      </c>
      <c r="H64" s="17">
        <v>17.668201438848921</v>
      </c>
      <c r="I64" s="17">
        <v>17.742683775069846</v>
      </c>
      <c r="J64" s="20">
        <v>7.6191780821917812</v>
      </c>
      <c r="K64" s="39">
        <v>0.84</v>
      </c>
      <c r="L64" s="31">
        <v>0.32579999999999998</v>
      </c>
      <c r="M64" s="31">
        <v>6.5000000000000002E-2</v>
      </c>
      <c r="N64" s="34">
        <v>162910.41</v>
      </c>
      <c r="O64" s="28">
        <v>0</v>
      </c>
      <c r="P64" s="28">
        <v>-0.189191882389943</v>
      </c>
      <c r="Q64" s="28">
        <v>6.4000000000000057E-2</v>
      </c>
      <c r="R64" s="169">
        <v>9.2840414854466369E-2</v>
      </c>
      <c r="S64" s="28">
        <v>2.3546292968393971</v>
      </c>
      <c r="T64" s="28">
        <v>9.0885641554958898</v>
      </c>
      <c r="U64" s="28">
        <v>55.988387070393166</v>
      </c>
      <c r="V64" s="28">
        <v>11.426578095269887</v>
      </c>
      <c r="W64" s="28">
        <v>1.1465725403923017</v>
      </c>
      <c r="X64" s="28">
        <v>0.56213369998540563</v>
      </c>
      <c r="Y64" s="28">
        <v>1.3011984861227923</v>
      </c>
      <c r="Z64" s="28">
        <v>0.88388255505231927</v>
      </c>
      <c r="AA64" s="28">
        <v>5.5108096651123361E-3</v>
      </c>
      <c r="AB64" s="28">
        <v>7.5138591769604121E-2</v>
      </c>
      <c r="AC64" s="28">
        <v>4.2396277015302096E-2</v>
      </c>
      <c r="AD64" s="35">
        <v>5.7940848246890213E-2</v>
      </c>
      <c r="AE64" s="36">
        <v>162</v>
      </c>
      <c r="AF64" s="28">
        <v>1.183151916706105E-4</v>
      </c>
    </row>
    <row r="65" spans="1:32" ht="14.25" customHeight="1">
      <c r="A65" s="13">
        <v>74</v>
      </c>
      <c r="B65" s="14" t="s">
        <v>88</v>
      </c>
      <c r="C65" s="14" t="s">
        <v>37</v>
      </c>
      <c r="D65" s="170">
        <v>0.01</v>
      </c>
      <c r="E65" s="15">
        <v>37985</v>
      </c>
      <c r="F65" s="16">
        <v>0.38217468385076447</v>
      </c>
      <c r="G65" s="16">
        <v>0.22946341463414635</v>
      </c>
      <c r="H65" s="17">
        <v>26.985104646571013</v>
      </c>
      <c r="I65" s="17">
        <v>17.581975986277872</v>
      </c>
      <c r="J65" s="20">
        <v>5.7643835616438359</v>
      </c>
      <c r="K65" s="39">
        <v>0.65</v>
      </c>
      <c r="L65" s="31">
        <v>0.2132</v>
      </c>
      <c r="M65" s="31">
        <v>3.1099999999999999E-2</v>
      </c>
      <c r="N65" s="34">
        <v>226666.9</v>
      </c>
      <c r="O65" s="28">
        <v>4.0250000000000001E-2</v>
      </c>
      <c r="P65" s="28">
        <v>6.9714501006588714E-2</v>
      </c>
      <c r="Q65" s="28">
        <v>0.27494122232420137</v>
      </c>
      <c r="R65" s="169">
        <v>0.27099645318878407</v>
      </c>
      <c r="S65" s="28">
        <v>0.72911800506628943</v>
      </c>
      <c r="T65" s="28">
        <v>5.2428677317100094</v>
      </c>
      <c r="U65" s="28">
        <v>5.908190195224682</v>
      </c>
      <c r="V65" s="28">
        <v>7.4169223046461044</v>
      </c>
      <c r="W65" s="28">
        <v>1.4947738561549675</v>
      </c>
      <c r="X65" s="28">
        <v>0.78173527995196401</v>
      </c>
      <c r="Y65" s="28">
        <v>1.4627381824844266</v>
      </c>
      <c r="Z65" s="28">
        <v>0.52524530348602139</v>
      </c>
      <c r="AA65" s="28">
        <v>1.4013115724076722E-2</v>
      </c>
      <c r="AB65" s="28">
        <v>0.20992914856694411</v>
      </c>
      <c r="AC65" s="28">
        <v>0.23626765329603394</v>
      </c>
      <c r="AD65" s="35">
        <v>-1.1037916046263292E-2</v>
      </c>
      <c r="AE65" s="36">
        <v>0</v>
      </c>
      <c r="AF65" s="28">
        <v>0</v>
      </c>
    </row>
    <row r="66" spans="1:32" ht="14.25" customHeight="1">
      <c r="A66" s="13">
        <v>75</v>
      </c>
      <c r="B66" s="14" t="s">
        <v>89</v>
      </c>
      <c r="C66" s="14" t="s">
        <v>37</v>
      </c>
      <c r="D66" s="170">
        <v>1.4999999999999999E-2</v>
      </c>
      <c r="E66" s="15">
        <v>6075</v>
      </c>
      <c r="F66" s="16">
        <v>0.33886590016433904</v>
      </c>
      <c r="G66" s="16">
        <v>0.34271047227926077</v>
      </c>
      <c r="H66" s="17">
        <v>17.436862551440331</v>
      </c>
      <c r="I66" s="17">
        <v>13.2411175</v>
      </c>
      <c r="J66" s="20">
        <v>17.361643835616437</v>
      </c>
      <c r="K66" s="39">
        <v>0.99</v>
      </c>
      <c r="L66" s="40">
        <v>0</v>
      </c>
      <c r="M66" s="40">
        <v>0</v>
      </c>
      <c r="N66" s="34">
        <v>10494.49</v>
      </c>
      <c r="O66" s="28">
        <v>8.3300277667592224E-3</v>
      </c>
      <c r="P66" s="28">
        <v>0.53299818787630793</v>
      </c>
      <c r="Q66" s="28">
        <v>1.428604489701458</v>
      </c>
      <c r="R66" s="169">
        <v>0.43345917885795182</v>
      </c>
      <c r="S66" s="28">
        <v>1.8796732207144835</v>
      </c>
      <c r="T66" s="28">
        <v>0</v>
      </c>
      <c r="U66" s="28">
        <v>-4.4120036834407674</v>
      </c>
      <c r="V66" s="28">
        <v>8.0270030550901748</v>
      </c>
      <c r="W66" s="28">
        <v>1.1350200241561248</v>
      </c>
      <c r="X66" s="28">
        <v>0.59984747378455672</v>
      </c>
      <c r="Y66" s="28">
        <v>1.3906926406926408</v>
      </c>
      <c r="Z66" s="28">
        <v>0.52248904135696583</v>
      </c>
      <c r="AA66" s="28">
        <v>0</v>
      </c>
      <c r="AB66" s="28">
        <v>0.82011474856564293</v>
      </c>
      <c r="AC66" s="28">
        <v>0.61058317986494781</v>
      </c>
      <c r="AD66" s="35">
        <v>0.40965009208103131</v>
      </c>
      <c r="AE66" s="36">
        <v>1642</v>
      </c>
      <c r="AF66" s="28">
        <v>4.0319214241866179E-2</v>
      </c>
    </row>
    <row r="67" spans="1:32" ht="14.25" customHeight="1">
      <c r="A67" s="13">
        <v>76</v>
      </c>
      <c r="B67" s="14" t="s">
        <v>90</v>
      </c>
      <c r="C67" s="14" t="s">
        <v>37</v>
      </c>
      <c r="D67" s="170">
        <v>0.03</v>
      </c>
      <c r="E67" s="15">
        <v>4147</v>
      </c>
      <c r="F67" s="16">
        <v>0.30780000000000002</v>
      </c>
      <c r="G67" s="16">
        <v>0.26200000000000001</v>
      </c>
      <c r="H67" s="17">
        <v>19.329529780564261</v>
      </c>
      <c r="I67" s="17">
        <v>11.451365714285714</v>
      </c>
      <c r="J67" s="20">
        <v>7.13972602739726</v>
      </c>
      <c r="K67" s="31">
        <v>0.74070000000000003</v>
      </c>
      <c r="L67" s="31">
        <v>0.2409</v>
      </c>
      <c r="M67" s="31">
        <v>0.6008</v>
      </c>
      <c r="N67" s="34">
        <v>15291.39</v>
      </c>
      <c r="O67" s="28">
        <v>0.1643410852713178</v>
      </c>
      <c r="P67" s="28">
        <v>8.7275519344793828E-2</v>
      </c>
      <c r="Q67" s="28">
        <v>0.38231769152761141</v>
      </c>
      <c r="R67" s="169">
        <v>0.26317392628693259</v>
      </c>
      <c r="S67" s="28">
        <v>1.2099239761301397</v>
      </c>
      <c r="T67" s="28">
        <v>3.3097973445143256</v>
      </c>
      <c r="U67" s="28">
        <v>120.21116751269035</v>
      </c>
      <c r="V67" s="28">
        <v>125.83209351753453</v>
      </c>
      <c r="W67" s="28">
        <v>1.4177965620922448</v>
      </c>
      <c r="X67" s="28">
        <v>0.70587312173878924</v>
      </c>
      <c r="Y67" s="28">
        <v>1.0249999999999999</v>
      </c>
      <c r="Z67" s="28">
        <v>3.6881419234360412E-2</v>
      </c>
      <c r="AA67" s="28">
        <v>0</v>
      </c>
      <c r="AB67" s="28">
        <v>0.32096281103672458</v>
      </c>
      <c r="AC67" s="28">
        <v>0.2898283899736504</v>
      </c>
      <c r="AD67" s="35">
        <v>-7.0822917370447949E-2</v>
      </c>
      <c r="AE67" s="36">
        <v>8283</v>
      </c>
      <c r="AF67" s="28">
        <v>0.13990608742652524</v>
      </c>
    </row>
    <row r="68" spans="1:32" ht="14.25" customHeight="1">
      <c r="A68" s="13">
        <v>77</v>
      </c>
      <c r="B68" s="14" t="s">
        <v>91</v>
      </c>
      <c r="C68" s="14" t="s">
        <v>37</v>
      </c>
      <c r="D68" s="170">
        <v>0.02</v>
      </c>
      <c r="E68" s="15">
        <v>5806</v>
      </c>
      <c r="F68" s="16">
        <v>3.4506910153861092E-2</v>
      </c>
      <c r="G68" s="16">
        <v>0.34609885714285721</v>
      </c>
      <c r="H68" s="17">
        <v>9.0423699621081646</v>
      </c>
      <c r="I68" s="18">
        <v>9.6372891498809565</v>
      </c>
      <c r="J68" s="20">
        <v>6.7150684931506852</v>
      </c>
      <c r="K68" s="31">
        <v>0.501</v>
      </c>
      <c r="L68" s="31">
        <v>0.14449999999999999</v>
      </c>
      <c r="M68" s="31">
        <v>0.33339999999999997</v>
      </c>
      <c r="N68" s="34">
        <v>34048.300000000003</v>
      </c>
      <c r="O68" s="28">
        <v>0</v>
      </c>
      <c r="P68" s="28">
        <v>0.29396741238846502</v>
      </c>
      <c r="Q68" s="28">
        <v>0.15911351609437796</v>
      </c>
      <c r="R68" s="169">
        <v>0.28479752157556981</v>
      </c>
      <c r="S68" s="28">
        <v>0.96201925109573405</v>
      </c>
      <c r="T68" s="28">
        <v>2.5679783312015649</v>
      </c>
      <c r="U68" s="28">
        <v>-4.8991280008612339</v>
      </c>
      <c r="V68" s="28">
        <v>22.853029795781723</v>
      </c>
      <c r="W68" s="28">
        <v>1.5045834656504711</v>
      </c>
      <c r="X68" s="28">
        <v>0.63607745159275453</v>
      </c>
      <c r="Y68" s="28">
        <v>1.3533419857235562</v>
      </c>
      <c r="Z68" s="28">
        <v>0.13404503638610463</v>
      </c>
      <c r="AA68" s="28">
        <v>1.0297954139777564E-3</v>
      </c>
      <c r="AB68" s="28">
        <v>0.21398691606007555</v>
      </c>
      <c r="AC68" s="28">
        <v>0.23192991708417568</v>
      </c>
      <c r="AD68" s="35">
        <v>8.9713163985819341E-2</v>
      </c>
      <c r="AE68" s="36">
        <v>631</v>
      </c>
      <c r="AF68" s="28">
        <v>9.2437959626146312E-3</v>
      </c>
    </row>
    <row r="69" spans="1:32" ht="14.25" customHeight="1">
      <c r="A69" s="13">
        <v>78</v>
      </c>
      <c r="B69" s="14" t="s">
        <v>92</v>
      </c>
      <c r="C69" s="14" t="s">
        <v>37</v>
      </c>
      <c r="D69" s="170">
        <v>0.04</v>
      </c>
      <c r="E69" s="15">
        <v>14479</v>
      </c>
      <c r="F69" s="16">
        <v>0.34207409030511449</v>
      </c>
      <c r="G69" s="16">
        <v>0.25850176165803113</v>
      </c>
      <c r="H69" s="17">
        <v>20.018740935147452</v>
      </c>
      <c r="I69" s="18">
        <v>20.948677605075357</v>
      </c>
      <c r="J69" s="20">
        <v>9.0410958904109595</v>
      </c>
      <c r="K69" s="31">
        <v>0.42032000000000003</v>
      </c>
      <c r="L69" s="31">
        <v>0.55489999999999995</v>
      </c>
      <c r="M69" s="31">
        <v>0.23549999999999999</v>
      </c>
      <c r="N69" s="34">
        <v>25000</v>
      </c>
      <c r="O69" s="28">
        <v>0</v>
      </c>
      <c r="P69" s="28">
        <v>9.1758454971493375E-2</v>
      </c>
      <c r="Q69" s="28">
        <v>-0.27567724177893671</v>
      </c>
      <c r="R69" s="169">
        <v>-0.19583449041932799</v>
      </c>
      <c r="S69" s="28">
        <v>1.0664849591871681</v>
      </c>
      <c r="T69" s="28">
        <v>6.9077548756816709</v>
      </c>
      <c r="U69" s="28">
        <v>2.428609727762387</v>
      </c>
      <c r="V69" s="28">
        <v>6.8301041857064524</v>
      </c>
      <c r="W69" s="28">
        <v>1.2118380062305296</v>
      </c>
      <c r="X69" s="28">
        <v>0.65823650034176351</v>
      </c>
      <c r="Y69" s="28">
        <v>1.193096220606537</v>
      </c>
      <c r="Z69" s="28">
        <v>0.46111999999999997</v>
      </c>
      <c r="AA69" s="28">
        <v>2.9360000000000001E-2</v>
      </c>
      <c r="AB69" s="28">
        <v>0.48656641182895066</v>
      </c>
      <c r="AC69" s="28">
        <v>0.33644209540375997</v>
      </c>
      <c r="AD69" s="35">
        <v>0.29505586405298723</v>
      </c>
      <c r="AE69" s="36">
        <v>4737</v>
      </c>
      <c r="AF69" s="28">
        <v>6.3383956646818757E-2</v>
      </c>
    </row>
    <row r="70" spans="1:32" ht="14.25" customHeight="1">
      <c r="A70" s="13">
        <v>79</v>
      </c>
      <c r="B70" s="14" t="s">
        <v>93</v>
      </c>
      <c r="C70" s="14" t="s">
        <v>37</v>
      </c>
      <c r="D70" s="170">
        <v>2.5000000000000001E-2</v>
      </c>
      <c r="E70" s="15">
        <v>1093</v>
      </c>
      <c r="F70" s="16">
        <v>0.26107271511551433</v>
      </c>
      <c r="G70" s="16">
        <v>0.2505045871559633</v>
      </c>
      <c r="H70" s="17">
        <v>19.945105215004574</v>
      </c>
      <c r="I70" s="18">
        <v>14.972527472527473</v>
      </c>
      <c r="J70" s="20">
        <v>15.786301369863013</v>
      </c>
      <c r="K70" s="31">
        <v>0.41139999999999999</v>
      </c>
      <c r="L70" s="31">
        <v>6.5000000000000002E-2</v>
      </c>
      <c r="M70" s="31">
        <v>0.249</v>
      </c>
      <c r="N70" s="40">
        <v>5597.58</v>
      </c>
      <c r="O70" s="28">
        <v>5.7000000000000002E-2</v>
      </c>
      <c r="P70" s="28">
        <v>0.23386457691291707</v>
      </c>
      <c r="Q70" s="28">
        <v>1.6520021547854258E-2</v>
      </c>
      <c r="R70" s="169">
        <v>-3.6463081130355679E-3</v>
      </c>
      <c r="S70" s="28">
        <v>2.4819865983445015</v>
      </c>
      <c r="T70" s="28">
        <v>26.726655348047537</v>
      </c>
      <c r="U70" s="28">
        <v>11.75873015873016</v>
      </c>
      <c r="V70" s="28">
        <v>131.45720250521921</v>
      </c>
      <c r="W70" s="28">
        <v>1.6405651340996168</v>
      </c>
      <c r="X70" s="28">
        <v>0.59601798330122024</v>
      </c>
      <c r="Y70" s="28">
        <v>1.0715867158671586</v>
      </c>
      <c r="Z70" s="28">
        <v>4.310192545486663E-2</v>
      </c>
      <c r="AA70" s="28">
        <v>0</v>
      </c>
      <c r="AB70" s="28">
        <v>0.19465716829919857</v>
      </c>
      <c r="AC70" s="28">
        <v>0.13448100622538431</v>
      </c>
      <c r="AD70" s="35">
        <v>-2.286875873459535E-3</v>
      </c>
      <c r="AE70" s="36">
        <v>759</v>
      </c>
      <c r="AF70" s="28">
        <v>2.4107483166052598E-2</v>
      </c>
    </row>
    <row r="71" spans="1:32" ht="14.25" customHeight="1">
      <c r="A71" s="13">
        <v>79</v>
      </c>
      <c r="B71" s="14" t="s">
        <v>93</v>
      </c>
      <c r="C71" s="14" t="s">
        <v>37</v>
      </c>
      <c r="D71" s="170">
        <v>0.02</v>
      </c>
      <c r="E71" s="15">
        <v>3767</v>
      </c>
      <c r="F71" s="16">
        <v>0.13610729872974292</v>
      </c>
      <c r="G71" s="16">
        <v>0.3003877551020408</v>
      </c>
      <c r="H71" s="17">
        <v>13.007698433766924</v>
      </c>
      <c r="I71" s="18">
        <v>11.397999534775529</v>
      </c>
      <c r="J71" s="20">
        <v>8.5780821917808225</v>
      </c>
      <c r="K71" s="39">
        <v>0.51</v>
      </c>
      <c r="L71" s="31">
        <v>0.11609999999999999</v>
      </c>
      <c r="M71" s="31">
        <v>9.6299999999999997E-2</v>
      </c>
      <c r="N71" s="40">
        <v>4944.8899999999994</v>
      </c>
      <c r="O71" s="28">
        <v>5.7000000000000002E-2</v>
      </c>
      <c r="P71" s="28">
        <v>0.47671705860395663</v>
      </c>
      <c r="Q71" s="28">
        <v>-0.17635337097309867</v>
      </c>
      <c r="R71" s="169">
        <v>1.323874151758174</v>
      </c>
      <c r="S71" s="28">
        <v>1.8043744466004785</v>
      </c>
      <c r="T71" s="28">
        <v>8.7612513721185508</v>
      </c>
      <c r="U71" s="28">
        <v>16.513448275862068</v>
      </c>
      <c r="V71" s="28">
        <v>292.89908256880733</v>
      </c>
      <c r="W71" s="28">
        <v>1.125599520383693</v>
      </c>
      <c r="X71" s="28">
        <v>0.84324939176593261</v>
      </c>
      <c r="Y71" s="28">
        <v>1.0282949205638845</v>
      </c>
      <c r="Z71" s="28">
        <v>3.0040322580645162E-2</v>
      </c>
      <c r="AA71" s="28">
        <v>0</v>
      </c>
      <c r="AB71" s="28">
        <v>0.68603168821708249</v>
      </c>
      <c r="AC71" s="28">
        <v>0.18102278184969409</v>
      </c>
      <c r="AD71" s="35">
        <v>9.0354778759214022E-2</v>
      </c>
      <c r="AE71" s="36">
        <v>1565</v>
      </c>
      <c r="AF71" s="28">
        <v>3.2679738562091505E-2</v>
      </c>
    </row>
    <row r="72" spans="1:32">
      <c r="A72" s="13">
        <v>82</v>
      </c>
      <c r="B72" s="14" t="s">
        <v>94</v>
      </c>
      <c r="C72" s="14" t="s">
        <v>37</v>
      </c>
      <c r="D72" s="170">
        <v>0.04</v>
      </c>
      <c r="E72" s="15">
        <v>1121</v>
      </c>
      <c r="F72" s="16">
        <v>0.46157400624047518</v>
      </c>
      <c r="G72" s="16">
        <v>0.13912133891213388</v>
      </c>
      <c r="H72" s="17">
        <v>85.295066904549515</v>
      </c>
      <c r="I72" s="18">
        <v>14.061142647058825</v>
      </c>
      <c r="J72" s="20">
        <v>12.298630136986301</v>
      </c>
      <c r="K72" s="31">
        <v>0.47499999999999998</v>
      </c>
      <c r="L72" s="31">
        <v>0.16020000000000001</v>
      </c>
      <c r="M72" s="31">
        <v>0.45779999999999998</v>
      </c>
      <c r="N72" s="40">
        <v>592.88</v>
      </c>
      <c r="O72" s="28">
        <v>0</v>
      </c>
      <c r="P72" s="28">
        <v>4.4429175475687099</v>
      </c>
      <c r="Q72" s="28">
        <v>42.35</v>
      </c>
      <c r="R72" s="169">
        <v>51.954545454545453</v>
      </c>
      <c r="S72" s="28">
        <v>5.6564397046759636</v>
      </c>
      <c r="T72" s="28">
        <v>0</v>
      </c>
      <c r="U72" s="28">
        <v>86.19</v>
      </c>
      <c r="V72" s="28">
        <v>1213.943661971831</v>
      </c>
      <c r="W72" s="28">
        <v>1.4527761877504293</v>
      </c>
      <c r="X72" s="28">
        <v>0.67857836473101574</v>
      </c>
      <c r="Y72" s="28">
        <v>1.003579098067287</v>
      </c>
      <c r="Z72" s="28">
        <v>1.5114873035066506E-2</v>
      </c>
      <c r="AA72" s="28">
        <v>0</v>
      </c>
      <c r="AB72" s="28">
        <v>1.3890954151177199</v>
      </c>
      <c r="AC72" s="28">
        <v>0.12101171829678617</v>
      </c>
      <c r="AD72" s="35">
        <v>1.125420582434157E-2</v>
      </c>
      <c r="AE72" s="36">
        <v>0</v>
      </c>
      <c r="AF72" s="28">
        <v>0</v>
      </c>
    </row>
    <row r="73" spans="1:32" ht="14.25" customHeight="1">
      <c r="A73" s="13">
        <v>83</v>
      </c>
      <c r="B73" s="14" t="s">
        <v>95</v>
      </c>
      <c r="C73" s="14" t="s">
        <v>39</v>
      </c>
      <c r="D73" s="170">
        <v>2.7E-2</v>
      </c>
      <c r="E73" s="15">
        <v>12217</v>
      </c>
      <c r="F73" s="16">
        <v>0.28330697483647382</v>
      </c>
      <c r="G73" s="16">
        <v>0.25226923076923075</v>
      </c>
      <c r="H73" s="17">
        <v>21.530266022755178</v>
      </c>
      <c r="I73" s="18">
        <v>14.60495613548029</v>
      </c>
      <c r="J73" s="20">
        <v>7.2054794520547949</v>
      </c>
      <c r="K73" s="39">
        <v>0.93</v>
      </c>
      <c r="L73" s="31">
        <v>0.56420000000000003</v>
      </c>
      <c r="M73" s="31">
        <v>5.3400000000000003E-2</v>
      </c>
      <c r="N73" s="34">
        <v>29828.94</v>
      </c>
      <c r="O73" s="28">
        <v>0</v>
      </c>
      <c r="P73" s="28">
        <v>0.17168231179826976</v>
      </c>
      <c r="Q73" s="28">
        <v>2.108560579910252</v>
      </c>
      <c r="R73" s="169">
        <v>4.1074414715719065</v>
      </c>
      <c r="S73" s="28">
        <v>0.79234029028498787</v>
      </c>
      <c r="T73" s="28">
        <v>1.0403182618009335</v>
      </c>
      <c r="U73" s="28">
        <v>-1.3704144830871843</v>
      </c>
      <c r="V73" s="28">
        <v>16.320567375886526</v>
      </c>
      <c r="W73" s="28">
        <v>1.0828234396059206</v>
      </c>
      <c r="X73" s="28">
        <v>0.82316498448729525</v>
      </c>
      <c r="Y73" s="28">
        <v>1.0526683919703435</v>
      </c>
      <c r="Z73" s="28">
        <v>0.58397645883071458</v>
      </c>
      <c r="AA73" s="28">
        <v>5.7742490700127703E-3</v>
      </c>
      <c r="AB73" s="28">
        <v>1.0264230203738711</v>
      </c>
      <c r="AC73" s="28">
        <v>0.25256387971493133</v>
      </c>
      <c r="AD73" s="35">
        <v>4.3977055449330782E-2</v>
      </c>
      <c r="AE73" s="36">
        <v>2126</v>
      </c>
      <c r="AF73" s="28">
        <v>2.8426640281324793E-2</v>
      </c>
    </row>
    <row r="74" spans="1:32" ht="14.25" customHeight="1">
      <c r="A74" s="13">
        <v>84</v>
      </c>
      <c r="B74" s="47" t="s">
        <v>96</v>
      </c>
      <c r="C74" s="14" t="s">
        <v>37</v>
      </c>
      <c r="D74" s="170">
        <v>1.4999999999999999E-2</v>
      </c>
      <c r="E74" s="15">
        <v>3210</v>
      </c>
      <c r="F74" s="16">
        <v>0.38930326770313406</v>
      </c>
      <c r="G74" s="16">
        <v>0.20887518198609378</v>
      </c>
      <c r="H74" s="17">
        <v>33.164271028037383</v>
      </c>
      <c r="I74" s="18">
        <v>17.308471219834193</v>
      </c>
      <c r="J74" s="20">
        <v>37.279452054794518</v>
      </c>
      <c r="K74" s="39">
        <v>1</v>
      </c>
      <c r="L74" s="31">
        <v>0.3291</v>
      </c>
      <c r="M74" s="31">
        <v>0.14330000000000001</v>
      </c>
      <c r="N74" s="34">
        <v>36013.410000000003</v>
      </c>
      <c r="O74" s="28">
        <v>4.7619047619047616E-2</v>
      </c>
      <c r="P74" s="28">
        <v>0.17112937006605455</v>
      </c>
      <c r="Q74" s="28">
        <v>8.5846716281498869E-2</v>
      </c>
      <c r="R74" s="169">
        <v>-0.20564216778025246</v>
      </c>
      <c r="S74" s="28">
        <v>0.43405411020910939</v>
      </c>
      <c r="T74" s="28">
        <v>1.696412517038369</v>
      </c>
      <c r="U74" s="28">
        <v>6.901946902654867</v>
      </c>
      <c r="V74" s="28">
        <v>4.6892736892736897</v>
      </c>
      <c r="W74" s="28">
        <v>1.4426794498229782</v>
      </c>
      <c r="X74" s="28">
        <v>0.47874594178176416</v>
      </c>
      <c r="Y74" s="28">
        <v>1</v>
      </c>
      <c r="Z74" s="28">
        <v>0.26477484518727828</v>
      </c>
      <c r="AA74" s="28">
        <v>0.52669392172187823</v>
      </c>
      <c r="AB74" s="28">
        <v>0.10046633908171888</v>
      </c>
      <c r="AC74" s="28">
        <v>0.37610695114028792</v>
      </c>
      <c r="AD74" s="35">
        <v>0</v>
      </c>
      <c r="AE74" s="36">
        <v>2527</v>
      </c>
      <c r="AF74" s="28">
        <v>8.6402024139227956E-2</v>
      </c>
    </row>
    <row r="75" spans="1:32" ht="14.25" customHeight="1">
      <c r="A75" s="13">
        <v>85</v>
      </c>
      <c r="B75" s="14" t="s">
        <v>97</v>
      </c>
      <c r="C75" s="14" t="s">
        <v>37</v>
      </c>
      <c r="D75" s="170">
        <v>0.01</v>
      </c>
      <c r="E75" s="15">
        <v>3147</v>
      </c>
      <c r="F75" s="16">
        <v>0.9893411344182701</v>
      </c>
      <c r="G75" s="16">
        <v>0.16419175368139219</v>
      </c>
      <c r="H75" s="17">
        <v>118.72556720686369</v>
      </c>
      <c r="I75" s="18">
        <v>22.992576000000003</v>
      </c>
      <c r="J75" s="20">
        <v>13.876712328767123</v>
      </c>
      <c r="K75" s="31">
        <v>0.32290000000000002</v>
      </c>
      <c r="L75" s="31">
        <v>1.72E-2</v>
      </c>
      <c r="M75" s="31">
        <v>8.9700000000000002E-2</v>
      </c>
      <c r="N75" s="34">
        <v>60260.73</v>
      </c>
      <c r="O75" s="31">
        <v>2.5100000000000001E-2</v>
      </c>
      <c r="P75" s="28">
        <v>5.7607275200945107E-2</v>
      </c>
      <c r="Q75" s="28">
        <v>2.6767762821604979E-2</v>
      </c>
      <c r="R75" s="169">
        <v>-0.36449919224555738</v>
      </c>
      <c r="S75" s="28">
        <v>0.88371324169131726</v>
      </c>
      <c r="T75" s="28">
        <v>92.424021838034577</v>
      </c>
      <c r="U75" s="28">
        <v>-15.143346999627283</v>
      </c>
      <c r="V75" s="28">
        <v>3.9595368962694422</v>
      </c>
      <c r="W75" s="28">
        <v>0.92586011637442889</v>
      </c>
      <c r="X75" s="28">
        <v>0.4705225206926319</v>
      </c>
      <c r="Y75" s="28">
        <v>2.1171460485897793</v>
      </c>
      <c r="Z75" s="28">
        <v>0.57986093825193741</v>
      </c>
      <c r="AA75" s="28">
        <v>1.5432867028426346E-3</v>
      </c>
      <c r="AB75" s="28">
        <v>5.2912543820564768E-2</v>
      </c>
      <c r="AC75" s="28">
        <v>0.32235611475377557</v>
      </c>
      <c r="AD75" s="35">
        <v>0.18309803689920648</v>
      </c>
      <c r="AE75" s="36">
        <v>0</v>
      </c>
      <c r="AF75" s="28">
        <v>0</v>
      </c>
    </row>
    <row r="76" spans="1:32" ht="14.25" customHeight="1">
      <c r="A76" s="13">
        <v>87</v>
      </c>
      <c r="B76" s="14" t="s">
        <v>98</v>
      </c>
      <c r="C76" s="14" t="s">
        <v>37</v>
      </c>
      <c r="D76" s="170">
        <v>0.02</v>
      </c>
      <c r="E76" s="15">
        <v>3087</v>
      </c>
      <c r="F76" s="16">
        <v>0.30931650922948628</v>
      </c>
      <c r="G76" s="16">
        <v>0.27517241379310342</v>
      </c>
      <c r="H76" s="17">
        <v>19.307204405571753</v>
      </c>
      <c r="I76" s="18">
        <v>14.53691219512195</v>
      </c>
      <c r="J76" s="20">
        <v>14.789041095890411</v>
      </c>
      <c r="K76" s="39">
        <v>0.54</v>
      </c>
      <c r="L76" s="31">
        <v>0.54159999999999997</v>
      </c>
      <c r="M76" s="31">
        <v>0.44219999999999998</v>
      </c>
      <c r="N76" s="34">
        <v>6790.45</v>
      </c>
      <c r="O76" s="28">
        <v>1.47E-4</v>
      </c>
      <c r="P76" s="28">
        <v>8.9563625267012448E-2</v>
      </c>
      <c r="Q76" s="28">
        <v>1.6804572672836144</v>
      </c>
      <c r="R76" s="169">
        <v>2.0029182879377432</v>
      </c>
      <c r="S76" s="28">
        <v>0.7542898868200073</v>
      </c>
      <c r="T76" s="28">
        <v>6.048009367681499</v>
      </c>
      <c r="U76" s="28">
        <v>-3.0445033893309756</v>
      </c>
      <c r="V76" s="28">
        <v>333.22580645161293</v>
      </c>
      <c r="W76" s="28">
        <v>3.2699584679280109</v>
      </c>
      <c r="X76" s="28">
        <v>0.30345889931382158</v>
      </c>
      <c r="Y76" s="28">
        <v>1.0025015634771732</v>
      </c>
      <c r="Z76" s="28">
        <v>2.6401299756295695E-3</v>
      </c>
      <c r="AA76" s="28">
        <v>0</v>
      </c>
      <c r="AB76" s="28">
        <v>0.91317852388699894</v>
      </c>
      <c r="AC76" s="28">
        <v>0.74578896418199414</v>
      </c>
      <c r="AD76" s="35">
        <v>0.10280735721200387</v>
      </c>
      <c r="AE76" s="36">
        <v>407</v>
      </c>
      <c r="AF76" s="28">
        <v>7.8799612778315584E-2</v>
      </c>
    </row>
    <row r="77" spans="1:32" ht="14.25" customHeight="1">
      <c r="A77" s="13">
        <v>88</v>
      </c>
      <c r="B77" s="14" t="s">
        <v>99</v>
      </c>
      <c r="C77" s="14" t="s">
        <v>39</v>
      </c>
      <c r="D77" s="170">
        <v>3.5000000000000003E-2</v>
      </c>
      <c r="E77" s="15">
        <v>7023</v>
      </c>
      <c r="F77" s="16">
        <v>5.5566971994299275E-2</v>
      </c>
      <c r="G77" s="16">
        <v>0.34031339031339031</v>
      </c>
      <c r="H77" s="17">
        <v>10.452262565855049</v>
      </c>
      <c r="I77" s="18">
        <v>9.6587157894736855</v>
      </c>
      <c r="J77" s="20">
        <v>8.367123287671232</v>
      </c>
      <c r="K77" s="31">
        <v>0.999</v>
      </c>
      <c r="L77" s="31">
        <v>0.46229999999999999</v>
      </c>
      <c r="M77" s="31">
        <v>0.2387</v>
      </c>
      <c r="N77" s="34">
        <v>25827.47</v>
      </c>
      <c r="O77" s="28">
        <v>0</v>
      </c>
      <c r="P77" s="28">
        <v>0.10020396270396281</v>
      </c>
      <c r="Q77" s="28">
        <v>0.15997996493864264</v>
      </c>
      <c r="R77" s="169">
        <v>0.21969433831191387</v>
      </c>
      <c r="S77" s="28">
        <v>0.69989872223532512</v>
      </c>
      <c r="T77" s="28">
        <v>4.6568817502076989</v>
      </c>
      <c r="U77" s="28">
        <v>3.586010804663065</v>
      </c>
      <c r="V77" s="28">
        <v>2.1915808679786264</v>
      </c>
      <c r="W77" s="28">
        <v>1.1726712328767124</v>
      </c>
      <c r="X77" s="28">
        <v>0.386662782383008</v>
      </c>
      <c r="Y77" s="28">
        <v>1.1396753939106741</v>
      </c>
      <c r="Z77" s="28">
        <v>0.56306403558012008</v>
      </c>
      <c r="AA77" s="28">
        <v>0</v>
      </c>
      <c r="AB77" s="28">
        <v>0.32571190056581023</v>
      </c>
      <c r="AC77" s="28">
        <v>0.44897716460513798</v>
      </c>
      <c r="AD77" s="35">
        <v>0.1924754202346971</v>
      </c>
      <c r="AE77" s="36">
        <v>775</v>
      </c>
      <c r="AF77" s="28">
        <v>3.0724706628607674E-2</v>
      </c>
    </row>
    <row r="78" spans="1:32" ht="14.25" customHeight="1">
      <c r="A78" s="13">
        <v>90</v>
      </c>
      <c r="B78" s="14" t="s">
        <v>100</v>
      </c>
      <c r="C78" s="14" t="s">
        <v>37</v>
      </c>
      <c r="D78" s="170">
        <v>0.02</v>
      </c>
      <c r="E78" s="15">
        <v>37881</v>
      </c>
      <c r="F78" s="16">
        <v>0.2271346001771839</v>
      </c>
      <c r="G78" s="16">
        <v>0.41249999999999998</v>
      </c>
      <c r="H78" s="17">
        <v>10.591615849634382</v>
      </c>
      <c r="I78" s="18">
        <v>10.030525000000001</v>
      </c>
      <c r="J78" s="20">
        <v>4.3260273972602743</v>
      </c>
      <c r="K78" s="39">
        <v>0.49</v>
      </c>
      <c r="L78" s="31">
        <v>0.42409999999999998</v>
      </c>
      <c r="M78" s="31">
        <v>9.9400000000000002E-2</v>
      </c>
      <c r="N78" s="48">
        <v>69144</v>
      </c>
      <c r="O78" s="28">
        <v>0</v>
      </c>
      <c r="P78" s="28">
        <v>0.32144408020775672</v>
      </c>
      <c r="Q78" s="28">
        <v>1.251726530747117</v>
      </c>
      <c r="R78" s="169">
        <v>2.2985893416927898</v>
      </c>
      <c r="S78" s="28">
        <v>2.4191210451801264</v>
      </c>
      <c r="T78" s="28">
        <v>5.6187725754787703</v>
      </c>
      <c r="U78" s="28">
        <v>11.599817091401537</v>
      </c>
      <c r="V78" s="28">
        <v>10.880318052095877</v>
      </c>
      <c r="W78" s="28">
        <v>1.3801936751174573</v>
      </c>
      <c r="X78" s="28">
        <v>0.56091934766780283</v>
      </c>
      <c r="Y78" s="28">
        <v>1.1200976441056583</v>
      </c>
      <c r="Z78" s="28">
        <v>0.46400270016435785</v>
      </c>
      <c r="AA78" s="28">
        <v>0</v>
      </c>
      <c r="AB78" s="28">
        <v>0.76988425620128653</v>
      </c>
      <c r="AC78" s="28">
        <v>9.6125563638458714E-2</v>
      </c>
      <c r="AD78" s="35">
        <v>8.1364073298016537E-2</v>
      </c>
      <c r="AE78" s="36">
        <v>130</v>
      </c>
      <c r="AF78" s="28">
        <v>3.9420578148263827E-4</v>
      </c>
    </row>
    <row r="79" spans="1:32" ht="14.25" customHeight="1">
      <c r="A79" s="13">
        <v>91</v>
      </c>
      <c r="B79" s="14" t="s">
        <v>101</v>
      </c>
      <c r="C79" s="14" t="s">
        <v>37</v>
      </c>
      <c r="D79" s="170">
        <v>0.02</v>
      </c>
      <c r="E79" s="15">
        <v>12737</v>
      </c>
      <c r="F79" s="16">
        <v>0.21419721592765995</v>
      </c>
      <c r="G79" s="16">
        <v>0.29150905132789717</v>
      </c>
      <c r="H79" s="17">
        <v>16.938287012883556</v>
      </c>
      <c r="I79" s="18">
        <v>13.235764520435453</v>
      </c>
      <c r="J79" s="20">
        <v>18.493150684931507</v>
      </c>
      <c r="K79" s="31">
        <v>0.41620000000000001</v>
      </c>
      <c r="L79" s="31">
        <v>0.28210000000000002</v>
      </c>
      <c r="M79" s="31">
        <v>7.3599999999999999E-2</v>
      </c>
      <c r="N79" s="34">
        <v>59783.16</v>
      </c>
      <c r="O79" s="28">
        <v>0.1278</v>
      </c>
      <c r="P79" s="28">
        <v>0.13301360709153598</v>
      </c>
      <c r="Q79" s="28">
        <v>0.25966443603918155</v>
      </c>
      <c r="R79" s="169">
        <v>0.18627177051317867</v>
      </c>
      <c r="S79" s="28">
        <v>0.88799248126554275</v>
      </c>
      <c r="T79" s="28">
        <v>3.7259983946581667</v>
      </c>
      <c r="U79" s="28">
        <v>5.3061975050941799</v>
      </c>
      <c r="V79" s="28">
        <v>3.5669120349232157</v>
      </c>
      <c r="W79" s="28">
        <v>1.0692497527981586</v>
      </c>
      <c r="X79" s="28">
        <v>0.66104720349067825</v>
      </c>
      <c r="Y79" s="28">
        <v>1.5643409233340297</v>
      </c>
      <c r="Z79" s="28">
        <v>0.94259493086138402</v>
      </c>
      <c r="AA79" s="28">
        <v>1.231868436450987E-2</v>
      </c>
      <c r="AB79" s="28">
        <v>0.21866657510493834</v>
      </c>
      <c r="AC79" s="28">
        <v>9.0834160687859433E-2</v>
      </c>
      <c r="AD79" s="35">
        <v>0.11064696001848279</v>
      </c>
      <c r="AE79" s="36">
        <v>4033</v>
      </c>
      <c r="AF79" s="28">
        <v>2.5182798518879293E-2</v>
      </c>
    </row>
    <row r="80" spans="1:32" ht="14.25" customHeight="1">
      <c r="A80" s="13">
        <v>92</v>
      </c>
      <c r="B80" s="14" t="s">
        <v>102</v>
      </c>
      <c r="C80" s="14" t="s">
        <v>39</v>
      </c>
      <c r="D80" s="170">
        <v>0.02</v>
      </c>
      <c r="E80" s="15">
        <v>-86262</v>
      </c>
      <c r="F80" s="16">
        <v>0.39979999999999999</v>
      </c>
      <c r="G80" s="16">
        <v>0.20256671741472171</v>
      </c>
      <c r="H80" s="17">
        <f>I80</f>
        <v>20.271894363888933</v>
      </c>
      <c r="I80" s="18">
        <v>20.271894363888933</v>
      </c>
      <c r="J80" s="20">
        <v>36.863013698630134</v>
      </c>
      <c r="K80" s="31">
        <v>0.17960000000000001</v>
      </c>
      <c r="L80" s="31">
        <v>0.38329999999999997</v>
      </c>
      <c r="M80" s="31">
        <v>8.5199999999999998E-2</v>
      </c>
      <c r="N80" s="34">
        <v>61836.24</v>
      </c>
      <c r="O80" s="31">
        <v>0.10299999999999999</v>
      </c>
      <c r="P80" s="28">
        <v>-5.0869494555501382E-2</v>
      </c>
      <c r="Q80" s="28">
        <v>-1.129059761792329</v>
      </c>
      <c r="R80" s="169">
        <v>3.4846373797764496</v>
      </c>
      <c r="S80" s="28">
        <v>1.8667794308584769</v>
      </c>
      <c r="T80" s="28">
        <v>4.195705718569287</v>
      </c>
      <c r="U80" s="28">
        <v>1.3430860864721259</v>
      </c>
      <c r="V80" s="28">
        <v>3.3751426786983396</v>
      </c>
      <c r="W80" s="28">
        <v>0.82079879427279578</v>
      </c>
      <c r="X80" s="28">
        <v>4.128938356164384</v>
      </c>
      <c r="Y80" s="28">
        <v>0.88108816463222273</v>
      </c>
      <c r="Z80" s="28">
        <v>-2.5566622624250432</v>
      </c>
      <c r="AA80" s="28">
        <v>-0.22146559609716435</v>
      </c>
      <c r="AB80" s="28">
        <v>-2.5983704083015797</v>
      </c>
      <c r="AC80" s="28">
        <v>0.28956469582307076</v>
      </c>
      <c r="AD80" s="35">
        <v>0</v>
      </c>
      <c r="AE80" s="36">
        <v>866</v>
      </c>
      <c r="AF80" s="28">
        <v>1.1051697954287319E-2</v>
      </c>
    </row>
    <row r="81" spans="1:32" ht="14.25" customHeight="1">
      <c r="A81" s="13">
        <v>93</v>
      </c>
      <c r="B81" s="14" t="s">
        <v>103</v>
      </c>
      <c r="C81" s="14" t="s">
        <v>37</v>
      </c>
      <c r="D81" s="170">
        <v>0.02</v>
      </c>
      <c r="E81" s="15">
        <v>1820</v>
      </c>
      <c r="F81" s="16">
        <v>0.49653248695262242</v>
      </c>
      <c r="G81" s="16">
        <v>0.26584507042253519</v>
      </c>
      <c r="H81" s="17">
        <v>27.637362637362639</v>
      </c>
      <c r="I81" s="18">
        <v>12.574999999999999</v>
      </c>
      <c r="J81" s="20">
        <v>17.44109589041096</v>
      </c>
      <c r="K81" s="31">
        <v>0.45240000000000002</v>
      </c>
      <c r="L81" s="31">
        <v>0.21310000000000001</v>
      </c>
      <c r="M81" s="31">
        <v>0.104</v>
      </c>
      <c r="N81" s="34">
        <v>12873.02</v>
      </c>
      <c r="O81" s="31">
        <v>3.4000000000000002E-2</v>
      </c>
      <c r="P81" s="28">
        <v>0.40626265352949109</v>
      </c>
      <c r="Q81" s="28">
        <v>0.31688096225632512</v>
      </c>
      <c r="R81" s="169">
        <v>3.8533333333333335</v>
      </c>
      <c r="S81" s="28">
        <v>0.64914740857078757</v>
      </c>
      <c r="T81" s="28">
        <v>3.4990173847316703</v>
      </c>
      <c r="U81" s="28">
        <v>1.4528905906722742</v>
      </c>
      <c r="V81" s="28">
        <v>15.217619986850757</v>
      </c>
      <c r="W81" s="28">
        <v>3.893923999187157</v>
      </c>
      <c r="X81" s="28">
        <v>0.23615510125731837</v>
      </c>
      <c r="Y81" s="28">
        <v>1.4794586756887385</v>
      </c>
      <c r="Z81" s="28">
        <v>5.0519685039370078E-2</v>
      </c>
      <c r="AA81" s="28">
        <v>0</v>
      </c>
      <c r="AB81" s="28">
        <v>0.13032581453634084</v>
      </c>
      <c r="AC81" s="28">
        <v>0.56795990667933982</v>
      </c>
      <c r="AD81" s="35">
        <v>-9.2456579970621282E-3</v>
      </c>
      <c r="AE81" s="36">
        <v>0</v>
      </c>
      <c r="AF81" s="28">
        <v>0</v>
      </c>
    </row>
    <row r="82" spans="1:32" ht="14.25" customHeight="1">
      <c r="A82" s="13">
        <v>95</v>
      </c>
      <c r="B82" s="14" t="s">
        <v>104</v>
      </c>
      <c r="C82" s="14" t="s">
        <v>39</v>
      </c>
      <c r="D82" s="170">
        <v>0.02</v>
      </c>
      <c r="E82" s="15">
        <v>2021</v>
      </c>
      <c r="F82" s="16">
        <v>0.58188372475364347</v>
      </c>
      <c r="G82" s="16">
        <v>0.19700598802395208</v>
      </c>
      <c r="H82" s="17">
        <v>42.553191489361701</v>
      </c>
      <c r="I82" s="18">
        <v>26.875</v>
      </c>
      <c r="J82" s="20">
        <v>13.6</v>
      </c>
      <c r="K82" s="31">
        <v>0.45240000000000002</v>
      </c>
      <c r="L82" s="31">
        <v>0.2301</v>
      </c>
      <c r="M82" s="31">
        <v>0.11849999999999999</v>
      </c>
      <c r="N82" s="34">
        <v>7847.7</v>
      </c>
      <c r="O82" s="28">
        <v>0</v>
      </c>
      <c r="P82" s="28">
        <v>0.50792233876366888</v>
      </c>
      <c r="Q82" s="28">
        <v>0.42881165919282505</v>
      </c>
      <c r="R82" s="169">
        <v>1.5325814536340854</v>
      </c>
      <c r="S82" s="28">
        <v>1.0571276027762948</v>
      </c>
      <c r="T82" s="28">
        <v>7.4296435272045027</v>
      </c>
      <c r="U82" s="28">
        <v>2.4734540911930045</v>
      </c>
      <c r="V82" s="28">
        <v>20.377358490566039</v>
      </c>
      <c r="W82" s="28">
        <v>4.5927835051546388</v>
      </c>
      <c r="X82" s="28">
        <v>0.2453751664940062</v>
      </c>
      <c r="Y82" s="28">
        <v>1.0878174773999139</v>
      </c>
      <c r="Z82" s="28">
        <v>6.5712043938799536E-2</v>
      </c>
      <c r="AA82" s="28">
        <v>0</v>
      </c>
      <c r="AB82" s="28">
        <v>0.46642049388414492</v>
      </c>
      <c r="AC82" s="28">
        <v>0.6518518518518519</v>
      </c>
      <c r="AD82" s="35">
        <v>0.11734006734006734</v>
      </c>
      <c r="AE82" s="36">
        <v>551</v>
      </c>
      <c r="AF82" s="28">
        <v>9.2760942760942766E-2</v>
      </c>
    </row>
    <row r="83" spans="1:32">
      <c r="A83" s="13">
        <v>96</v>
      </c>
      <c r="B83" s="14" t="s">
        <v>105</v>
      </c>
      <c r="C83" s="14" t="s">
        <v>37</v>
      </c>
      <c r="D83" s="170">
        <v>0.03</v>
      </c>
      <c r="E83" s="15">
        <v>4480</v>
      </c>
      <c r="F83" s="16">
        <v>0.41527847758553227</v>
      </c>
      <c r="G83" s="16">
        <v>0.29452736318407963</v>
      </c>
      <c r="H83" s="17">
        <v>22.444707589285713</v>
      </c>
      <c r="I83" s="18">
        <v>13.965595833333332</v>
      </c>
      <c r="J83" s="20">
        <v>3.6301369863013697</v>
      </c>
      <c r="K83" s="39">
        <v>0.99</v>
      </c>
      <c r="L83" s="31">
        <v>0.16700000000000001</v>
      </c>
      <c r="M83" s="40">
        <v>27.97</v>
      </c>
      <c r="N83" s="34">
        <v>3249.5</v>
      </c>
      <c r="O83" s="28">
        <v>0</v>
      </c>
      <c r="P83" s="28">
        <v>6.0922570016474467</v>
      </c>
      <c r="Q83" s="28">
        <v>4.1020408163265305</v>
      </c>
      <c r="R83" s="169">
        <v>5.9242658423493042</v>
      </c>
      <c r="S83" s="28">
        <v>2.7164766558089033</v>
      </c>
      <c r="T83" s="28">
        <v>0</v>
      </c>
      <c r="U83" s="28">
        <v>0.38341442856595531</v>
      </c>
      <c r="V83" s="28">
        <v>2223.8888888888887</v>
      </c>
      <c r="W83" s="28">
        <v>1.7480860749017173</v>
      </c>
      <c r="X83" s="28">
        <v>0.74843205574912897</v>
      </c>
      <c r="Y83" s="28">
        <v>1.0006787330316742</v>
      </c>
      <c r="Z83" s="28">
        <v>4.6153846153846158E-3</v>
      </c>
      <c r="AA83" s="28">
        <v>0</v>
      </c>
      <c r="AB83" s="28">
        <v>2.3051196295343455</v>
      </c>
      <c r="AC83" s="28">
        <v>0.28363727204596551</v>
      </c>
      <c r="AD83" s="35">
        <v>7.3594803897077191E-2</v>
      </c>
      <c r="AE83" s="36">
        <v>850</v>
      </c>
      <c r="AF83" s="28">
        <v>4.2468148888333751E-2</v>
      </c>
    </row>
    <row r="84" spans="1:32" ht="14.25" customHeight="1">
      <c r="A84" s="13">
        <v>97</v>
      </c>
      <c r="B84" s="14" t="s">
        <v>106</v>
      </c>
      <c r="C84" s="14" t="s">
        <v>37</v>
      </c>
      <c r="D84" s="170">
        <v>2.5000000000000001E-2</v>
      </c>
      <c r="E84" s="15">
        <v>1204</v>
      </c>
      <c r="F84" s="16">
        <v>0.80241258051344166</v>
      </c>
      <c r="G84" s="16">
        <v>0.27920227920227919</v>
      </c>
      <c r="H84" s="17">
        <v>58.330955149501662</v>
      </c>
      <c r="I84" s="18">
        <v>11.705078333333333</v>
      </c>
      <c r="J84" s="20">
        <v>15.772602739726027</v>
      </c>
      <c r="K84" s="39">
        <v>0.9</v>
      </c>
      <c r="L84" s="31">
        <v>0.26040000000000002</v>
      </c>
      <c r="M84" s="31">
        <v>0.79510000000000003</v>
      </c>
      <c r="N84" s="48">
        <v>26412</v>
      </c>
      <c r="O84" s="28">
        <v>0.14219999999999999</v>
      </c>
      <c r="P84" s="28">
        <v>1.3435806233062331</v>
      </c>
      <c r="Q84" s="28">
        <v>0.18563058896083873</v>
      </c>
      <c r="R84" s="169">
        <v>4.1452991452991457</v>
      </c>
      <c r="S84" s="28">
        <v>0.65835887304441798</v>
      </c>
      <c r="T84" s="28">
        <v>1.6871781556969145</v>
      </c>
      <c r="U84" s="28">
        <v>9.0002308402585403</v>
      </c>
      <c r="V84" s="28">
        <v>28.85936343449297</v>
      </c>
      <c r="W84" s="28">
        <v>1.0664984729783562</v>
      </c>
      <c r="X84" s="28">
        <v>0.90738264734578833</v>
      </c>
      <c r="Y84" s="28">
        <v>1.1136120042872455</v>
      </c>
      <c r="Z84" s="28">
        <v>0.17217165149544864</v>
      </c>
      <c r="AA84" s="28">
        <v>0</v>
      </c>
      <c r="AB84" s="28">
        <v>0.16986455981941309</v>
      </c>
      <c r="AC84" s="28">
        <v>9.1897714740054884E-2</v>
      </c>
      <c r="AD84" s="35">
        <v>-5.2425042960835104E-2</v>
      </c>
      <c r="AE84" s="36">
        <v>0</v>
      </c>
      <c r="AF84" s="28">
        <v>0</v>
      </c>
    </row>
    <row r="85" spans="1:32" ht="14.25" customHeight="1">
      <c r="A85" s="13">
        <v>98</v>
      </c>
      <c r="B85" s="14" t="s">
        <v>107</v>
      </c>
      <c r="C85" s="14" t="s">
        <v>37</v>
      </c>
      <c r="D85" s="172">
        <v>0.02</v>
      </c>
      <c r="E85" s="15">
        <v>1857</v>
      </c>
      <c r="F85" s="16">
        <v>0.28061200203466452</v>
      </c>
      <c r="G85" s="16">
        <v>0.376</v>
      </c>
      <c r="H85" s="17">
        <v>13.48656973613355</v>
      </c>
      <c r="I85" s="18">
        <v>10.888939130434784</v>
      </c>
      <c r="J85" s="20">
        <v>6.7397260273972606</v>
      </c>
      <c r="K85" s="31">
        <v>0.56069999999999998</v>
      </c>
      <c r="L85" s="31">
        <v>0.19689999999999999</v>
      </c>
      <c r="M85" s="31">
        <v>0.16120000000000001</v>
      </c>
      <c r="N85" s="34">
        <v>7943.57</v>
      </c>
      <c r="O85" s="28">
        <v>0.13869999999999999</v>
      </c>
      <c r="P85" s="28">
        <v>0.11718665072290468</v>
      </c>
      <c r="Q85" s="28">
        <v>0.33400503778337542</v>
      </c>
      <c r="R85" s="169">
        <v>3.5403422982885084</v>
      </c>
      <c r="S85" s="28">
        <v>0.7298213185459026</v>
      </c>
      <c r="T85" s="28">
        <v>3.7697918048004242</v>
      </c>
      <c r="U85" s="28">
        <v>3.7141363992683565</v>
      </c>
      <c r="V85" s="28">
        <v>3.3919580002386351</v>
      </c>
      <c r="W85" s="28">
        <v>1.1628072957969866</v>
      </c>
      <c r="X85" s="28">
        <v>0.61350588693198405</v>
      </c>
      <c r="Y85" s="28">
        <v>1.8537082314588427</v>
      </c>
      <c r="Z85" s="28">
        <v>0.69272406847935553</v>
      </c>
      <c r="AA85" s="28">
        <v>5.5387713997985906E-3</v>
      </c>
      <c r="AB85" s="28">
        <v>0.26721346859486295</v>
      </c>
      <c r="AC85" s="28">
        <v>0.37336428872942168</v>
      </c>
      <c r="AD85" s="35">
        <v>0.10757000140706346</v>
      </c>
      <c r="AE85" s="36">
        <v>581</v>
      </c>
      <c r="AF85" s="28">
        <v>4.0875193471225549E-2</v>
      </c>
    </row>
    <row r="86" spans="1:32" ht="14.25" customHeight="1">
      <c r="A86" s="13">
        <v>99</v>
      </c>
      <c r="B86" s="14" t="s">
        <v>108</v>
      </c>
      <c r="C86" s="14" t="s">
        <v>39</v>
      </c>
      <c r="D86" s="170">
        <v>1.4999999999999999E-2</v>
      </c>
      <c r="E86" s="15">
        <v>16885</v>
      </c>
      <c r="F86" s="16">
        <v>0.28706499461625268</v>
      </c>
      <c r="G86" s="16">
        <v>0.30847457627118646</v>
      </c>
      <c r="H86" s="17">
        <v>17.488895469351494</v>
      </c>
      <c r="I86" s="18">
        <v>11.811999999999999</v>
      </c>
      <c r="J86" s="20">
        <v>11.189041095890412</v>
      </c>
      <c r="K86" s="39">
        <v>0.51</v>
      </c>
      <c r="L86" s="31">
        <v>0.42980000000000002</v>
      </c>
      <c r="M86" s="31">
        <v>0.38819999999999999</v>
      </c>
      <c r="N86" s="34">
        <v>40732.36</v>
      </c>
      <c r="O86" s="28">
        <v>0</v>
      </c>
      <c r="P86" s="28">
        <v>0.35681951056543881</v>
      </c>
      <c r="Q86" s="28">
        <v>0.72075535465337337</v>
      </c>
      <c r="R86" s="169">
        <v>1.4649635036496349</v>
      </c>
      <c r="S86" s="28">
        <v>0.96575968701051096</v>
      </c>
      <c r="T86" s="28">
        <v>2.9052685443807169</v>
      </c>
      <c r="U86" s="28">
        <v>2.3827926903908367</v>
      </c>
      <c r="V86" s="28">
        <v>10.086608927381745</v>
      </c>
      <c r="W86" s="28">
        <v>1.8121358498082765</v>
      </c>
      <c r="X86" s="28">
        <v>0.49853495186270408</v>
      </c>
      <c r="Y86" s="28">
        <v>1.1159001956947163</v>
      </c>
      <c r="Z86" s="28">
        <v>0.18958067367180595</v>
      </c>
      <c r="AA86" s="28">
        <v>1.2520868113522537E-3</v>
      </c>
      <c r="AB86" s="28">
        <v>0.52435445553778548</v>
      </c>
      <c r="AC86" s="28">
        <v>0.41119917804197859</v>
      </c>
      <c r="AD86" s="35">
        <v>0.14873036841332746</v>
      </c>
      <c r="AE86" s="36">
        <v>2622</v>
      </c>
      <c r="AF86" s="28">
        <v>3.8485248789079704E-2</v>
      </c>
    </row>
    <row r="87" spans="1:32" ht="14.25" customHeight="1">
      <c r="A87" s="13">
        <v>100</v>
      </c>
      <c r="B87" s="14" t="s">
        <v>109</v>
      </c>
      <c r="C87" s="14" t="s">
        <v>37</v>
      </c>
      <c r="D87" s="170">
        <v>0.01</v>
      </c>
      <c r="E87" s="15">
        <v>3615</v>
      </c>
      <c r="F87" s="16">
        <v>0.37389747358453151</v>
      </c>
      <c r="G87" s="16">
        <v>0.22708320924414796</v>
      </c>
      <c r="H87" s="17">
        <v>27.865560165975104</v>
      </c>
      <c r="I87" s="18">
        <v>16.789000000000001</v>
      </c>
      <c r="J87" s="20">
        <v>7.4465753424657537</v>
      </c>
      <c r="K87" s="35">
        <v>0.63139999999999996</v>
      </c>
      <c r="L87" s="31">
        <v>0.71779999999999999</v>
      </c>
      <c r="M87" s="31">
        <v>0.29430000000000001</v>
      </c>
      <c r="N87" s="34">
        <v>20343.04</v>
      </c>
      <c r="O87" s="28">
        <v>0</v>
      </c>
      <c r="P87" s="28">
        <v>0.5194269468755226</v>
      </c>
      <c r="Q87" s="28">
        <v>1.539969117472384</v>
      </c>
      <c r="R87" s="169">
        <v>0.8586118251928021</v>
      </c>
      <c r="S87" s="28">
        <v>0.63740153995928839</v>
      </c>
      <c r="T87" s="28">
        <v>4.2792632204396908</v>
      </c>
      <c r="U87" s="28">
        <v>0.4610165151709128</v>
      </c>
      <c r="V87" s="28">
        <v>4.4907248636009349</v>
      </c>
      <c r="W87" s="28">
        <v>5.2879213483146064</v>
      </c>
      <c r="X87" s="28">
        <v>0.21543089848479291</v>
      </c>
      <c r="Y87" s="28">
        <v>1.018374024666499</v>
      </c>
      <c r="Z87" s="28">
        <v>0.21642349420127197</v>
      </c>
      <c r="AA87" s="28">
        <v>0</v>
      </c>
      <c r="AB87" s="28">
        <v>0.24259302754756232</v>
      </c>
      <c r="AC87" s="28">
        <v>0.44466814773673979</v>
      </c>
      <c r="AD87" s="35">
        <v>-0.11059427936684255</v>
      </c>
      <c r="AE87" s="36">
        <v>525</v>
      </c>
      <c r="AF87" s="28">
        <v>3.6448208830880312E-2</v>
      </c>
    </row>
    <row r="88" spans="1:32" ht="14.25" customHeight="1">
      <c r="A88" s="13">
        <v>101</v>
      </c>
      <c r="B88" s="14" t="s">
        <v>110</v>
      </c>
      <c r="C88" s="14" t="s">
        <v>37</v>
      </c>
      <c r="D88" s="170">
        <v>4.4999999999999998E-2</v>
      </c>
      <c r="E88" s="15">
        <v>4684</v>
      </c>
      <c r="F88" s="16">
        <v>0.47397954793264274</v>
      </c>
      <c r="G88" s="16">
        <v>0.41147132169576062</v>
      </c>
      <c r="H88" s="17">
        <v>12.852263023057215</v>
      </c>
      <c r="I88" s="18">
        <v>8.0266666666666673</v>
      </c>
      <c r="J88" s="20">
        <v>22.101369863013698</v>
      </c>
      <c r="K88" s="39">
        <v>0.65</v>
      </c>
      <c r="L88" s="31">
        <v>0.35730000000000001</v>
      </c>
      <c r="M88" s="31">
        <v>0.20300000000000001</v>
      </c>
      <c r="N88" s="34">
        <v>9176.69</v>
      </c>
      <c r="O88" s="28">
        <v>0.188</v>
      </c>
      <c r="P88" s="28">
        <v>0</v>
      </c>
      <c r="Q88" s="28">
        <v>0</v>
      </c>
      <c r="R88" s="169">
        <v>0</v>
      </c>
      <c r="S88" s="28">
        <v>1.4061672573220905</v>
      </c>
      <c r="T88" s="28">
        <v>1.6356313669746505</v>
      </c>
      <c r="U88" s="28">
        <v>26.958219445529089</v>
      </c>
      <c r="V88" s="28">
        <v>264.52107279693485</v>
      </c>
      <c r="W88" s="28">
        <v>1.1626397935357011</v>
      </c>
      <c r="X88" s="28">
        <v>0.82864882479938085</v>
      </c>
      <c r="Y88" s="28">
        <v>1.0257448654903094</v>
      </c>
      <c r="Z88" s="28">
        <v>3.1093638313080773E-2</v>
      </c>
      <c r="AA88" s="28">
        <v>0</v>
      </c>
      <c r="AB88" s="28">
        <v>1.1160352632832975</v>
      </c>
      <c r="AC88" s="28">
        <v>0.29779837775202783</v>
      </c>
      <c r="AD88" s="35">
        <v>7.5521436848203935E-2</v>
      </c>
      <c r="AE88" s="36">
        <v>0</v>
      </c>
      <c r="AF88" s="28">
        <v>0</v>
      </c>
    </row>
    <row r="89" spans="1:32" ht="14.25" customHeight="1">
      <c r="A89" s="13">
        <v>102</v>
      </c>
      <c r="B89" s="14" t="s">
        <v>111</v>
      </c>
      <c r="C89" s="14" t="s">
        <v>37</v>
      </c>
      <c r="D89" s="170">
        <v>5.0000000000000001E-3</v>
      </c>
      <c r="E89" s="15">
        <v>2274</v>
      </c>
      <c r="F89" s="16">
        <v>0.25603066458594781</v>
      </c>
      <c r="G89" s="16">
        <v>0.16779661016949152</v>
      </c>
      <c r="H89" s="17">
        <v>27.70448548812665</v>
      </c>
      <c r="I89" s="18">
        <v>26.381909547738694</v>
      </c>
      <c r="J89" s="20">
        <v>10.268493150684931</v>
      </c>
      <c r="K89" s="31">
        <v>0.36499999999999999</v>
      </c>
      <c r="L89" s="31">
        <v>0.42099999999999999</v>
      </c>
      <c r="M89" s="40">
        <v>32.11</v>
      </c>
      <c r="N89" s="34">
        <v>14073</v>
      </c>
      <c r="O89" s="28">
        <v>0</v>
      </c>
      <c r="P89" s="28">
        <v>0.21928184028427156</v>
      </c>
      <c r="Q89" s="28">
        <v>0.2585412873513977</v>
      </c>
      <c r="R89" s="169">
        <v>0.18684759916492699</v>
      </c>
      <c r="S89" s="28">
        <v>0.93692327139426113</v>
      </c>
      <c r="T89" s="28">
        <v>7.21713729308666</v>
      </c>
      <c r="U89" s="28">
        <v>4.8677758318739057</v>
      </c>
      <c r="V89" s="28">
        <v>130.80000000000001</v>
      </c>
      <c r="W89" s="28">
        <v>12.452775073028237</v>
      </c>
      <c r="X89" s="28">
        <v>9.8703888334995021E-2</v>
      </c>
      <c r="Y89" s="28">
        <v>1.0375000000000001</v>
      </c>
      <c r="Z89" s="28">
        <v>9.7864011573483116E-3</v>
      </c>
      <c r="AA89" s="28">
        <v>0</v>
      </c>
      <c r="AB89" s="28">
        <v>0.21566767830045525</v>
      </c>
      <c r="AC89" s="28">
        <v>0.38783953948551897</v>
      </c>
      <c r="AD89" s="35">
        <v>0.19967620075553158</v>
      </c>
      <c r="AE89" s="36">
        <v>0</v>
      </c>
      <c r="AF89" s="28">
        <v>0</v>
      </c>
    </row>
    <row r="90" spans="1:32" ht="14.25" customHeight="1">
      <c r="A90" s="13">
        <v>103</v>
      </c>
      <c r="B90" s="14" t="s">
        <v>112</v>
      </c>
      <c r="C90" s="14" t="s">
        <v>37</v>
      </c>
      <c r="D90" s="170">
        <v>2.5000000000000001E-2</v>
      </c>
      <c r="E90" s="15">
        <v>973</v>
      </c>
      <c r="F90" s="16">
        <v>0.80268843184626348</v>
      </c>
      <c r="G90" s="16">
        <v>0.25818181818181818</v>
      </c>
      <c r="H90" s="17">
        <v>57.638119218910582</v>
      </c>
      <c r="I90" s="18">
        <v>14.758392105263157</v>
      </c>
      <c r="J90" s="20">
        <v>4.8328767123287673</v>
      </c>
      <c r="K90" s="31">
        <v>0.25800000000000001</v>
      </c>
      <c r="L90" s="31">
        <v>0.4052</v>
      </c>
      <c r="M90" s="31">
        <v>0.17299999999999999</v>
      </c>
      <c r="N90" s="34">
        <v>3694.99</v>
      </c>
      <c r="O90" s="28">
        <v>0</v>
      </c>
      <c r="P90" s="28">
        <v>0.42564223426820647</v>
      </c>
      <c r="Q90" s="28">
        <v>0.35573411249086928</v>
      </c>
      <c r="R90" s="169">
        <v>9.5760869565217384</v>
      </c>
      <c r="S90" s="28">
        <v>0.90711232024873689</v>
      </c>
      <c r="T90" s="28">
        <v>5.443731778425656</v>
      </c>
      <c r="U90" s="28">
        <v>5.6616130988477869</v>
      </c>
      <c r="V90" s="28">
        <v>3.2815465729349738</v>
      </c>
      <c r="W90" s="28">
        <v>1.7603765511339324</v>
      </c>
      <c r="X90" s="28">
        <v>0.38634485038849398</v>
      </c>
      <c r="Y90" s="28">
        <v>1.0886524822695036</v>
      </c>
      <c r="Z90" s="28">
        <v>0.46928879310344829</v>
      </c>
      <c r="AA90" s="28">
        <v>0</v>
      </c>
      <c r="AB90" s="28">
        <v>0.30170542635658915</v>
      </c>
      <c r="AC90" s="28">
        <v>0.46272493573264784</v>
      </c>
      <c r="AD90" s="35">
        <v>0.31319622964867183</v>
      </c>
      <c r="AE90" s="36">
        <v>280</v>
      </c>
      <c r="AF90" s="28">
        <v>5.9982862039417308E-2</v>
      </c>
    </row>
    <row r="91" spans="1:32" ht="14.25" customHeight="1">
      <c r="A91" s="13">
        <v>105</v>
      </c>
      <c r="B91" s="14" t="s">
        <v>113</v>
      </c>
      <c r="C91" s="14" t="s">
        <v>39</v>
      </c>
      <c r="D91" s="170">
        <v>0.04</v>
      </c>
      <c r="E91" s="15">
        <v>19599</v>
      </c>
      <c r="F91" s="16">
        <v>0.41051029025847985</v>
      </c>
      <c r="G91" s="16">
        <v>0.41666666666666669</v>
      </c>
      <c r="H91" s="17">
        <v>15.564390019898973</v>
      </c>
      <c r="I91" s="18">
        <v>10.168215999999999</v>
      </c>
      <c r="J91" s="20">
        <v>17.336986301369862</v>
      </c>
      <c r="K91" s="39">
        <v>1</v>
      </c>
      <c r="L91" s="31">
        <v>0.39739999999999998</v>
      </c>
      <c r="M91" s="31">
        <v>0.1968</v>
      </c>
      <c r="N91" s="34">
        <v>41117.14</v>
      </c>
      <c r="O91" s="35">
        <v>0.13877968687863851</v>
      </c>
      <c r="P91" s="28">
        <v>0.50406704751157805</v>
      </c>
      <c r="Q91" s="28">
        <v>0.30710013996691687</v>
      </c>
      <c r="R91" s="169">
        <v>6.2055147058823525</v>
      </c>
      <c r="S91" s="28">
        <v>0.9931512315109069</v>
      </c>
      <c r="T91" s="28">
        <v>20.545957756737071</v>
      </c>
      <c r="U91" s="28">
        <v>1.6152815473940976</v>
      </c>
      <c r="V91" s="28">
        <v>39.810330228619812</v>
      </c>
      <c r="W91" s="28">
        <v>1.1885307833351781</v>
      </c>
      <c r="X91" s="28">
        <v>0.83858249255609307</v>
      </c>
      <c r="Y91" s="28">
        <v>1.0392130501030743</v>
      </c>
      <c r="Z91" s="28">
        <v>0.13811146264297883</v>
      </c>
      <c r="AA91" s="28">
        <v>0</v>
      </c>
      <c r="AB91" s="28">
        <v>0.54046824587044651</v>
      </c>
      <c r="AC91" s="28">
        <v>0.25110127994252546</v>
      </c>
      <c r="AD91" s="35">
        <v>-2.2488798139640408E-2</v>
      </c>
      <c r="AE91" s="36">
        <v>7394</v>
      </c>
      <c r="AF91" s="28">
        <v>3.4947913712589568E-2</v>
      </c>
    </row>
    <row r="92" spans="1:32" ht="14.25" customHeight="1">
      <c r="A92" s="13">
        <v>108</v>
      </c>
      <c r="B92" s="14" t="s">
        <v>114</v>
      </c>
      <c r="C92" s="14" t="s">
        <v>37</v>
      </c>
      <c r="D92" s="170">
        <v>0.02</v>
      </c>
      <c r="E92" s="15">
        <v>10665</v>
      </c>
      <c r="F92" s="16">
        <v>0.2919007729098595</v>
      </c>
      <c r="G92" s="16">
        <v>0.27721195806234888</v>
      </c>
      <c r="H92" s="17">
        <v>18.940459446788562</v>
      </c>
      <c r="I92" s="18">
        <v>13.923861293526715</v>
      </c>
      <c r="J92" s="20">
        <v>15.005479452054795</v>
      </c>
      <c r="K92" s="31">
        <v>0.8226</v>
      </c>
      <c r="L92" s="31">
        <v>0.32250000000000001</v>
      </c>
      <c r="M92" s="31">
        <v>0.47689999999999999</v>
      </c>
      <c r="N92" s="34">
        <v>50615.7</v>
      </c>
      <c r="O92" s="35">
        <v>0.18890000000000001</v>
      </c>
      <c r="P92" s="28">
        <v>0.48840542965245537</v>
      </c>
      <c r="Q92" s="28">
        <v>0.85352581543484529</v>
      </c>
      <c r="R92" s="169">
        <v>0.8215200683176771</v>
      </c>
      <c r="S92" s="28">
        <v>1.163848405641486</v>
      </c>
      <c r="T92" s="28">
        <v>6.1891384987287958</v>
      </c>
      <c r="U92" s="28">
        <v>14.133054154373275</v>
      </c>
      <c r="V92" s="28">
        <v>2.3808500745538792</v>
      </c>
      <c r="W92" s="28">
        <v>0.64929386937936262</v>
      </c>
      <c r="X92" s="28">
        <v>0.62062594589636577</v>
      </c>
      <c r="Y92" s="28">
        <v>1.214025010470891</v>
      </c>
      <c r="Z92" s="28">
        <v>1.1007840292888473</v>
      </c>
      <c r="AA92" s="28">
        <v>0.14207508721030637</v>
      </c>
      <c r="AB92" s="28">
        <v>0.23926772633964127</v>
      </c>
      <c r="AC92" s="28">
        <v>0.19621403943540566</v>
      </c>
      <c r="AD92" s="35">
        <v>1.0835308695183709E-2</v>
      </c>
      <c r="AE92" s="36">
        <v>395</v>
      </c>
      <c r="AF92" s="28">
        <v>2.660004309880401E-3</v>
      </c>
    </row>
    <row r="93" spans="1:32" ht="14.25" customHeight="1">
      <c r="A93" s="13">
        <v>109</v>
      </c>
      <c r="B93" s="14" t="s">
        <v>115</v>
      </c>
      <c r="C93" s="14" t="s">
        <v>39</v>
      </c>
      <c r="D93" s="170">
        <v>1.4999999999999999E-2</v>
      </c>
      <c r="E93" s="15">
        <v>2088</v>
      </c>
      <c r="F93" s="16">
        <v>0.26897437800234192</v>
      </c>
      <c r="G93" s="16">
        <v>0.25263157894736843</v>
      </c>
      <c r="H93" s="17">
        <v>18.250445402298851</v>
      </c>
      <c r="I93" s="18">
        <v>17.012022321428571</v>
      </c>
      <c r="J93" s="20">
        <v>14.095890410958905</v>
      </c>
      <c r="K93" s="31">
        <v>0.42980000000000002</v>
      </c>
      <c r="L93" s="31">
        <v>0.1346</v>
      </c>
      <c r="M93" s="31">
        <v>0.1598</v>
      </c>
      <c r="N93" s="34">
        <v>5662.79</v>
      </c>
      <c r="O93" s="31">
        <v>4.7E-2</v>
      </c>
      <c r="P93" s="28">
        <v>1.4315661815661818</v>
      </c>
      <c r="Q93" s="28">
        <v>0.98946957878315134</v>
      </c>
      <c r="R93" s="169">
        <v>0.22248243559718972</v>
      </c>
      <c r="S93" s="28">
        <v>1.2399656687029839</v>
      </c>
      <c r="T93" s="28">
        <v>8.8155061019382632</v>
      </c>
      <c r="U93" s="28">
        <v>3.0535869700360561</v>
      </c>
      <c r="V93" s="28">
        <v>17.669064748201439</v>
      </c>
      <c r="W93" s="28">
        <v>1.5060538670620212</v>
      </c>
      <c r="X93" s="28">
        <v>0.63655147844674032</v>
      </c>
      <c r="Y93" s="28">
        <v>1.0560157790927023</v>
      </c>
      <c r="Z93" s="28">
        <v>0.34855910605763574</v>
      </c>
      <c r="AA93" s="28">
        <v>6.2732797490688101E-3</v>
      </c>
      <c r="AB93" s="28">
        <v>0.54481409001956949</v>
      </c>
      <c r="AC93" s="28">
        <v>0.38957654723127033</v>
      </c>
      <c r="AD93" s="35">
        <v>0.44413680781758957</v>
      </c>
      <c r="AE93" s="36">
        <v>201</v>
      </c>
      <c r="AF93" s="28">
        <v>1.6368078175895764E-2</v>
      </c>
    </row>
    <row r="94" spans="1:32" ht="14.25" customHeight="1">
      <c r="A94" s="13">
        <v>110</v>
      </c>
      <c r="B94" s="14" t="s">
        <v>116</v>
      </c>
      <c r="C94" s="14" t="s">
        <v>39</v>
      </c>
      <c r="D94" s="170">
        <v>0.03</v>
      </c>
      <c r="E94" s="15">
        <v>1608</v>
      </c>
      <c r="F94" s="16">
        <v>0.62500367981739058</v>
      </c>
      <c r="G94" s="16">
        <v>0.31353835828275234</v>
      </c>
      <c r="H94" s="17">
        <v>32.649253731343286</v>
      </c>
      <c r="I94" s="18">
        <v>12.5</v>
      </c>
      <c r="J94" s="20">
        <v>3.8328767123287673</v>
      </c>
      <c r="K94" s="39">
        <v>0.43</v>
      </c>
      <c r="L94" s="31">
        <v>0.20019999999999999</v>
      </c>
      <c r="M94" s="31">
        <v>0.2848</v>
      </c>
      <c r="N94" s="34">
        <v>4027.25</v>
      </c>
      <c r="O94" s="28">
        <v>0</v>
      </c>
      <c r="P94" s="28">
        <v>2.5813737623762378</v>
      </c>
      <c r="Q94" s="28">
        <v>3.0373230373230378</v>
      </c>
      <c r="R94" s="169">
        <v>6.1047619047619044</v>
      </c>
      <c r="S94" s="28">
        <v>2.3244411427027756</v>
      </c>
      <c r="T94" s="28">
        <v>0</v>
      </c>
      <c r="U94" s="28">
        <v>3.9075840145322434</v>
      </c>
      <c r="V94" s="28">
        <v>391.11363636363637</v>
      </c>
      <c r="W94" s="28">
        <v>1.3451190476190475</v>
      </c>
      <c r="X94" s="28">
        <v>0.72898488120950322</v>
      </c>
      <c r="Y94" s="28">
        <v>1.0042412818096136</v>
      </c>
      <c r="Z94" s="28">
        <v>1.2751036021676761E-2</v>
      </c>
      <c r="AA94" s="28">
        <v>0</v>
      </c>
      <c r="AB94" s="28">
        <v>0.82166581502299441</v>
      </c>
      <c r="AC94" s="28">
        <v>0.20774013597536173</v>
      </c>
      <c r="AD94" s="35">
        <v>1.2028589691440526E-2</v>
      </c>
      <c r="AE94" s="36">
        <v>139</v>
      </c>
      <c r="AF94" s="28">
        <v>8.0771689232378412E-3</v>
      </c>
    </row>
    <row r="95" spans="1:32" ht="14.25" customHeight="1">
      <c r="A95" s="13">
        <v>111</v>
      </c>
      <c r="B95" s="14" t="s">
        <v>117</v>
      </c>
      <c r="C95" s="14" t="s">
        <v>39</v>
      </c>
      <c r="D95" s="170">
        <v>5.0000000000000001E-3</v>
      </c>
      <c r="E95" s="15">
        <v>6487</v>
      </c>
      <c r="F95" s="16">
        <v>7.2379976802384061E-2</v>
      </c>
      <c r="G95" s="16">
        <v>0.20259523809523811</v>
      </c>
      <c r="H95" s="17">
        <v>12.958382919685524</v>
      </c>
      <c r="I95" s="18">
        <v>12.008718571428572</v>
      </c>
      <c r="J95" s="20">
        <v>20.8</v>
      </c>
      <c r="K95" s="39">
        <v>0.9</v>
      </c>
      <c r="L95" s="31">
        <v>0.50249999999999995</v>
      </c>
      <c r="M95" s="31">
        <v>0.44479999999999997</v>
      </c>
      <c r="N95" s="34">
        <v>19802.87</v>
      </c>
      <c r="O95" s="28">
        <v>4.1751232241229404E-2</v>
      </c>
      <c r="P95" s="28">
        <v>3.6030518768021658E-2</v>
      </c>
      <c r="Q95" s="28">
        <v>0.22835116868487759</v>
      </c>
      <c r="R95" s="169">
        <v>0.26947162426614479</v>
      </c>
      <c r="S95" s="28">
        <v>1.8622634415340269</v>
      </c>
      <c r="T95" s="28">
        <v>11.242339411364153</v>
      </c>
      <c r="U95" s="28">
        <v>6.2749155405405403</v>
      </c>
      <c r="V95" s="28">
        <v>69.597189695550355</v>
      </c>
      <c r="W95" s="28">
        <v>6.8291272344900102</v>
      </c>
      <c r="X95" s="28">
        <v>0.14053841038398068</v>
      </c>
      <c r="Y95" s="28">
        <v>1.0194378775939059</v>
      </c>
      <c r="Z95" s="28">
        <v>2.9316520991546066E-2</v>
      </c>
      <c r="AA95" s="28">
        <v>0</v>
      </c>
      <c r="AB95" s="28">
        <v>0.2049507922215377</v>
      </c>
      <c r="AC95" s="28">
        <v>0.18295982232990107</v>
      </c>
      <c r="AD95" s="35">
        <v>5.7204387913049335E-3</v>
      </c>
      <c r="AE95" s="36">
        <v>424</v>
      </c>
      <c r="AF95" s="28">
        <v>5.7069789353253924E-3</v>
      </c>
    </row>
    <row r="96" spans="1:32" ht="14.25" customHeight="1">
      <c r="A96" s="13">
        <v>112</v>
      </c>
      <c r="B96" s="14" t="s">
        <v>118</v>
      </c>
      <c r="C96" s="14" t="s">
        <v>39</v>
      </c>
      <c r="D96" s="170">
        <v>0.01</v>
      </c>
      <c r="E96" s="15">
        <v>6345</v>
      </c>
      <c r="F96" s="16">
        <v>0.29249730706457355</v>
      </c>
      <c r="G96" s="16">
        <v>0.20213526482899377</v>
      </c>
      <c r="H96" s="17">
        <v>25.106382978723403</v>
      </c>
      <c r="I96" s="18">
        <v>15.171428571428571</v>
      </c>
      <c r="J96" s="20">
        <v>25.350684931506848</v>
      </c>
      <c r="K96" s="31">
        <v>8.5699999999999998E-2</v>
      </c>
      <c r="L96" s="31">
        <v>0.26479999999999998</v>
      </c>
      <c r="M96" s="31">
        <v>2.01E-2</v>
      </c>
      <c r="N96" s="34">
        <v>40059.800000000003</v>
      </c>
      <c r="O96" s="28">
        <v>4.2099999999999999E-2</v>
      </c>
      <c r="P96" s="28">
        <v>-3.9442966501981647E-2</v>
      </c>
      <c r="Q96" s="28">
        <v>-0.52047952047952051</v>
      </c>
      <c r="R96" s="169">
        <v>-0.27386129549095906</v>
      </c>
      <c r="S96" s="28">
        <v>0.54018802874430583</v>
      </c>
      <c r="T96" s="28">
        <v>23.709510786994834</v>
      </c>
      <c r="U96" s="28">
        <v>1.3636014120443187</v>
      </c>
      <c r="V96" s="28">
        <v>4.902488062327218</v>
      </c>
      <c r="W96" s="28">
        <v>1.5768744799531573</v>
      </c>
      <c r="X96" s="28">
        <v>0.45851349441853895</v>
      </c>
      <c r="Y96" s="28">
        <v>1.1262433052792655</v>
      </c>
      <c r="Z96" s="28">
        <v>0.3085805084745763</v>
      </c>
      <c r="AA96" s="28">
        <v>0</v>
      </c>
      <c r="AB96" s="28">
        <v>0.1452294029457879</v>
      </c>
      <c r="AC96" s="28">
        <v>0.49120828420566975</v>
      </c>
      <c r="AD96" s="35">
        <v>0.82859998974727023</v>
      </c>
      <c r="AE96" s="36">
        <v>1140</v>
      </c>
      <c r="AF96" s="28">
        <v>2.9220279899523249E-2</v>
      </c>
    </row>
    <row r="97" spans="1:32" ht="14.25" customHeight="1">
      <c r="A97" s="13">
        <v>113</v>
      </c>
      <c r="B97" s="14" t="s">
        <v>119</v>
      </c>
      <c r="C97" s="14" t="s">
        <v>39</v>
      </c>
      <c r="D97" s="170">
        <v>1.4999999999999999E-2</v>
      </c>
      <c r="E97" s="15">
        <v>10080</v>
      </c>
      <c r="F97" s="16">
        <v>0.58319041932166082</v>
      </c>
      <c r="G97" s="16">
        <v>0.22117647058823531</v>
      </c>
      <c r="H97" s="17">
        <v>42.172619047619051</v>
      </c>
      <c r="I97" s="18">
        <v>17.712499999999999</v>
      </c>
      <c r="J97" s="20">
        <v>11.09041095890411</v>
      </c>
      <c r="K97" s="31">
        <v>0.85899999999999999</v>
      </c>
      <c r="L97" s="31">
        <v>0.1016</v>
      </c>
      <c r="M97" s="31">
        <v>0.1236</v>
      </c>
      <c r="N97" s="34">
        <v>127647.01</v>
      </c>
      <c r="O97" s="28">
        <v>0.3</v>
      </c>
      <c r="P97" s="28">
        <v>2.148340205381194E-2</v>
      </c>
      <c r="Q97" s="28">
        <v>5.9702829645366551E-2</v>
      </c>
      <c r="R97" s="169">
        <v>2.103448275862069</v>
      </c>
      <c r="S97" s="28">
        <v>0.22020198121512349</v>
      </c>
      <c r="T97" s="28">
        <v>36.338559529642332</v>
      </c>
      <c r="U97" s="28">
        <v>9.5453024453024451</v>
      </c>
      <c r="V97" s="28">
        <v>0.67457661033598315</v>
      </c>
      <c r="W97" s="28">
        <v>0.41609611421102899</v>
      </c>
      <c r="X97" s="28">
        <v>0.5106186084907739</v>
      </c>
      <c r="Y97" s="28">
        <v>1.6029365823180257</v>
      </c>
      <c r="Z97" s="28">
        <v>0.72986763604743843</v>
      </c>
      <c r="AA97" s="28">
        <v>0.18958479263785899</v>
      </c>
      <c r="AB97" s="28">
        <v>6.263242595020474E-2</v>
      </c>
      <c r="AC97" s="28">
        <v>0.89769034745911258</v>
      </c>
      <c r="AD97" s="35">
        <v>0.42529696495746089</v>
      </c>
      <c r="AE97" s="36">
        <v>0</v>
      </c>
      <c r="AF97" s="28">
        <v>0</v>
      </c>
    </row>
    <row r="98" spans="1:32" ht="14.25" customHeight="1">
      <c r="A98" s="13">
        <v>114</v>
      </c>
      <c r="B98" s="14" t="s">
        <v>120</v>
      </c>
      <c r="C98" s="14" t="s">
        <v>39</v>
      </c>
      <c r="D98" s="170">
        <v>2.5000000000000001E-2</v>
      </c>
      <c r="E98" s="15">
        <v>19963</v>
      </c>
      <c r="F98" s="16">
        <v>0.56350608950696457</v>
      </c>
      <c r="G98" s="16">
        <v>0.30558558558558557</v>
      </c>
      <c r="H98" s="17">
        <v>27.555740119220559</v>
      </c>
      <c r="I98" s="18">
        <v>14.552784126984127</v>
      </c>
      <c r="J98" s="20">
        <v>8.293150684931506</v>
      </c>
      <c r="K98" s="31">
        <v>0.18579999999999999</v>
      </c>
      <c r="L98" s="31">
        <v>0.25030000000000002</v>
      </c>
      <c r="M98" s="31">
        <v>0.15759999999999999</v>
      </c>
      <c r="N98" s="34">
        <v>136648.4</v>
      </c>
      <c r="O98" s="28">
        <v>4.7500000000000001E-2</v>
      </c>
      <c r="P98" s="28">
        <v>1.4596328722438492</v>
      </c>
      <c r="Q98" s="28">
        <v>4.0436644151625885</v>
      </c>
      <c r="R98" s="169">
        <v>5.717025572005384</v>
      </c>
      <c r="S98" s="28">
        <v>0.44385243167515398</v>
      </c>
      <c r="T98" s="28">
        <v>12.812684555141868</v>
      </c>
      <c r="U98" s="28">
        <v>3.4340869206152576</v>
      </c>
      <c r="V98" s="28">
        <v>1.0773249851567981</v>
      </c>
      <c r="W98" s="28">
        <v>2.8355231838522328</v>
      </c>
      <c r="X98" s="28">
        <v>0.14516371188709698</v>
      </c>
      <c r="Y98" s="28">
        <v>1.1277782110270607</v>
      </c>
      <c r="Z98" s="28">
        <v>0.48485890755810551</v>
      </c>
      <c r="AA98" s="28">
        <v>2.7530589543937709E-2</v>
      </c>
      <c r="AB98" s="28">
        <v>0.2438363024532646</v>
      </c>
      <c r="AC98" s="28">
        <v>0.61390007815787895</v>
      </c>
      <c r="AD98" s="35">
        <v>2.3988456682498646E-2</v>
      </c>
      <c r="AE98" s="36">
        <v>1951</v>
      </c>
      <c r="AF98" s="28">
        <v>3.9098979939477745E-2</v>
      </c>
    </row>
    <row r="99" spans="1:32" ht="14.25" customHeight="1">
      <c r="A99" s="13">
        <v>115</v>
      </c>
      <c r="B99" s="14" t="s">
        <v>121</v>
      </c>
      <c r="C99" s="14" t="s">
        <v>37</v>
      </c>
      <c r="D99" s="170">
        <v>4.4999999999999998E-2</v>
      </c>
      <c r="E99" s="15">
        <v>41616</v>
      </c>
      <c r="F99" s="16">
        <v>0.39006951720135286</v>
      </c>
      <c r="G99" s="16">
        <v>0.349209481012692</v>
      </c>
      <c r="H99" s="17">
        <v>19.176726018838909</v>
      </c>
      <c r="I99" s="18">
        <v>10.617978562572352</v>
      </c>
      <c r="J99" s="20">
        <v>2.4821917808219176</v>
      </c>
      <c r="K99" s="39">
        <v>1</v>
      </c>
      <c r="L99" s="31">
        <v>0.19989999999999999</v>
      </c>
      <c r="M99" s="31">
        <v>8.7900000000000006E-2</v>
      </c>
      <c r="N99" s="34">
        <v>718965.9</v>
      </c>
      <c r="O99" s="28">
        <v>2.5000000000000001E-2</v>
      </c>
      <c r="P99" s="28">
        <v>0.43548645937813446</v>
      </c>
      <c r="Q99" s="28">
        <v>9.0084011698867927E-2</v>
      </c>
      <c r="R99" s="169">
        <v>0.87004583445672679</v>
      </c>
      <c r="S99" s="28">
        <v>0.37729081040120582</v>
      </c>
      <c r="T99" s="28">
        <v>12.005176169961834</v>
      </c>
      <c r="U99" s="28">
        <v>4.4914387968966407</v>
      </c>
      <c r="V99" s="28">
        <v>10.993834845871147</v>
      </c>
      <c r="W99" s="28">
        <v>1.0047536256244058</v>
      </c>
      <c r="X99" s="28">
        <v>0.372051384172501</v>
      </c>
      <c r="Y99" s="28">
        <v>1.2211799633630218</v>
      </c>
      <c r="Z99" s="28">
        <v>5.4750850527006838E-2</v>
      </c>
      <c r="AA99" s="28">
        <v>7.1964460071825373E-2</v>
      </c>
      <c r="AB99" s="28">
        <v>6.037792787466531E-2</v>
      </c>
      <c r="AC99" s="28">
        <v>0.31199720563675459</v>
      </c>
      <c r="AD99" s="35">
        <v>0.1150873784288256</v>
      </c>
      <c r="AE99" s="36">
        <v>0</v>
      </c>
      <c r="AF99" s="28">
        <v>0</v>
      </c>
    </row>
    <row r="100" spans="1:32" ht="14.25" customHeight="1">
      <c r="A100" s="13">
        <v>117</v>
      </c>
      <c r="B100" s="14" t="s">
        <v>122</v>
      </c>
      <c r="C100" s="14" t="s">
        <v>37</v>
      </c>
      <c r="D100" s="170">
        <v>3.78E-2</v>
      </c>
      <c r="E100" s="15">
        <v>5030</v>
      </c>
      <c r="F100" s="16">
        <v>0.50069918071064068</v>
      </c>
      <c r="G100" s="16">
        <v>0.29111375764793584</v>
      </c>
      <c r="H100" s="17">
        <v>26.841296222664017</v>
      </c>
      <c r="I100" s="18">
        <v>14.517389247311828</v>
      </c>
      <c r="J100" s="20">
        <v>8.419178082191781</v>
      </c>
      <c r="K100" s="31">
        <v>0.45050000000000001</v>
      </c>
      <c r="L100" s="31">
        <v>5.3600000000000002E-2</v>
      </c>
      <c r="M100" s="40">
        <v>10.26</v>
      </c>
      <c r="N100" s="34">
        <v>12756.48</v>
      </c>
      <c r="O100" s="28">
        <v>0</v>
      </c>
      <c r="P100" s="28">
        <v>0.45059475533928084</v>
      </c>
      <c r="Q100" s="28">
        <v>0.27787050865325491</v>
      </c>
      <c r="R100" s="169">
        <v>2.1956797966963153</v>
      </c>
      <c r="S100" s="28">
        <v>2.4079538873107365</v>
      </c>
      <c r="T100" s="28">
        <v>108.86533665835411</v>
      </c>
      <c r="U100" s="28">
        <v>10.952082288008029</v>
      </c>
      <c r="V100" s="28">
        <v>656.46616541353387</v>
      </c>
      <c r="W100" s="28">
        <v>1.6179059180576632</v>
      </c>
      <c r="X100" s="28">
        <v>0.30704002236406841</v>
      </c>
      <c r="Y100" s="28">
        <v>1.0795517178026823</v>
      </c>
      <c r="Z100" s="28">
        <v>6.8747421971676066E-3</v>
      </c>
      <c r="AA100" s="28">
        <v>0</v>
      </c>
      <c r="AB100" s="28">
        <v>0.38798256778124879</v>
      </c>
      <c r="AC100" s="28">
        <v>0.18662238002519757</v>
      </c>
      <c r="AD100" s="35">
        <v>9.3276829687321039E-2</v>
      </c>
      <c r="AE100" s="36">
        <v>1334</v>
      </c>
      <c r="AF100" s="28">
        <v>3.0557782613675411E-2</v>
      </c>
    </row>
    <row r="101" spans="1:32" ht="14.25" customHeight="1">
      <c r="A101" s="13">
        <v>118</v>
      </c>
      <c r="B101" s="14" t="s">
        <v>123</v>
      </c>
      <c r="C101" s="14" t="s">
        <v>39</v>
      </c>
      <c r="D101" s="170">
        <v>0.03</v>
      </c>
      <c r="E101" s="15">
        <v>12409</v>
      </c>
      <c r="F101" s="16">
        <v>0.37768643705617078</v>
      </c>
      <c r="G101" s="16">
        <v>0.28373333333333334</v>
      </c>
      <c r="H101" s="17">
        <v>22.390975904585382</v>
      </c>
      <c r="I101" s="18">
        <v>14.471334375</v>
      </c>
      <c r="J101" s="20">
        <v>4.2602739726027394</v>
      </c>
      <c r="K101" s="40">
        <v>28.276700000000002</v>
      </c>
      <c r="L101" s="31">
        <v>0.86539999999999995</v>
      </c>
      <c r="M101" s="31">
        <v>0.91679999999999995</v>
      </c>
      <c r="N101" s="34">
        <v>24923.87</v>
      </c>
      <c r="O101" s="28">
        <v>0</v>
      </c>
      <c r="P101" s="28">
        <v>8.5499858397054656</v>
      </c>
      <c r="Q101" s="28">
        <v>14.549431818181818</v>
      </c>
      <c r="R101" s="169">
        <v>5.5908250092489826</v>
      </c>
      <c r="S101" s="28">
        <v>2.3143455384945777</v>
      </c>
      <c r="T101" s="28">
        <v>0</v>
      </c>
      <c r="U101" s="28">
        <v>13.066686874810548</v>
      </c>
      <c r="V101" s="28">
        <v>828.98076923076928</v>
      </c>
      <c r="W101" s="28">
        <v>5.2393767705382439</v>
      </c>
      <c r="X101" s="28">
        <v>0.18842857566501586</v>
      </c>
      <c r="Y101" s="28">
        <v>1.0019659735349717</v>
      </c>
      <c r="Z101" s="28">
        <v>3.8001973179376623E-3</v>
      </c>
      <c r="AA101" s="28">
        <v>0</v>
      </c>
      <c r="AB101" s="28">
        <v>0.85206166100181957</v>
      </c>
      <c r="AC101" s="28">
        <v>0.99884009557612452</v>
      </c>
      <c r="AD101" s="35">
        <v>0.33479481290741642</v>
      </c>
      <c r="AE101" s="36">
        <v>744</v>
      </c>
      <c r="AF101" s="28">
        <v>1.7259377827267032E-2</v>
      </c>
    </row>
    <row r="102" spans="1:32" ht="14.25" customHeight="1">
      <c r="A102" s="13">
        <v>121</v>
      </c>
      <c r="B102" s="14" t="s">
        <v>124</v>
      </c>
      <c r="C102" s="14" t="s">
        <v>37</v>
      </c>
      <c r="D102" s="170">
        <v>3.5000000000000003E-2</v>
      </c>
      <c r="E102" s="15">
        <v>40270</v>
      </c>
      <c r="F102" s="16">
        <v>0.23221125602447334</v>
      </c>
      <c r="G102" s="16">
        <v>0.36707768658140866</v>
      </c>
      <c r="H102" s="17">
        <v>13.009684628755897</v>
      </c>
      <c r="I102" s="18">
        <v>10.080815855301136</v>
      </c>
      <c r="J102" s="20">
        <v>19.780821917808218</v>
      </c>
      <c r="K102" s="39">
        <v>0.85</v>
      </c>
      <c r="L102" s="40">
        <v>23.32</v>
      </c>
      <c r="M102" s="40">
        <v>4.91</v>
      </c>
      <c r="N102" s="48">
        <v>126412</v>
      </c>
      <c r="O102" s="28">
        <v>4.7500000000000001E-2</v>
      </c>
      <c r="P102" s="28">
        <v>0.35734110813544784</v>
      </c>
      <c r="Q102" s="28">
        <v>0.13244545964885113</v>
      </c>
      <c r="R102" s="169">
        <v>0.80663974876626288</v>
      </c>
      <c r="S102" s="28">
        <v>0.82088075246805803</v>
      </c>
      <c r="T102" s="28">
        <v>2.5840559745958589</v>
      </c>
      <c r="U102" s="28">
        <v>8.8885719308338924</v>
      </c>
      <c r="V102" s="28">
        <v>19.600496890032247</v>
      </c>
      <c r="W102" s="28">
        <v>1.0029355613491264</v>
      </c>
      <c r="X102" s="28">
        <v>0.87837088785804318</v>
      </c>
      <c r="Y102" s="28">
        <v>1.1840189150702598</v>
      </c>
      <c r="Z102" s="28">
        <v>0.37544657356284505</v>
      </c>
      <c r="AA102" s="28">
        <v>2.612490954570577E-2</v>
      </c>
      <c r="AB102" s="28">
        <v>0.24370612442507866</v>
      </c>
      <c r="AC102" s="28">
        <v>8.1780891002861414E-2</v>
      </c>
      <c r="AD102" s="35">
        <v>4.8984750810644141E-3</v>
      </c>
      <c r="AE102" s="36">
        <v>6544</v>
      </c>
      <c r="AF102" s="28">
        <v>5.8828447293972335E-3</v>
      </c>
    </row>
    <row r="103" spans="1:32" ht="14.25" customHeight="1">
      <c r="A103" s="13">
        <v>123</v>
      </c>
      <c r="B103" s="14" t="s">
        <v>125</v>
      </c>
      <c r="C103" s="14" t="s">
        <v>39</v>
      </c>
      <c r="D103" s="170">
        <v>5.5E-2</v>
      </c>
      <c r="E103" s="15">
        <v>3265</v>
      </c>
      <c r="F103" s="16">
        <v>0.27450000000000002</v>
      </c>
      <c r="G103" s="16">
        <v>0.15722583418993669</v>
      </c>
      <c r="H103" s="17">
        <v>24.667316998468603</v>
      </c>
      <c r="I103" s="18">
        <v>14.643416363636362</v>
      </c>
      <c r="J103" s="20">
        <v>10.306849315068494</v>
      </c>
      <c r="K103" s="31">
        <v>0.57199999999999995</v>
      </c>
      <c r="L103" s="31">
        <v>0.18540000000000001</v>
      </c>
      <c r="M103" s="31">
        <v>0.16070000000000001</v>
      </c>
      <c r="N103" s="34">
        <v>16590.34</v>
      </c>
      <c r="O103" s="28">
        <v>4.4200000000000003E-2</v>
      </c>
      <c r="P103" s="28">
        <v>0.66961529327950609</v>
      </c>
      <c r="Q103" s="28">
        <v>0.66163239074550129</v>
      </c>
      <c r="R103" s="169">
        <v>5.6093117408906883</v>
      </c>
      <c r="S103" s="28">
        <v>1.0732759579247004</v>
      </c>
      <c r="T103" s="28">
        <v>4.2235057320381548</v>
      </c>
      <c r="U103" s="28">
        <v>5.410538116591928</v>
      </c>
      <c r="V103" s="28">
        <v>31.919312169312171</v>
      </c>
      <c r="W103" s="28">
        <v>1.971504424778761</v>
      </c>
      <c r="X103" s="28">
        <v>0.41009138427621522</v>
      </c>
      <c r="Y103" s="28">
        <v>1.080441277867157</v>
      </c>
      <c r="Z103" s="28">
        <v>6.4075291690839947E-2</v>
      </c>
      <c r="AA103" s="28">
        <v>0</v>
      </c>
      <c r="AB103" s="28">
        <v>0.26278723489878869</v>
      </c>
      <c r="AC103" s="28">
        <v>0.36430317848410759</v>
      </c>
      <c r="AD103" s="35">
        <v>6.2492229911731798E-2</v>
      </c>
      <c r="AE103" s="36">
        <v>983</v>
      </c>
      <c r="AF103" s="28">
        <v>4.0735982760764164E-2</v>
      </c>
    </row>
    <row r="104" spans="1:32" ht="14.25" customHeight="1">
      <c r="A104" s="13">
        <v>124</v>
      </c>
      <c r="B104" s="14" t="s">
        <v>126</v>
      </c>
      <c r="C104" s="14" t="s">
        <v>37</v>
      </c>
      <c r="D104" s="170">
        <v>3.8600000000000002E-2</v>
      </c>
      <c r="E104" s="15">
        <v>7805</v>
      </c>
      <c r="F104" s="16">
        <v>9.1518359365161617E-2</v>
      </c>
      <c r="G104" s="16">
        <v>0.30944254835039819</v>
      </c>
      <c r="H104" s="17">
        <v>11.264573991031391</v>
      </c>
      <c r="I104" s="18">
        <v>11.2</v>
      </c>
      <c r="J104" s="20">
        <v>17.81917808219178</v>
      </c>
      <c r="K104" s="39">
        <v>0.8</v>
      </c>
      <c r="L104" s="31">
        <v>3.1800000000000002E-2</v>
      </c>
      <c r="M104" s="31">
        <v>0.84079999999999999</v>
      </c>
      <c r="N104" s="34">
        <v>11303.27</v>
      </c>
      <c r="O104" s="28">
        <v>0.22700000000000001</v>
      </c>
      <c r="P104" s="28">
        <v>-0.32937260086329101</v>
      </c>
      <c r="Q104" s="28">
        <v>-0.59456938914595214</v>
      </c>
      <c r="R104" s="169">
        <v>0.40075376884422109</v>
      </c>
      <c r="S104" s="28">
        <v>0.72369311735486763</v>
      </c>
      <c r="T104" s="28">
        <v>12.808977387782653</v>
      </c>
      <c r="U104" s="28">
        <v>-5.2237285802766502</v>
      </c>
      <c r="V104" s="28">
        <v>2.9769393677935523</v>
      </c>
      <c r="W104" s="28">
        <v>1.071203007518797</v>
      </c>
      <c r="X104" s="28">
        <v>0.7315219456583697</v>
      </c>
      <c r="Y104" s="28">
        <v>1.1258136348064405</v>
      </c>
      <c r="Z104" s="28">
        <v>1.1753516765460497</v>
      </c>
      <c r="AA104" s="28">
        <v>0</v>
      </c>
      <c r="AB104" s="28">
        <v>0.39839722321474147</v>
      </c>
      <c r="AC104" s="28">
        <v>0.30089847969857453</v>
      </c>
      <c r="AD104" s="35">
        <v>0.18852264643111216</v>
      </c>
      <c r="AE104" s="36">
        <v>0</v>
      </c>
      <c r="AF104" s="28">
        <v>0</v>
      </c>
    </row>
    <row r="105" spans="1:32" ht="14.25" customHeight="1">
      <c r="A105" s="13">
        <v>126</v>
      </c>
      <c r="B105" s="14" t="s">
        <v>127</v>
      </c>
      <c r="C105" s="14" t="s">
        <v>37</v>
      </c>
      <c r="D105" s="170">
        <v>0.05</v>
      </c>
      <c r="E105" s="15">
        <v>842</v>
      </c>
      <c r="F105" s="16">
        <v>0.55484538027202013</v>
      </c>
      <c r="G105" s="16">
        <v>0.26880793319415447</v>
      </c>
      <c r="H105" s="17">
        <v>34.391330166270784</v>
      </c>
      <c r="I105" s="18">
        <v>14.12560975609756</v>
      </c>
      <c r="J105" s="20">
        <v>5.9068493150684933</v>
      </c>
      <c r="K105" s="31">
        <v>0.33800000000000002</v>
      </c>
      <c r="L105" s="31">
        <v>0.19670000000000001</v>
      </c>
      <c r="M105" s="40">
        <v>0</v>
      </c>
      <c r="N105" s="34">
        <v>1345.83</v>
      </c>
      <c r="O105" s="28">
        <v>0</v>
      </c>
      <c r="P105" s="28">
        <v>2.3014184397163122</v>
      </c>
      <c r="Q105" s="28">
        <v>1.6706349206349205</v>
      </c>
      <c r="R105" s="169">
        <v>1.7697368421052633</v>
      </c>
      <c r="S105" s="28">
        <v>1.5309150865622423</v>
      </c>
      <c r="T105" s="28">
        <v>16.654708520179373</v>
      </c>
      <c r="U105" s="28">
        <v>4.5570552147239267</v>
      </c>
      <c r="V105" s="28">
        <v>30.442622950819672</v>
      </c>
      <c r="W105" s="28">
        <v>3.4674556213017751</v>
      </c>
      <c r="X105" s="28">
        <v>0.27765843179377014</v>
      </c>
      <c r="Y105" s="28">
        <v>1.0312876052948254</v>
      </c>
      <c r="Z105" s="28">
        <v>5.0520059435364043E-2</v>
      </c>
      <c r="AA105" s="28">
        <v>0</v>
      </c>
      <c r="AB105" s="28">
        <v>0.9102702702702703</v>
      </c>
      <c r="AC105" s="28">
        <v>0.90037695207323643</v>
      </c>
      <c r="AD105" s="35">
        <v>0.14754981152396338</v>
      </c>
      <c r="AE105" s="36">
        <v>419</v>
      </c>
      <c r="AF105" s="28">
        <v>0.22563274098007538</v>
      </c>
    </row>
    <row r="106" spans="1:32" ht="14.25" customHeight="1">
      <c r="A106" s="13">
        <v>127</v>
      </c>
      <c r="B106" s="14" t="s">
        <v>128</v>
      </c>
      <c r="C106" s="14" t="s">
        <v>37</v>
      </c>
      <c r="D106" s="170">
        <v>4.4999999999999998E-2</v>
      </c>
      <c r="E106" s="15">
        <v>43743</v>
      </c>
      <c r="F106" s="16">
        <v>0.27479999999999999</v>
      </c>
      <c r="G106" s="16">
        <v>0.30607798165137617</v>
      </c>
      <c r="H106" s="17">
        <v>2.4985387376265917</v>
      </c>
      <c r="I106" s="18">
        <v>12.858068235294118</v>
      </c>
      <c r="J106" s="20">
        <v>4.624657534246575</v>
      </c>
      <c r="K106" s="39">
        <v>0.3</v>
      </c>
      <c r="L106" s="31">
        <v>0.16039999999999999</v>
      </c>
      <c r="M106" s="31">
        <v>0.1147</v>
      </c>
      <c r="N106" s="34">
        <v>9082.48</v>
      </c>
      <c r="O106" s="28">
        <v>0</v>
      </c>
      <c r="P106" s="28">
        <v>1.0344827586206895</v>
      </c>
      <c r="Q106" s="28">
        <v>0.73409434278999486</v>
      </c>
      <c r="R106" s="169">
        <v>14.947138169886985</v>
      </c>
      <c r="S106" s="28">
        <v>2.0521501320256506</v>
      </c>
      <c r="T106" s="28">
        <v>0</v>
      </c>
      <c r="U106" s="28">
        <v>5.2785930867192237</v>
      </c>
      <c r="V106" s="28">
        <v>669.56923076923078</v>
      </c>
      <c r="W106" s="28">
        <v>3.3054769863718181</v>
      </c>
      <c r="X106" s="28">
        <v>0.27350727899289684</v>
      </c>
      <c r="Y106" s="28">
        <v>1.1235999213990961</v>
      </c>
      <c r="Z106" s="28">
        <v>4.0658276863504358E-3</v>
      </c>
      <c r="AA106" s="28">
        <v>0</v>
      </c>
      <c r="AB106" s="28">
        <v>5.3715233007920427</v>
      </c>
      <c r="AC106" s="28">
        <v>0.31754055420247229</v>
      </c>
      <c r="AD106" s="35">
        <v>0.25527319516566332</v>
      </c>
      <c r="AE106" s="36">
        <v>198</v>
      </c>
      <c r="AF106" s="28">
        <v>9.098846560360278E-3</v>
      </c>
    </row>
    <row r="107" spans="1:32" ht="14.25" customHeight="1">
      <c r="A107" s="13">
        <v>128</v>
      </c>
      <c r="B107" s="14" t="s">
        <v>129</v>
      </c>
      <c r="C107" s="14" t="s">
        <v>39</v>
      </c>
      <c r="D107" s="170">
        <v>3.5000000000000003E-2</v>
      </c>
      <c r="E107" s="15">
        <v>5344</v>
      </c>
      <c r="F107" s="16">
        <v>0.27148489126304365</v>
      </c>
      <c r="G107" s="16">
        <v>0.29555555555555557</v>
      </c>
      <c r="H107" s="17">
        <v>16.425149700598801</v>
      </c>
      <c r="I107" s="18">
        <v>13.504</v>
      </c>
      <c r="J107" s="20">
        <v>3.8273972602739725</v>
      </c>
      <c r="K107" s="31">
        <v>0.435</v>
      </c>
      <c r="L107" s="31">
        <v>0.42249999999999999</v>
      </c>
      <c r="M107" s="31">
        <v>5.6800000000000003E-2</v>
      </c>
      <c r="N107" s="34">
        <v>9039.18</v>
      </c>
      <c r="O107" s="28">
        <v>0</v>
      </c>
      <c r="P107" s="28">
        <v>1.0811206738692549</v>
      </c>
      <c r="Q107" s="28">
        <v>1.3840973840973843</v>
      </c>
      <c r="R107" s="169">
        <v>6.0875331564986741</v>
      </c>
      <c r="S107" s="28">
        <v>2.1003209318911207</v>
      </c>
      <c r="T107" s="28">
        <v>0</v>
      </c>
      <c r="U107" s="28">
        <v>8.8660311088810833</v>
      </c>
      <c r="V107" s="28">
        <v>436.2962962962963</v>
      </c>
      <c r="W107" s="28">
        <v>5.037962962962963</v>
      </c>
      <c r="X107" s="28">
        <v>0.19005719313682359</v>
      </c>
      <c r="Y107" s="28">
        <v>1.0255712731229598</v>
      </c>
      <c r="Z107" s="28">
        <v>6.300923411189571E-3</v>
      </c>
      <c r="AA107" s="28">
        <v>0</v>
      </c>
      <c r="AB107" s="28">
        <v>0.81800091841420486</v>
      </c>
      <c r="AC107" s="28">
        <v>0.43367289190718733</v>
      </c>
      <c r="AD107" s="35">
        <v>0.22852292020373516</v>
      </c>
      <c r="AE107" s="36">
        <v>198</v>
      </c>
      <c r="AF107" s="28">
        <v>1.1205432937181663E-2</v>
      </c>
    </row>
    <row r="108" spans="1:32" ht="14.25" customHeight="1">
      <c r="A108" s="13">
        <v>130</v>
      </c>
      <c r="B108" s="14" t="s">
        <v>130</v>
      </c>
      <c r="C108" s="14" t="s">
        <v>37</v>
      </c>
      <c r="D108" s="170">
        <v>0.04</v>
      </c>
      <c r="E108" s="15">
        <v>18047</v>
      </c>
      <c r="F108" s="16">
        <v>0.29027413378631994</v>
      </c>
      <c r="G108" s="16">
        <v>0.2746058823529412</v>
      </c>
      <c r="H108" s="17">
        <v>18.850778522746161</v>
      </c>
      <c r="I108" s="18">
        <v>14.294117647058824</v>
      </c>
      <c r="J108" s="20">
        <v>7.6575342465753424</v>
      </c>
      <c r="K108" s="31">
        <v>0.221112</v>
      </c>
      <c r="L108" s="31">
        <v>0.2382</v>
      </c>
      <c r="M108" s="31">
        <v>0.1762</v>
      </c>
      <c r="N108" s="48">
        <v>81575</v>
      </c>
      <c r="O108" s="28">
        <v>2.1999999999999999E-2</v>
      </c>
      <c r="P108" s="28">
        <v>0.4536301193239094</v>
      </c>
      <c r="Q108" s="28">
        <v>0.68270462339379412</v>
      </c>
      <c r="R108" s="169">
        <v>0.2958282472894378</v>
      </c>
      <c r="S108" s="28">
        <v>0.97294689221273689</v>
      </c>
      <c r="T108" s="28">
        <v>16.275051941825154</v>
      </c>
      <c r="U108" s="28">
        <v>2.2492103810049695</v>
      </c>
      <c r="V108" s="28">
        <v>7.2140124681212807</v>
      </c>
      <c r="W108" s="28">
        <v>2.5562825068838109</v>
      </c>
      <c r="X108" s="28">
        <v>0.3434907067693424</v>
      </c>
      <c r="Y108" s="28">
        <v>1.1124166402032392</v>
      </c>
      <c r="Z108" s="28">
        <v>0.1711661940014487</v>
      </c>
      <c r="AA108" s="28">
        <v>5.6474285784440111E-4</v>
      </c>
      <c r="AB108" s="28">
        <v>0.27794762011104351</v>
      </c>
      <c r="AC108" s="28">
        <v>0.3138079011715259</v>
      </c>
      <c r="AD108" s="35">
        <v>0.24762110514273369</v>
      </c>
      <c r="AE108" s="36">
        <v>3880</v>
      </c>
      <c r="AF108" s="28">
        <v>3.8101597713904138E-2</v>
      </c>
    </row>
    <row r="109" spans="1:32" ht="14.25" customHeight="1">
      <c r="A109" s="13">
        <v>133</v>
      </c>
      <c r="B109" s="14" t="s">
        <v>131</v>
      </c>
      <c r="C109" s="14" t="s">
        <v>37</v>
      </c>
      <c r="D109" s="170">
        <v>0.03</v>
      </c>
      <c r="E109" s="15">
        <v>2745</v>
      </c>
      <c r="F109" s="16">
        <v>0.37590325372736122</v>
      </c>
      <c r="G109" s="16">
        <v>0.20874999999999999</v>
      </c>
      <c r="H109" s="17">
        <v>29.20063752276867</v>
      </c>
      <c r="I109" s="18">
        <v>19.550182926829269</v>
      </c>
      <c r="J109" s="20">
        <v>10.361643835616439</v>
      </c>
      <c r="K109" s="31">
        <v>0.29549999999999998</v>
      </c>
      <c r="L109" s="31">
        <v>0.1789</v>
      </c>
      <c r="M109" s="31">
        <v>0.1358</v>
      </c>
      <c r="N109" s="34">
        <v>14367.79</v>
      </c>
      <c r="O109" s="28">
        <v>4.3499999999999997E-2</v>
      </c>
      <c r="P109" s="28">
        <v>0.30875598795002213</v>
      </c>
      <c r="Q109" s="28">
        <v>0.20632031767041692</v>
      </c>
      <c r="R109" s="169">
        <v>0.41567818463125317</v>
      </c>
      <c r="S109" s="28">
        <v>0.40389304812834226</v>
      </c>
      <c r="T109" s="28">
        <v>7.6383495145631066</v>
      </c>
      <c r="U109" s="28">
        <v>-88.647887323943664</v>
      </c>
      <c r="V109" s="28">
        <v>7.12797281993205</v>
      </c>
      <c r="W109" s="28">
        <v>1.2049651029242865</v>
      </c>
      <c r="X109" s="28">
        <v>0.42711595788838158</v>
      </c>
      <c r="Y109" s="28">
        <v>1.0568181818181819</v>
      </c>
      <c r="Z109" s="28">
        <v>0.17878206007406391</v>
      </c>
      <c r="AA109" s="28">
        <v>0.28377451652722535</v>
      </c>
      <c r="AB109" s="28">
        <v>0.20584926884139482</v>
      </c>
      <c r="AC109" s="28">
        <v>0.58870882321787943</v>
      </c>
      <c r="AD109" s="35">
        <v>0.16682554814108674</v>
      </c>
      <c r="AE109" s="36">
        <v>943</v>
      </c>
      <c r="AF109" s="28">
        <v>9.9883486918758604E-2</v>
      </c>
    </row>
    <row r="110" spans="1:32" ht="14.25" customHeight="1">
      <c r="A110" s="13">
        <v>135</v>
      </c>
      <c r="B110" s="14" t="s">
        <v>132</v>
      </c>
      <c r="C110" s="14" t="s">
        <v>37</v>
      </c>
      <c r="D110" s="170">
        <v>0.02</v>
      </c>
      <c r="E110" s="15">
        <v>5105</v>
      </c>
      <c r="F110" s="16">
        <v>0.13132597373181132</v>
      </c>
      <c r="G110" s="16">
        <v>0.27868779529894316</v>
      </c>
      <c r="H110" s="17">
        <v>14.927020568070519</v>
      </c>
      <c r="I110" s="18">
        <v>11.374551077860936</v>
      </c>
      <c r="J110" s="20">
        <v>12.389041095890411</v>
      </c>
      <c r="K110" s="39">
        <v>1</v>
      </c>
      <c r="L110" s="31">
        <v>0.41339999999999999</v>
      </c>
      <c r="M110" s="31">
        <v>0.2742</v>
      </c>
      <c r="N110" s="34">
        <v>3770.83</v>
      </c>
      <c r="O110" s="28">
        <v>1.2999999999999999E-2</v>
      </c>
      <c r="P110" s="28">
        <v>2.3873325213154661E-2</v>
      </c>
      <c r="Q110" s="28">
        <v>3.8268365817091454</v>
      </c>
      <c r="R110" s="169">
        <v>2.5377685377685379</v>
      </c>
      <c r="S110" s="28">
        <v>1.1654265330240294</v>
      </c>
      <c r="T110" s="28">
        <v>14.288435739200429</v>
      </c>
      <c r="U110" s="28">
        <v>1.7827062131762186</v>
      </c>
      <c r="V110" s="28">
        <v>251.78723404255319</v>
      </c>
      <c r="W110" s="28">
        <v>1.0661752584603066</v>
      </c>
      <c r="X110" s="28">
        <v>0.91845651374559301</v>
      </c>
      <c r="Y110" s="28">
        <v>1.0185367454068242</v>
      </c>
      <c r="Z110" s="28">
        <v>4.8528241845664281E-2</v>
      </c>
      <c r="AA110" s="28">
        <v>1.6706443914081145E-2</v>
      </c>
      <c r="AB110" s="28">
        <v>4.189577349199836</v>
      </c>
      <c r="AC110" s="28">
        <v>7.7742099036673994E-3</v>
      </c>
      <c r="AD110" s="35">
        <v>9.4285767937956552E-2</v>
      </c>
      <c r="AE110" s="36">
        <v>1404</v>
      </c>
      <c r="AF110" s="28">
        <v>2.6364711847219877E-2</v>
      </c>
    </row>
    <row r="111" spans="1:32" ht="14.25" customHeight="1">
      <c r="A111" s="13">
        <v>136</v>
      </c>
      <c r="B111" s="14" t="s">
        <v>133</v>
      </c>
      <c r="C111" s="14" t="s">
        <v>37</v>
      </c>
      <c r="D111" s="170">
        <v>0.02</v>
      </c>
      <c r="E111" s="15">
        <v>15980</v>
      </c>
      <c r="F111" s="16">
        <v>0.1746477821527137</v>
      </c>
      <c r="G111" s="16">
        <v>0.32750000000000001</v>
      </c>
      <c r="H111" s="17">
        <v>12.583996871088861</v>
      </c>
      <c r="I111" s="18">
        <v>11.171792777777776</v>
      </c>
      <c r="J111" s="20">
        <v>7.9287671232876713</v>
      </c>
      <c r="K111" s="39">
        <v>0.7</v>
      </c>
      <c r="L111" s="31">
        <v>0.72360000000000002</v>
      </c>
      <c r="M111" s="31">
        <v>0.13689999999999999</v>
      </c>
      <c r="N111" s="34">
        <v>25968.42</v>
      </c>
      <c r="O111" s="28">
        <v>2.3342123254224023E-2</v>
      </c>
      <c r="P111" s="28">
        <v>0.23293372932428613</v>
      </c>
      <c r="Q111" s="28">
        <v>1.0351625547613557</v>
      </c>
      <c r="R111" s="169">
        <v>0.28301886792452824</v>
      </c>
      <c r="S111" s="28">
        <v>0.59076596474536336</v>
      </c>
      <c r="T111" s="28">
        <v>2.2285539888909236</v>
      </c>
      <c r="U111" s="28">
        <v>2.0766491860716441</v>
      </c>
      <c r="V111" s="28">
        <v>222.35322777101095</v>
      </c>
      <c r="W111" s="28">
        <v>1.2508375550049919</v>
      </c>
      <c r="X111" s="28">
        <v>0.79248279823234991</v>
      </c>
      <c r="Y111" s="28">
        <v>1.0373408910103421</v>
      </c>
      <c r="Z111" s="28">
        <v>1.0338186143998188E-2</v>
      </c>
      <c r="AA111" s="28">
        <v>0</v>
      </c>
      <c r="AB111" s="28">
        <v>0.60698142591256121</v>
      </c>
      <c r="AC111" s="28">
        <v>0.31525264034357336</v>
      </c>
      <c r="AD111" s="35">
        <v>0.13628993382707394</v>
      </c>
      <c r="AE111" s="36">
        <v>728</v>
      </c>
      <c r="AF111" s="28">
        <v>7.9758096323239401E-3</v>
      </c>
    </row>
    <row r="112" spans="1:32" ht="14.25" customHeight="1">
      <c r="A112" s="13">
        <v>137</v>
      </c>
      <c r="B112" s="14" t="s">
        <v>134</v>
      </c>
      <c r="C112" s="14" t="s">
        <v>39</v>
      </c>
      <c r="D112" s="170">
        <v>0.02</v>
      </c>
      <c r="E112" s="15">
        <v>13224</v>
      </c>
      <c r="F112" s="16">
        <v>0.31249878253265462</v>
      </c>
      <c r="G112" s="16">
        <v>0.39203342857142859</v>
      </c>
      <c r="H112" s="17">
        <v>17.042031155474895</v>
      </c>
      <c r="I112" s="18">
        <v>9.5486791768513708</v>
      </c>
      <c r="J112" s="20">
        <v>6.9260273972602739</v>
      </c>
      <c r="K112" s="31">
        <v>0.67200000000000004</v>
      </c>
      <c r="L112" s="31">
        <v>0.43769999999999998</v>
      </c>
      <c r="M112" s="31">
        <v>0.35549999999999998</v>
      </c>
      <c r="N112" s="34">
        <v>88695.49000000002</v>
      </c>
      <c r="O112" s="28">
        <v>5.0099999999999999E-2</v>
      </c>
      <c r="P112" s="28">
        <v>-2.4848782082720344E-3</v>
      </c>
      <c r="Q112" s="28">
        <v>0.17529859352837462</v>
      </c>
      <c r="R112" s="169">
        <v>0.26557565317255238</v>
      </c>
      <c r="S112" s="28">
        <v>0.64906537466854353</v>
      </c>
      <c r="T112" s="28">
        <v>2.0025394443522613</v>
      </c>
      <c r="U112" s="28">
        <v>6.0793709892901724</v>
      </c>
      <c r="V112" s="28">
        <v>231.12239800166529</v>
      </c>
      <c r="W112" s="28">
        <v>1.6936613798128117</v>
      </c>
      <c r="X112" s="28">
        <v>0.58484381657871443</v>
      </c>
      <c r="Y112" s="28">
        <v>1.0110344077838778</v>
      </c>
      <c r="Z112" s="28">
        <v>5.9778256505114988E-3</v>
      </c>
      <c r="AA112" s="28">
        <v>3.4062327291593825E-3</v>
      </c>
      <c r="AB112" s="28">
        <v>0.16117198259576596</v>
      </c>
      <c r="AC112" s="28">
        <v>0.1464237079307438</v>
      </c>
      <c r="AD112" s="35">
        <v>-9.0187262679318966E-2</v>
      </c>
      <c r="AE112" s="36">
        <v>0</v>
      </c>
      <c r="AF112" s="28">
        <v>0</v>
      </c>
    </row>
    <row r="113" spans="1:32" ht="14.25" customHeight="1">
      <c r="A113" s="13">
        <v>140</v>
      </c>
      <c r="B113" s="14" t="s">
        <v>135</v>
      </c>
      <c r="C113" s="14" t="s">
        <v>37</v>
      </c>
      <c r="D113" s="170">
        <v>3.5000000000000003E-2</v>
      </c>
      <c r="E113" s="15">
        <v>3255</v>
      </c>
      <c r="F113" s="16">
        <v>0.40355845756140152</v>
      </c>
      <c r="G113" s="16">
        <v>0.32142857142857145</v>
      </c>
      <c r="H113" s="17">
        <v>21.812596006144393</v>
      </c>
      <c r="I113" s="18">
        <v>11.833333333333334</v>
      </c>
      <c r="J113" s="20">
        <v>6.375342465753425</v>
      </c>
      <c r="K113" s="31">
        <v>0.41472999999999999</v>
      </c>
      <c r="L113" s="31">
        <v>0.33239999999999997</v>
      </c>
      <c r="M113" s="31">
        <v>0.4259</v>
      </c>
      <c r="N113" s="34">
        <v>27734.57</v>
      </c>
      <c r="O113" s="28">
        <v>0.15763063085737389</v>
      </c>
      <c r="P113" s="28">
        <v>1.9557003542222415</v>
      </c>
      <c r="Q113" s="28">
        <v>1.3649182614085378</v>
      </c>
      <c r="R113" s="169">
        <v>2.0166821130676551</v>
      </c>
      <c r="S113" s="28">
        <v>1.3190868387596042</v>
      </c>
      <c r="T113" s="28">
        <v>16.551255375225413</v>
      </c>
      <c r="U113" s="28">
        <v>4.1525022621284888</v>
      </c>
      <c r="V113" s="28">
        <v>750.4276729559748</v>
      </c>
      <c r="W113" s="28">
        <v>1.3128116609129268</v>
      </c>
      <c r="X113" s="28">
        <v>0.54000710185239986</v>
      </c>
      <c r="Y113" s="28">
        <v>1.0214990138067062</v>
      </c>
      <c r="Z113" s="28">
        <v>2.45708295112043E-3</v>
      </c>
      <c r="AA113" s="28">
        <v>0</v>
      </c>
      <c r="AB113" s="28">
        <v>0.14989293361884368</v>
      </c>
      <c r="AC113" s="28">
        <v>0.16433396469937478</v>
      </c>
      <c r="AD113" s="35">
        <v>-0.38326153639853167</v>
      </c>
      <c r="AE113" s="36">
        <v>0</v>
      </c>
      <c r="AF113" s="28">
        <v>0</v>
      </c>
    </row>
    <row r="114" spans="1:32" ht="14.25" customHeight="1">
      <c r="A114" s="13">
        <v>143</v>
      </c>
      <c r="B114" s="14" t="s">
        <v>136</v>
      </c>
      <c r="C114" s="14" t="s">
        <v>37</v>
      </c>
      <c r="D114" s="170">
        <v>2.1999999999999999E-2</v>
      </c>
      <c r="E114" s="15">
        <v>6602</v>
      </c>
      <c r="F114" s="16">
        <v>0.18551136496774823</v>
      </c>
      <c r="G114" s="16">
        <v>0.22800000000000001</v>
      </c>
      <c r="H114" s="17">
        <v>18.948803392911238</v>
      </c>
      <c r="I114" s="18">
        <v>16.68</v>
      </c>
      <c r="J114" s="20">
        <v>37.589041095890408</v>
      </c>
      <c r="K114" s="39">
        <v>0.5</v>
      </c>
      <c r="L114" s="31">
        <v>0.23669999999999999</v>
      </c>
      <c r="M114" s="31">
        <v>6.25E-2</v>
      </c>
      <c r="N114" s="34">
        <v>22374.13</v>
      </c>
      <c r="O114" s="28">
        <v>0.16721996803147671</v>
      </c>
      <c r="P114" s="28">
        <v>2.6553124654895344E-2</v>
      </c>
      <c r="Q114" s="28">
        <v>0.4432657445951389</v>
      </c>
      <c r="R114" s="169">
        <v>0.37255717255717258</v>
      </c>
      <c r="S114" s="28">
        <v>1.1082236403928361</v>
      </c>
      <c r="T114" s="28">
        <v>4.264094678967477</v>
      </c>
      <c r="U114" s="28">
        <v>4.7500064879453978</v>
      </c>
      <c r="V114" s="28">
        <v>3.7231895850284786</v>
      </c>
      <c r="W114" s="28">
        <v>0.8442853695809539</v>
      </c>
      <c r="X114" s="28">
        <v>0.7430582947849057</v>
      </c>
      <c r="Y114" s="28">
        <v>1.3502318392581143</v>
      </c>
      <c r="Z114" s="28">
        <v>1.3475530331224415</v>
      </c>
      <c r="AA114" s="28">
        <v>0</v>
      </c>
      <c r="AB114" s="28">
        <v>0.3628469359714207</v>
      </c>
      <c r="AC114" s="28">
        <v>0.25372612439354869</v>
      </c>
      <c r="AD114" s="35">
        <v>4.6188644608593031E-2</v>
      </c>
      <c r="AE114" s="36">
        <v>2023</v>
      </c>
      <c r="AF114" s="28">
        <v>2.2105424188120112E-2</v>
      </c>
    </row>
    <row r="115" spans="1:32" ht="14.25" customHeight="1">
      <c r="A115" s="13">
        <v>144</v>
      </c>
      <c r="B115" s="14" t="s">
        <v>137</v>
      </c>
      <c r="C115" s="14" t="s">
        <v>39</v>
      </c>
      <c r="D115" s="170">
        <v>1.4999999999999999E-2</v>
      </c>
      <c r="E115" s="15">
        <v>58585</v>
      </c>
      <c r="F115" s="16">
        <v>0.14249225672351651</v>
      </c>
      <c r="G115" s="16">
        <v>0.30960982200025611</v>
      </c>
      <c r="H115" s="17">
        <v>13.329350516343775</v>
      </c>
      <c r="I115" s="18">
        <v>10.612106117799676</v>
      </c>
      <c r="J115" s="20">
        <v>14.882191780821918</v>
      </c>
      <c r="K115" s="31">
        <v>0.48259999999999997</v>
      </c>
      <c r="L115" s="31">
        <v>1.9300000000000001E-2</v>
      </c>
      <c r="M115" s="31">
        <v>5.3699999999999998E-2</v>
      </c>
      <c r="N115" s="34">
        <v>246789.43</v>
      </c>
      <c r="O115" s="28">
        <v>8.7719298245613947E-2</v>
      </c>
      <c r="P115" s="28">
        <v>0.10107876860523723</v>
      </c>
      <c r="Q115" s="28">
        <v>3.8445881619119548E-2</v>
      </c>
      <c r="R115" s="169">
        <v>4.1603698106498443E-2</v>
      </c>
      <c r="S115" s="28">
        <v>0.64734074774054418</v>
      </c>
      <c r="T115" s="28">
        <v>6.9005501554038347</v>
      </c>
      <c r="U115" s="28">
        <v>3.3004126071666819</v>
      </c>
      <c r="V115" s="28">
        <v>1.8046662853900506</v>
      </c>
      <c r="W115" s="28">
        <v>1.349596093286477</v>
      </c>
      <c r="X115" s="28">
        <v>0.51248753558234839</v>
      </c>
      <c r="Y115" s="28">
        <v>1.2442238718825591</v>
      </c>
      <c r="Z115" s="28">
        <v>0.82334716948922138</v>
      </c>
      <c r="AA115" s="28">
        <v>5.3723907043794122E-2</v>
      </c>
      <c r="AB115" s="28">
        <v>0.18870051583831376</v>
      </c>
      <c r="AC115" s="28">
        <v>0.35453628981948665</v>
      </c>
      <c r="AD115" s="35">
        <v>0.15831224765811761</v>
      </c>
      <c r="AE115" s="36">
        <v>14199</v>
      </c>
      <c r="AF115" s="28">
        <v>3.5431420400952221E-2</v>
      </c>
    </row>
    <row r="116" spans="1:32" ht="14.25" customHeight="1">
      <c r="A116" s="13">
        <v>145</v>
      </c>
      <c r="B116" s="14" t="s">
        <v>138</v>
      </c>
      <c r="C116" s="14" t="s">
        <v>37</v>
      </c>
      <c r="D116" s="170">
        <v>0.03</v>
      </c>
      <c r="E116" s="15">
        <v>2162</v>
      </c>
      <c r="F116" s="16">
        <v>0.25758569505075113</v>
      </c>
      <c r="G116" s="16">
        <v>0.31547952896053477</v>
      </c>
      <c r="H116" s="17">
        <v>15.99549491211841</v>
      </c>
      <c r="I116" s="18">
        <v>11.527420000000001</v>
      </c>
      <c r="J116" s="20">
        <v>12.131506849315068</v>
      </c>
      <c r="K116" s="31">
        <v>0.2742</v>
      </c>
      <c r="L116" s="31">
        <v>0.27110000000000001</v>
      </c>
      <c r="M116" s="31">
        <v>0.54420000000000002</v>
      </c>
      <c r="N116" s="34">
        <v>7731.41</v>
      </c>
      <c r="O116" s="28">
        <v>0.24429999999999999</v>
      </c>
      <c r="P116" s="28">
        <v>0.48363228699551564</v>
      </c>
      <c r="Q116" s="28">
        <v>0.40519937451133692</v>
      </c>
      <c r="R116" s="169">
        <v>0.86862575626620564</v>
      </c>
      <c r="S116" s="28">
        <v>2.5463573169630767</v>
      </c>
      <c r="T116" s="28">
        <v>10.663894139886578</v>
      </c>
      <c r="U116" s="28">
        <v>4.3955119214586258</v>
      </c>
      <c r="V116" s="28">
        <v>21.882079131109386</v>
      </c>
      <c r="W116" s="28">
        <v>1.9863538026293892</v>
      </c>
      <c r="X116" s="28">
        <v>0.45677799607072689</v>
      </c>
      <c r="Y116" s="28">
        <v>1.0838323353293413</v>
      </c>
      <c r="Z116" s="28">
        <v>0.17137293086660174</v>
      </c>
      <c r="AA116" s="28">
        <v>0</v>
      </c>
      <c r="AB116" s="28">
        <v>0.3514018691588785</v>
      </c>
      <c r="AC116" s="28">
        <v>0.22232858257108418</v>
      </c>
      <c r="AD116" s="35">
        <v>-3.5453449620648087E-5</v>
      </c>
      <c r="AE116" s="36">
        <v>380</v>
      </c>
      <c r="AF116" s="28">
        <v>1.3472310855846274E-2</v>
      </c>
    </row>
    <row r="117" spans="1:32" ht="14.25" customHeight="1">
      <c r="A117" s="13">
        <v>147</v>
      </c>
      <c r="B117" s="14" t="s">
        <v>139</v>
      </c>
      <c r="C117" s="14" t="s">
        <v>39</v>
      </c>
      <c r="D117" s="170">
        <v>0.02</v>
      </c>
      <c r="E117" s="15">
        <v>2670</v>
      </c>
      <c r="F117" s="16">
        <v>0.22155862767676338</v>
      </c>
      <c r="G117" s="16">
        <v>0.24117944111776449</v>
      </c>
      <c r="H117" s="17">
        <v>18.764044943820224</v>
      </c>
      <c r="I117" s="18">
        <v>15.717400511364527</v>
      </c>
      <c r="J117" s="20">
        <v>6.6164383561643838</v>
      </c>
      <c r="K117" s="39">
        <v>0.3</v>
      </c>
      <c r="L117" s="31">
        <v>0.21210000000000001</v>
      </c>
      <c r="M117" s="31">
        <v>8.8099999999999998E-2</v>
      </c>
      <c r="N117" s="34">
        <v>8882.43</v>
      </c>
      <c r="O117" s="28">
        <v>0.34599999999999997</v>
      </c>
      <c r="P117" s="28">
        <v>0.22953613708600118</v>
      </c>
      <c r="Q117" s="28">
        <v>0.53557114228456904</v>
      </c>
      <c r="R117" s="169">
        <v>0.65530068195908253</v>
      </c>
      <c r="S117" s="28">
        <v>0.70353918307472985</v>
      </c>
      <c r="T117" s="28">
        <v>6.1845259716672718</v>
      </c>
      <c r="U117" s="28">
        <v>1.8949360044518642</v>
      </c>
      <c r="V117" s="28">
        <v>2.2071558205859478</v>
      </c>
      <c r="W117" s="28">
        <v>1.3380435631196814</v>
      </c>
      <c r="X117" s="28">
        <v>0.65555222538588342</v>
      </c>
      <c r="Y117" s="28">
        <v>1.1756357185097575</v>
      </c>
      <c r="Z117" s="28">
        <v>0.98488308863512775</v>
      </c>
      <c r="AA117" s="28">
        <v>0</v>
      </c>
      <c r="AB117" s="28">
        <v>0.35170914838964634</v>
      </c>
      <c r="AC117" s="28">
        <v>0.4252907318219194</v>
      </c>
      <c r="AD117" s="35">
        <v>5.5738282626571128E-2</v>
      </c>
      <c r="AE117" s="36">
        <v>1018</v>
      </c>
      <c r="AF117" s="28">
        <v>5.9790908023023608E-2</v>
      </c>
    </row>
    <row r="118" spans="1:32" ht="14.25" customHeight="1">
      <c r="A118" s="13">
        <v>148</v>
      </c>
      <c r="B118" s="14" t="s">
        <v>140</v>
      </c>
      <c r="C118" s="14" t="s">
        <v>39</v>
      </c>
      <c r="D118" s="170">
        <v>0.03</v>
      </c>
      <c r="E118" s="15">
        <v>6396</v>
      </c>
      <c r="F118" s="16">
        <v>6.6786886139974744E-2</v>
      </c>
      <c r="G118" s="16">
        <v>0.26480198019801982</v>
      </c>
      <c r="H118" s="17">
        <v>12.648606941838651</v>
      </c>
      <c r="I118" s="18">
        <v>12.404245630174794</v>
      </c>
      <c r="J118" s="20">
        <v>4.624657534246575</v>
      </c>
      <c r="K118" s="39">
        <v>0.99</v>
      </c>
      <c r="L118" s="31">
        <v>0.12759999999999999</v>
      </c>
      <c r="M118" s="31">
        <v>0.1052</v>
      </c>
      <c r="N118" s="34">
        <v>5511.45</v>
      </c>
      <c r="O118" s="28">
        <v>0</v>
      </c>
      <c r="P118" s="28">
        <v>0.53441326050103588</v>
      </c>
      <c r="Q118" s="28">
        <v>-0.18500443655723153</v>
      </c>
      <c r="R118" s="169">
        <v>0.82014797951052931</v>
      </c>
      <c r="S118" s="28">
        <v>0.93233842677923773</v>
      </c>
      <c r="T118" s="28">
        <v>2.1435308591347138</v>
      </c>
      <c r="U118" s="28">
        <v>-4.6676588778091981</v>
      </c>
      <c r="V118" s="28">
        <v>228.91970802919707</v>
      </c>
      <c r="W118" s="28">
        <v>1.0971689808899112</v>
      </c>
      <c r="X118" s="28">
        <v>0.8646239964646093</v>
      </c>
      <c r="Y118" s="28">
        <v>1.0182831024139409</v>
      </c>
      <c r="Z118" s="28">
        <v>0.79168934857557616</v>
      </c>
      <c r="AA118" s="28">
        <v>0</v>
      </c>
      <c r="AB118" s="28">
        <v>1.0422879491566854</v>
      </c>
      <c r="AC118" s="28">
        <v>0.38371277342006249</v>
      </c>
      <c r="AD118" s="35">
        <v>0.39528729035138066</v>
      </c>
      <c r="AE118" s="36">
        <v>1348</v>
      </c>
      <c r="AF118" s="28">
        <v>4.2981952681589185E-2</v>
      </c>
    </row>
    <row r="119" spans="1:32" ht="14.25" customHeight="1">
      <c r="A119" s="13">
        <v>149</v>
      </c>
      <c r="B119" s="14" t="s">
        <v>141</v>
      </c>
      <c r="C119" s="14" t="s">
        <v>39</v>
      </c>
      <c r="D119" s="170">
        <v>0.01</v>
      </c>
      <c r="E119" s="15">
        <v>94597</v>
      </c>
      <c r="F119" s="16">
        <v>0.2530031171414775</v>
      </c>
      <c r="G119" s="16">
        <v>0.21707887120115774</v>
      </c>
      <c r="H119" s="17">
        <v>21.917185534424981</v>
      </c>
      <c r="I119" s="18">
        <v>18.073995371181176</v>
      </c>
      <c r="J119" s="20">
        <v>6.0986301369863014</v>
      </c>
      <c r="K119" s="31">
        <v>0.9345</v>
      </c>
      <c r="L119" s="31">
        <v>0.38369999999999999</v>
      </c>
      <c r="M119" s="31">
        <v>8.2900000000000001E-2</v>
      </c>
      <c r="N119" s="34">
        <v>272757.23</v>
      </c>
      <c r="O119" s="28">
        <v>0.01</v>
      </c>
      <c r="P119" s="28">
        <v>0.22957122994581702</v>
      </c>
      <c r="Q119" s="28">
        <v>-6.8640729785925503E-2</v>
      </c>
      <c r="R119" s="169">
        <v>-0.20350100197026089</v>
      </c>
      <c r="S119" s="28">
        <v>1.0424617014526814</v>
      </c>
      <c r="T119" s="28">
        <v>8.2862754031909631</v>
      </c>
      <c r="U119" s="28">
        <v>2.7103184595540437</v>
      </c>
      <c r="V119" s="28">
        <v>4.4132797790887413</v>
      </c>
      <c r="W119" s="28">
        <v>1.2285522631629884</v>
      </c>
      <c r="X119" s="28">
        <v>0.54325293000250885</v>
      </c>
      <c r="Y119" s="28">
        <v>1.1556909896494034</v>
      </c>
      <c r="Z119" s="28">
        <v>0.63670236808489733</v>
      </c>
      <c r="AA119" s="28">
        <v>1.2852510563034294E-2</v>
      </c>
      <c r="AB119" s="28">
        <v>0.35859295187082663</v>
      </c>
      <c r="AC119" s="28">
        <v>0.31271366245172155</v>
      </c>
      <c r="AD119" s="35">
        <v>5.2323718404502007E-2</v>
      </c>
      <c r="AE119" s="36">
        <v>22450</v>
      </c>
      <c r="AF119" s="28">
        <v>4.2566584946407818E-2</v>
      </c>
    </row>
    <row r="120" spans="1:32" ht="14.25" customHeight="1">
      <c r="A120" s="13">
        <v>150</v>
      </c>
      <c r="B120" s="14" t="s">
        <v>142</v>
      </c>
      <c r="C120" s="14" t="s">
        <v>37</v>
      </c>
      <c r="D120" s="170">
        <v>0.02</v>
      </c>
      <c r="E120" s="15">
        <v>3582</v>
      </c>
      <c r="F120" s="16">
        <v>0.14662848398280071</v>
      </c>
      <c r="G120" s="16">
        <v>0.16800000000000001</v>
      </c>
      <c r="H120" s="17">
        <v>20.954494695700724</v>
      </c>
      <c r="I120" s="18">
        <v>23.455937500000001</v>
      </c>
      <c r="J120" s="20">
        <v>6.161643835616438</v>
      </c>
      <c r="K120" s="31">
        <v>0.50431999999999999</v>
      </c>
      <c r="L120" s="31">
        <v>0.74329999999999996</v>
      </c>
      <c r="M120" s="31">
        <v>0.12180000000000001</v>
      </c>
      <c r="N120" s="34">
        <v>13127.96</v>
      </c>
      <c r="O120" s="31">
        <v>4.5199999999999997E-2</v>
      </c>
      <c r="P120" s="28">
        <v>0.51778793130612888</v>
      </c>
      <c r="Q120" s="28">
        <v>1.7621503669906766</v>
      </c>
      <c r="R120" s="169">
        <v>1.5640658554044382</v>
      </c>
      <c r="S120" s="28">
        <v>1.1485319516407599</v>
      </c>
      <c r="T120" s="28">
        <v>6.5085106382978726</v>
      </c>
      <c r="U120" s="28">
        <v>2.5817250886175658</v>
      </c>
      <c r="V120" s="28">
        <v>8.1908247054623349</v>
      </c>
      <c r="W120" s="28">
        <v>1.2257036485480268</v>
      </c>
      <c r="X120" s="28">
        <v>0.69705399962630021</v>
      </c>
      <c r="Y120" s="28">
        <v>1.3153575615474795</v>
      </c>
      <c r="Z120" s="28">
        <v>0.45496983625394999</v>
      </c>
      <c r="AA120" s="28">
        <v>0</v>
      </c>
      <c r="AB120" s="28">
        <v>0.37774848404956501</v>
      </c>
      <c r="AC120" s="28">
        <v>0.16510842323199301</v>
      </c>
      <c r="AD120" s="35">
        <v>1.0570338890705024</v>
      </c>
      <c r="AE120" s="36">
        <v>624</v>
      </c>
      <c r="AF120" s="28">
        <v>1.3599215429879045E-2</v>
      </c>
    </row>
    <row r="121" spans="1:32" ht="14.25" customHeight="1">
      <c r="A121" s="13">
        <v>155</v>
      </c>
      <c r="B121" s="14" t="s">
        <v>143</v>
      </c>
      <c r="C121" s="14" t="s">
        <v>37</v>
      </c>
      <c r="D121" s="170">
        <v>0.02</v>
      </c>
      <c r="E121" s="15">
        <v>2006</v>
      </c>
      <c r="F121" s="16">
        <v>0.50219390199821845</v>
      </c>
      <c r="G121" s="16">
        <v>0.25230769230769229</v>
      </c>
      <c r="H121" s="17">
        <v>32.452642073778662</v>
      </c>
      <c r="I121" s="18">
        <v>15.5</v>
      </c>
      <c r="J121" s="20">
        <v>21.523287671232875</v>
      </c>
      <c r="K121" s="31">
        <v>0.43709999999999999</v>
      </c>
      <c r="L121" s="31">
        <v>0.22539999999999999</v>
      </c>
      <c r="M121" s="31">
        <v>0.2258</v>
      </c>
      <c r="N121" s="34">
        <v>23676.94</v>
      </c>
      <c r="O121" s="31">
        <v>8.5999999999999993E-2</v>
      </c>
      <c r="P121" s="28">
        <v>0.16992235794471089</v>
      </c>
      <c r="Q121" s="28">
        <v>9.279112754158958E-2</v>
      </c>
      <c r="R121" s="169">
        <v>-0.28662873399715505</v>
      </c>
      <c r="S121" s="28">
        <v>0.61092119057386385</v>
      </c>
      <c r="T121" s="28">
        <v>16.536705737199259</v>
      </c>
      <c r="U121" s="28">
        <v>1.9967969011881261</v>
      </c>
      <c r="V121" s="28">
        <v>3.1751258513473499</v>
      </c>
      <c r="W121" s="28">
        <v>1.5834285714285714</v>
      </c>
      <c r="X121" s="28">
        <v>0.50057065561990111</v>
      </c>
      <c r="Y121" s="28">
        <v>1.7905616224648986</v>
      </c>
      <c r="Z121" s="28">
        <v>0.3215493910690122</v>
      </c>
      <c r="AA121" s="28">
        <v>0.4811400541271989</v>
      </c>
      <c r="AB121" s="28">
        <v>8.858858858858859E-2</v>
      </c>
      <c r="AC121" s="28">
        <v>0.28941281802581509</v>
      </c>
      <c r="AD121" s="35">
        <v>-9.5687532641945836E-2</v>
      </c>
      <c r="AE121" s="36">
        <v>1084</v>
      </c>
      <c r="AF121" s="28">
        <v>4.0438707751995824E-2</v>
      </c>
    </row>
    <row r="122" spans="1:32" ht="14.25" customHeight="1">
      <c r="A122" s="13">
        <v>156</v>
      </c>
      <c r="B122" s="14" t="s">
        <v>144</v>
      </c>
      <c r="C122" s="14" t="s">
        <v>37</v>
      </c>
      <c r="D122" s="170">
        <v>0.01</v>
      </c>
      <c r="E122" s="15">
        <v>4604</v>
      </c>
      <c r="F122" s="16">
        <v>0.25036189926746988</v>
      </c>
      <c r="G122" s="16">
        <v>0.29411764705882354</v>
      </c>
      <c r="H122" s="17">
        <v>16.681146828844483</v>
      </c>
      <c r="I122" s="18">
        <v>12.8</v>
      </c>
      <c r="J122" s="20">
        <v>14.769863013698631</v>
      </c>
      <c r="K122" s="40">
        <v>45.5</v>
      </c>
      <c r="L122" s="31">
        <v>0.3276</v>
      </c>
      <c r="M122" s="31">
        <v>0.46639999999999998</v>
      </c>
      <c r="N122" s="34">
        <v>15122.29</v>
      </c>
      <c r="O122" s="31">
        <v>0.1012</v>
      </c>
      <c r="P122" s="28">
        <v>0.40641103364655962</v>
      </c>
      <c r="Q122" s="28">
        <v>0.3898592283628779</v>
      </c>
      <c r="R122" s="169">
        <v>1.7751657625075348</v>
      </c>
      <c r="S122" s="28">
        <v>3.0322783813572665</v>
      </c>
      <c r="T122" s="28">
        <v>0</v>
      </c>
      <c r="U122" s="28">
        <v>5.1927951248449551</v>
      </c>
      <c r="V122" s="28">
        <v>435.70135746606337</v>
      </c>
      <c r="W122" s="28">
        <v>2.310663627152989</v>
      </c>
      <c r="X122" s="28">
        <v>0.42545395764858018</v>
      </c>
      <c r="Y122" s="28">
        <v>1.0024738344433872</v>
      </c>
      <c r="Z122" s="28">
        <v>1.8006189627684518E-2</v>
      </c>
      <c r="AA122" s="28">
        <v>0</v>
      </c>
      <c r="AB122" s="28">
        <v>0.50220889010089986</v>
      </c>
      <c r="AC122" s="28">
        <v>0.15590403987953058</v>
      </c>
      <c r="AD122" s="35">
        <v>4.7564648457783781E-3</v>
      </c>
      <c r="AE122" s="36">
        <v>0</v>
      </c>
      <c r="AF122" s="28">
        <v>0</v>
      </c>
    </row>
    <row r="123" spans="1:32" ht="14.25" customHeight="1">
      <c r="A123" s="13">
        <v>159</v>
      </c>
      <c r="B123" s="14" t="s">
        <v>145</v>
      </c>
      <c r="C123" s="14" t="s">
        <v>37</v>
      </c>
      <c r="D123" s="170">
        <v>0.03</v>
      </c>
      <c r="E123" s="15">
        <v>11023</v>
      </c>
      <c r="F123" s="16">
        <v>0.25011926649357807</v>
      </c>
      <c r="G123" s="16">
        <v>0.22015824482232571</v>
      </c>
      <c r="H123" s="17">
        <v>22.413853174664805</v>
      </c>
      <c r="I123" s="18">
        <v>17.621652524077266</v>
      </c>
      <c r="J123" s="20">
        <v>17.301369863013697</v>
      </c>
      <c r="K123" s="31">
        <v>0.41187800000000002</v>
      </c>
      <c r="L123" s="31">
        <v>4.2599999999999999E-2</v>
      </c>
      <c r="M123" s="31">
        <v>0.25440000000000002</v>
      </c>
      <c r="N123" s="34">
        <v>133403.35999999999</v>
      </c>
      <c r="O123" s="31">
        <v>0</v>
      </c>
      <c r="P123" s="28">
        <v>0.48804585286825897</v>
      </c>
      <c r="Q123" s="28">
        <v>0.52512741918237871</v>
      </c>
      <c r="R123" s="169">
        <v>0.49545516212182883</v>
      </c>
      <c r="S123" s="28">
        <v>0.59066401606148355</v>
      </c>
      <c r="T123" s="28">
        <v>0</v>
      </c>
      <c r="U123" s="28">
        <v>2.1086925894618203</v>
      </c>
      <c r="V123" s="28">
        <v>44.745889387144992</v>
      </c>
      <c r="W123" s="28">
        <v>1.9681137472656907</v>
      </c>
      <c r="X123" s="28">
        <v>0.29410357711373025</v>
      </c>
      <c r="Y123" s="28">
        <v>1.3209723670490094</v>
      </c>
      <c r="Z123" s="28">
        <v>1.6872904032437106E-2</v>
      </c>
      <c r="AA123" s="28">
        <v>0</v>
      </c>
      <c r="AB123" s="28">
        <v>0.15558770598821411</v>
      </c>
      <c r="AC123" s="28">
        <v>0.36926674461332887</v>
      </c>
      <c r="AD123" s="35">
        <v>-0.18545181225989643</v>
      </c>
      <c r="AE123" s="36">
        <v>0</v>
      </c>
      <c r="AF123" s="28">
        <v>0</v>
      </c>
    </row>
    <row r="124" spans="1:32" ht="14.25" customHeight="1">
      <c r="A124" s="13">
        <v>160</v>
      </c>
      <c r="B124" s="14" t="s">
        <v>146</v>
      </c>
      <c r="C124" s="14" t="s">
        <v>37</v>
      </c>
      <c r="D124" s="170">
        <v>0.02</v>
      </c>
      <c r="E124" s="15">
        <v>1302</v>
      </c>
      <c r="F124" s="16">
        <v>0.79260014157508074</v>
      </c>
      <c r="G124" s="16">
        <v>0.33372093023255817</v>
      </c>
      <c r="H124" s="17">
        <v>33.050407066052223</v>
      </c>
      <c r="I124" s="18">
        <v>13.660834920634921</v>
      </c>
      <c r="J124" s="20">
        <v>18.126027397260273</v>
      </c>
      <c r="K124" s="39">
        <v>0.45</v>
      </c>
      <c r="L124" s="40">
        <v>0</v>
      </c>
      <c r="M124" s="40">
        <v>0</v>
      </c>
      <c r="N124" s="34">
        <v>8616.5300000000007</v>
      </c>
      <c r="O124" s="31">
        <v>5.0999999999999997E-2</v>
      </c>
      <c r="P124" s="28">
        <v>0.12459056168870553</v>
      </c>
      <c r="Q124" s="28">
        <v>0.26292407108239102</v>
      </c>
      <c r="R124" s="169">
        <v>0.61538461538461542</v>
      </c>
      <c r="S124" s="28">
        <v>0.47656026951407526</v>
      </c>
      <c r="T124" s="28">
        <v>1.96237949682577</v>
      </c>
      <c r="U124" s="28">
        <v>1.2441860465116279</v>
      </c>
      <c r="V124" s="28">
        <v>2.5398660986001218</v>
      </c>
      <c r="W124" s="28">
        <v>2.5069967707212055</v>
      </c>
      <c r="X124" s="28">
        <v>0.32535059331175836</v>
      </c>
      <c r="Y124" s="28">
        <v>1.1182926829268294</v>
      </c>
      <c r="Z124" s="28">
        <v>0.3562519987208187</v>
      </c>
      <c r="AA124" s="28">
        <v>0</v>
      </c>
      <c r="AB124" s="28">
        <v>0.23237551311797253</v>
      </c>
      <c r="AC124" s="28">
        <v>0.7054876587586868</v>
      </c>
      <c r="AD124" s="35">
        <v>0.12461059190031153</v>
      </c>
      <c r="AE124" s="36">
        <v>537</v>
      </c>
      <c r="AF124" s="28">
        <v>0.12868439971243709</v>
      </c>
    </row>
    <row r="125" spans="1:32" ht="14.25" customHeight="1">
      <c r="A125" s="13">
        <v>161</v>
      </c>
      <c r="B125" s="14" t="s">
        <v>147</v>
      </c>
      <c r="C125" s="14" t="s">
        <v>37</v>
      </c>
      <c r="D125" s="170">
        <v>1.4999999999999999E-2</v>
      </c>
      <c r="E125" s="15">
        <v>6276</v>
      </c>
      <c r="F125" s="16">
        <v>0.36608906789000373</v>
      </c>
      <c r="G125" s="16">
        <v>0.23580279083760108</v>
      </c>
      <c r="H125" s="17">
        <v>26.301555130656467</v>
      </c>
      <c r="I125" s="18">
        <v>17.194641666666666</v>
      </c>
      <c r="J125" s="20">
        <v>12.567123287671233</v>
      </c>
      <c r="K125" s="40">
        <v>44.03</v>
      </c>
      <c r="L125" s="31">
        <v>0.1953</v>
      </c>
      <c r="M125" s="31">
        <v>0.15540000000000001</v>
      </c>
      <c r="N125" s="34">
        <v>55127.87</v>
      </c>
      <c r="O125" s="31">
        <v>6.7299999999999999E-2</v>
      </c>
      <c r="P125" s="28">
        <v>0.27185581884430099</v>
      </c>
      <c r="Q125" s="28">
        <v>0.30620076752171288</v>
      </c>
      <c r="R125" s="169">
        <v>0.34620334620334625</v>
      </c>
      <c r="S125" s="28">
        <v>0.62387651636653285</v>
      </c>
      <c r="T125" s="28">
        <v>19.358717434869739</v>
      </c>
      <c r="U125" s="28">
        <v>1.3455913079816131</v>
      </c>
      <c r="V125" s="28">
        <v>3.151370160939539</v>
      </c>
      <c r="W125" s="28">
        <v>2.8880224106602062</v>
      </c>
      <c r="X125" s="28">
        <v>0.2539511632378389</v>
      </c>
      <c r="Y125" s="28">
        <v>1.072072072072072</v>
      </c>
      <c r="Z125" s="28">
        <v>0.23251378794907479</v>
      </c>
      <c r="AA125" s="28">
        <v>9.7804236895005406E-2</v>
      </c>
      <c r="AB125" s="28">
        <v>0.18321947801716587</v>
      </c>
      <c r="AC125" s="28">
        <v>0.43847481021394064</v>
      </c>
      <c r="AD125" s="35">
        <v>0.16483781918564527</v>
      </c>
      <c r="AE125" s="36">
        <v>1042</v>
      </c>
      <c r="AF125" s="28">
        <v>3.5955831608005522E-2</v>
      </c>
    </row>
    <row r="126" spans="1:32" ht="14.25" customHeight="1">
      <c r="A126" s="13">
        <v>162</v>
      </c>
      <c r="B126" s="14" t="s">
        <v>148</v>
      </c>
      <c r="C126" s="14" t="s">
        <v>39</v>
      </c>
      <c r="D126" s="170">
        <v>0.01</v>
      </c>
      <c r="E126" s="15">
        <v>7418</v>
      </c>
      <c r="F126" s="16">
        <v>0.23366579882917948</v>
      </c>
      <c r="G126" s="16">
        <v>0.27131832249733179</v>
      </c>
      <c r="H126" s="17">
        <v>16.317235648866859</v>
      </c>
      <c r="I126" s="18">
        <v>15.46675194460629</v>
      </c>
      <c r="J126" s="20">
        <v>27.863013698630137</v>
      </c>
      <c r="K126" s="31">
        <v>0.51</v>
      </c>
      <c r="L126" s="31">
        <v>0.1855</v>
      </c>
      <c r="M126" s="31">
        <v>6.83E-2</v>
      </c>
      <c r="N126" s="34">
        <v>62436.15</v>
      </c>
      <c r="O126" s="31">
        <v>0</v>
      </c>
      <c r="P126" s="28">
        <v>-9.0635337397830806E-3</v>
      </c>
      <c r="Q126" s="28">
        <v>8.4031856124636262E-2</v>
      </c>
      <c r="R126" s="169">
        <v>-6.3147259408941614E-2</v>
      </c>
      <c r="S126" s="28">
        <v>0.52723615095183107</v>
      </c>
      <c r="T126" s="28">
        <v>2.4007803223070399</v>
      </c>
      <c r="U126" s="28">
        <v>6.0507054296707992</v>
      </c>
      <c r="V126" s="28">
        <v>4.703892046398777</v>
      </c>
      <c r="W126" s="28">
        <v>1.6987829165744635</v>
      </c>
      <c r="X126" s="28">
        <v>0.52809796113888807</v>
      </c>
      <c r="Y126" s="28">
        <v>1.2162296879673014</v>
      </c>
      <c r="Z126" s="28">
        <v>0.27325777670605256</v>
      </c>
      <c r="AA126" s="28">
        <v>1.9291053773812393E-4</v>
      </c>
      <c r="AB126" s="28">
        <v>0.12405927016088571</v>
      </c>
      <c r="AC126" s="28">
        <v>0.40056244082359427</v>
      </c>
      <c r="AD126" s="35">
        <v>0.2654918530870653</v>
      </c>
      <c r="AE126" s="36">
        <v>1783</v>
      </c>
      <c r="AF126" s="28">
        <v>2.5196783629863065E-2</v>
      </c>
    </row>
    <row r="127" spans="1:32" ht="14.25" customHeight="1">
      <c r="A127" s="13">
        <v>165</v>
      </c>
      <c r="B127" s="14" t="s">
        <v>149</v>
      </c>
      <c r="C127" s="14" t="s">
        <v>37</v>
      </c>
      <c r="D127" s="170">
        <v>3.5000000000000003E-2</v>
      </c>
      <c r="E127" s="15">
        <v>1993</v>
      </c>
      <c r="F127" s="16">
        <v>0.32154973209852034</v>
      </c>
      <c r="G127" s="16">
        <v>0.26595744680851063</v>
      </c>
      <c r="H127" s="17">
        <v>20.776422478675364</v>
      </c>
      <c r="I127" s="18">
        <v>14.788360714285716</v>
      </c>
      <c r="J127" s="20">
        <v>15.027397260273972</v>
      </c>
      <c r="K127" s="39">
        <v>0.6</v>
      </c>
      <c r="L127" s="31">
        <v>0.50760000000000005</v>
      </c>
      <c r="M127" s="31">
        <v>6.1699999999999998E-2</v>
      </c>
      <c r="N127" s="34">
        <v>2831.17</v>
      </c>
      <c r="O127" s="31">
        <v>0</v>
      </c>
      <c r="P127" s="28">
        <v>-0.14523307566174748</v>
      </c>
      <c r="Q127" s="28">
        <v>0.20143613000755867</v>
      </c>
      <c r="R127" s="169">
        <v>0.73606271777003474</v>
      </c>
      <c r="S127" s="28">
        <v>1.8971962616822431</v>
      </c>
      <c r="T127" s="28">
        <v>1502.2</v>
      </c>
      <c r="U127" s="28">
        <v>5.9188337273443654</v>
      </c>
      <c r="V127" s="28">
        <v>205.78082191780823</v>
      </c>
      <c r="W127" s="28">
        <v>6.6574468085106382</v>
      </c>
      <c r="X127" s="28">
        <v>0.1288024116196218</v>
      </c>
      <c r="Y127" s="28">
        <v>1.0374838431710469</v>
      </c>
      <c r="Z127" s="28">
        <v>1.1009751494180559E-2</v>
      </c>
      <c r="AA127" s="28">
        <v>0</v>
      </c>
      <c r="AB127" s="28">
        <v>0.68429184549356226</v>
      </c>
      <c r="AC127" s="28">
        <v>0.44694448142724003</v>
      </c>
      <c r="AD127" s="35">
        <v>0.22114232459060046</v>
      </c>
      <c r="AE127" s="36">
        <v>461</v>
      </c>
      <c r="AF127" s="28">
        <v>6.1376647583544136E-2</v>
      </c>
    </row>
    <row r="128" spans="1:32" ht="14.25" customHeight="1">
      <c r="A128" s="13">
        <v>166</v>
      </c>
      <c r="B128" s="14" t="s">
        <v>55</v>
      </c>
      <c r="C128" s="14" t="s">
        <v>39</v>
      </c>
      <c r="D128" s="170">
        <v>2.5000000000000001E-2</v>
      </c>
      <c r="E128" s="15">
        <v>2383</v>
      </c>
      <c r="F128" s="16">
        <v>0.92126625141041685</v>
      </c>
      <c r="G128" s="16">
        <v>0.23641012645503151</v>
      </c>
      <c r="H128" s="17">
        <v>62.106588334032729</v>
      </c>
      <c r="I128" s="18">
        <v>29.6</v>
      </c>
      <c r="J128" s="20">
        <v>13.405479452054795</v>
      </c>
      <c r="K128" s="31">
        <v>0.76649999999999996</v>
      </c>
      <c r="L128" s="31">
        <v>0.38059999999999999</v>
      </c>
      <c r="M128" s="31">
        <v>0.2974</v>
      </c>
      <c r="N128" s="34">
        <v>119183.63</v>
      </c>
      <c r="O128" s="31">
        <v>0.14299999999999999</v>
      </c>
      <c r="P128" s="28">
        <v>0.57915731737721265</v>
      </c>
      <c r="Q128" s="28">
        <v>0.44244927275992096</v>
      </c>
      <c r="R128" s="169">
        <v>6.2212121212121216</v>
      </c>
      <c r="S128" s="28">
        <v>0.34461092315128083</v>
      </c>
      <c r="T128" s="28">
        <v>9.0943877551020407</v>
      </c>
      <c r="U128" s="28">
        <v>2.2687738650827325</v>
      </c>
      <c r="V128" s="28">
        <v>0.62998851353341379</v>
      </c>
      <c r="W128" s="28">
        <v>0.58755051571264849</v>
      </c>
      <c r="X128" s="28">
        <v>0.78860119987369748</v>
      </c>
      <c r="Y128" s="28">
        <v>1.3208411970881639</v>
      </c>
      <c r="Z128" s="28">
        <v>2.3703473173160714</v>
      </c>
      <c r="AA128" s="28">
        <v>1.1256068716544254</v>
      </c>
      <c r="AB128" s="28">
        <v>0.35038964858109101</v>
      </c>
      <c r="AC128" s="28">
        <v>0.51107994389901823</v>
      </c>
      <c r="AD128" s="35">
        <v>0.13782141187470781</v>
      </c>
      <c r="AE128" s="36">
        <v>446</v>
      </c>
      <c r="AF128" s="28">
        <v>4.1701729780271153E-2</v>
      </c>
    </row>
    <row r="129" spans="1:32" ht="14.25" customHeight="1">
      <c r="A129" s="13">
        <v>168</v>
      </c>
      <c r="B129" s="14" t="s">
        <v>150</v>
      </c>
      <c r="C129" s="14" t="s">
        <v>37</v>
      </c>
      <c r="D129" s="170">
        <v>5.0000000000000001E-3</v>
      </c>
      <c r="E129" s="15">
        <v>2700</v>
      </c>
      <c r="F129" s="16">
        <v>0.85516596668363376</v>
      </c>
      <c r="G129" s="16">
        <v>0.17209283713485393</v>
      </c>
      <c r="H129" s="17">
        <v>92.555555555555557</v>
      </c>
      <c r="I129" s="18">
        <v>23.416416791604199</v>
      </c>
      <c r="J129" s="20">
        <v>7.3068493150684928</v>
      </c>
      <c r="K129" s="31">
        <v>0.58309999999999995</v>
      </c>
      <c r="L129" s="31">
        <v>0.5141</v>
      </c>
      <c r="M129" s="31">
        <v>0.30409999999999998</v>
      </c>
      <c r="N129" s="34">
        <v>187368.88</v>
      </c>
      <c r="O129" s="31">
        <v>0</v>
      </c>
      <c r="P129" s="28">
        <v>0.11334894464660716</v>
      </c>
      <c r="Q129" s="28">
        <v>1.4620753889391214E-2</v>
      </c>
      <c r="R129" s="169">
        <v>3.7300303336703742</v>
      </c>
      <c r="S129" s="28">
        <v>6.4892783154626058E-2</v>
      </c>
      <c r="T129" s="28">
        <v>571.29801324503308</v>
      </c>
      <c r="U129" s="28">
        <v>1.458131908995639</v>
      </c>
      <c r="V129" s="28">
        <v>0.12125156192240497</v>
      </c>
      <c r="W129" s="28">
        <v>1.7855368681545301</v>
      </c>
      <c r="X129" s="28">
        <v>0.71947978884270436</v>
      </c>
      <c r="Y129" s="28">
        <v>2.2006329113924052</v>
      </c>
      <c r="Z129" s="28">
        <v>2.2899572501320922</v>
      </c>
      <c r="AA129" s="28">
        <v>0</v>
      </c>
      <c r="AB129" s="28">
        <v>1.4514646353329498E-2</v>
      </c>
      <c r="AC129" s="28">
        <v>0.43096932742911459</v>
      </c>
      <c r="AD129" s="35">
        <v>0.49511974590220942</v>
      </c>
      <c r="AE129" s="36">
        <v>0</v>
      </c>
      <c r="AF129" s="28">
        <v>0</v>
      </c>
    </row>
    <row r="130" spans="1:32" ht="14.25" customHeight="1">
      <c r="A130" s="13">
        <v>170</v>
      </c>
      <c r="B130" s="14" t="s">
        <v>151</v>
      </c>
      <c r="C130" s="14" t="s">
        <v>37</v>
      </c>
      <c r="D130" s="170">
        <v>0.03</v>
      </c>
      <c r="E130" s="15">
        <v>416</v>
      </c>
      <c r="F130" s="16">
        <v>1.580700288640918</v>
      </c>
      <c r="G130" s="16">
        <v>0.42166666666666669</v>
      </c>
      <c r="H130" s="17">
        <v>72.800552884615385</v>
      </c>
      <c r="I130" s="18">
        <v>13.765922727272727</v>
      </c>
      <c r="J130" s="20">
        <v>5.1506849315068495</v>
      </c>
      <c r="K130" s="39">
        <v>0.47</v>
      </c>
      <c r="L130" s="31">
        <v>0.52159999999999995</v>
      </c>
      <c r="M130" s="31">
        <v>8.0100000000000005E-2</v>
      </c>
      <c r="N130" s="34">
        <v>2465.7299999999996</v>
      </c>
      <c r="O130" s="31">
        <v>0</v>
      </c>
      <c r="P130" s="28">
        <v>2.5270805812417438</v>
      </c>
      <c r="Q130" s="28">
        <v>2.5755395683453237</v>
      </c>
      <c r="R130" s="169">
        <v>3.0388349514563107</v>
      </c>
      <c r="S130" s="28">
        <v>1.0160490224686314</v>
      </c>
      <c r="T130" s="28">
        <v>1.9355197331851028</v>
      </c>
      <c r="U130" s="28">
        <v>12.239015817223198</v>
      </c>
      <c r="V130" s="28">
        <v>435.25</v>
      </c>
      <c r="W130" s="28">
        <v>1.2188219052001841</v>
      </c>
      <c r="X130" s="28">
        <v>0.81385767790262176</v>
      </c>
      <c r="Y130" s="28">
        <v>1.0043956043956044</v>
      </c>
      <c r="Z130" s="28">
        <v>1.2072434607645875E-2</v>
      </c>
      <c r="AA130" s="28">
        <v>0</v>
      </c>
      <c r="AB130" s="28">
        <v>0.65408805031446537</v>
      </c>
      <c r="AC130" s="28">
        <v>0.3931648477886272</v>
      </c>
      <c r="AD130" s="35">
        <v>-0.15537047673750717</v>
      </c>
      <c r="AE130" s="36">
        <v>451</v>
      </c>
      <c r="AF130" s="28">
        <v>0.12952326249282023</v>
      </c>
    </row>
    <row r="131" spans="1:32" ht="14.25" customHeight="1">
      <c r="A131" s="13">
        <v>172</v>
      </c>
      <c r="B131" s="14" t="s">
        <v>152</v>
      </c>
      <c r="C131" s="14" t="s">
        <v>37</v>
      </c>
      <c r="D131" s="170">
        <v>1.4999999999999999E-2</v>
      </c>
      <c r="E131" s="15">
        <v>2405</v>
      </c>
      <c r="F131" s="16">
        <v>0.1748520403091145</v>
      </c>
      <c r="G131" s="16">
        <v>0.25049613055333325</v>
      </c>
      <c r="H131" s="17">
        <v>16.672178794178794</v>
      </c>
      <c r="I131" s="18">
        <v>14.320210714285713</v>
      </c>
      <c r="J131" s="20">
        <v>10.424657534246576</v>
      </c>
      <c r="K131" s="31">
        <v>0.268899</v>
      </c>
      <c r="L131" s="31">
        <v>0.30809999999999998</v>
      </c>
      <c r="M131" s="31">
        <v>0.22459999999999999</v>
      </c>
      <c r="N131" s="34">
        <v>13563.56</v>
      </c>
      <c r="O131" s="31">
        <v>0.1507</v>
      </c>
      <c r="P131" s="28">
        <v>5.9331175836030203E-2</v>
      </c>
      <c r="Q131" s="28">
        <v>6.8360634593060743E-2</v>
      </c>
      <c r="R131" s="169">
        <v>-6.4566316608323571E-2</v>
      </c>
      <c r="S131" s="28">
        <v>1.6892913267978746</v>
      </c>
      <c r="T131" s="28">
        <v>8.2117133503092035</v>
      </c>
      <c r="U131" s="28">
        <v>3.7232393204684149</v>
      </c>
      <c r="V131" s="28">
        <v>8.9626786659608264</v>
      </c>
      <c r="W131" s="28">
        <v>4.491151647154914</v>
      </c>
      <c r="X131" s="28">
        <v>0.18058384249830278</v>
      </c>
      <c r="Y131" s="28">
        <v>1.2451271886356128</v>
      </c>
      <c r="Z131" s="28">
        <v>0.23349028129904623</v>
      </c>
      <c r="AA131" s="28">
        <v>4.8291681757817216E-3</v>
      </c>
      <c r="AB131" s="28">
        <v>0.14997505612372164</v>
      </c>
      <c r="AC131" s="28">
        <v>0.20454209857948671</v>
      </c>
      <c r="AD131" s="35">
        <v>-9.214140161247452E-3</v>
      </c>
      <c r="AE131" s="36">
        <v>1113</v>
      </c>
      <c r="AF131" s="28">
        <v>3.2869673075219277E-2</v>
      </c>
    </row>
    <row r="132" spans="1:32">
      <c r="B132" s="12"/>
    </row>
    <row r="133" spans="1:32">
      <c r="B133" s="12"/>
    </row>
    <row r="134" spans="1:32">
      <c r="B134" s="12"/>
    </row>
    <row r="135" spans="1:32">
      <c r="B135" s="12"/>
    </row>
    <row r="136" spans="1:32">
      <c r="B136" s="12"/>
    </row>
    <row r="137" spans="1:32">
      <c r="B137" s="12"/>
    </row>
    <row r="138" spans="1:32">
      <c r="B138" s="12"/>
    </row>
    <row r="139" spans="1:32">
      <c r="B139" s="12"/>
    </row>
    <row r="140" spans="1:32">
      <c r="B140" s="12"/>
    </row>
    <row r="141" spans="1:32">
      <c r="B141" s="12"/>
    </row>
    <row r="142" spans="1:32">
      <c r="B142" s="12"/>
    </row>
    <row r="143" spans="1:32">
      <c r="B143" s="12"/>
    </row>
    <row r="144" spans="1:32">
      <c r="B144" s="12"/>
    </row>
    <row r="145" spans="2:31" ht="13.5">
      <c r="B145" s="12"/>
      <c r="D145" s="174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74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54"/>
    </row>
    <row r="146" spans="2:31" ht="13.5">
      <c r="B146" s="12"/>
      <c r="D146" s="174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74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54"/>
    </row>
    <row r="147" spans="2:31" ht="13.5">
      <c r="B147" s="12"/>
      <c r="D147" s="174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74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54"/>
    </row>
    <row r="148" spans="2:31" ht="13.5">
      <c r="B148" s="12"/>
      <c r="D148" s="174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74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54"/>
    </row>
    <row r="149" spans="2:31" ht="13.5">
      <c r="B149" s="12"/>
      <c r="D149" s="174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74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54"/>
    </row>
    <row r="150" spans="2:31" ht="13.5">
      <c r="B150" s="12"/>
      <c r="D150" s="174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74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54"/>
    </row>
    <row r="151" spans="2:31" ht="13.5">
      <c r="B151" s="12"/>
      <c r="D151" s="174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74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54"/>
    </row>
    <row r="152" spans="2:31" ht="13.5">
      <c r="B152" s="12"/>
      <c r="D152" s="174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74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54"/>
    </row>
    <row r="153" spans="2:31" ht="13.5">
      <c r="B153" s="12"/>
      <c r="D153" s="174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74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54"/>
    </row>
    <row r="154" spans="2:31" ht="13.5">
      <c r="B154" s="12"/>
      <c r="D154" s="174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74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54"/>
    </row>
    <row r="155" spans="2:31" ht="13.5">
      <c r="B155" s="12"/>
      <c r="D155" s="174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74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54"/>
    </row>
    <row r="156" spans="2:31" ht="13.5">
      <c r="B156" s="12"/>
      <c r="D156" s="174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74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54"/>
    </row>
    <row r="157" spans="2:31" ht="13.5">
      <c r="B157" s="12"/>
      <c r="D157" s="174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74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54"/>
    </row>
    <row r="158" spans="2:31" ht="13.5">
      <c r="B158" s="12"/>
      <c r="D158" s="174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74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54"/>
    </row>
    <row r="159" spans="2:31" ht="13.5">
      <c r="B159" s="12"/>
      <c r="D159" s="174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74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54"/>
    </row>
    <row r="160" spans="2:31" ht="13.5">
      <c r="B160" s="12"/>
      <c r="D160" s="174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74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54"/>
    </row>
    <row r="161" spans="2:31" ht="13.5">
      <c r="B161" s="12"/>
      <c r="D161" s="174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74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54"/>
    </row>
    <row r="162" spans="2:31" ht="13.5">
      <c r="B162" s="12"/>
      <c r="D162" s="174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74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54"/>
    </row>
    <row r="163" spans="2:31" ht="13.5">
      <c r="B163" s="12"/>
      <c r="D163" s="174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74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54"/>
    </row>
    <row r="164" spans="2:31" ht="13.5">
      <c r="B164" s="12"/>
      <c r="D164" s="174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74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54"/>
    </row>
    <row r="165" spans="2:31" ht="13.5">
      <c r="B165" s="12"/>
      <c r="D165" s="174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74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54"/>
    </row>
    <row r="166" spans="2:31" ht="13.5">
      <c r="B166" s="12"/>
      <c r="D166" s="174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74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54"/>
    </row>
    <row r="167" spans="2:31" ht="13.5">
      <c r="B167" s="12"/>
      <c r="D167" s="174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74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54"/>
    </row>
    <row r="168" spans="2:31" ht="13.5">
      <c r="B168" s="12"/>
      <c r="D168" s="174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74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54"/>
    </row>
    <row r="169" spans="2:31" ht="13.5">
      <c r="B169" s="12"/>
      <c r="D169" s="174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74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54"/>
    </row>
    <row r="170" spans="2:31" ht="13.5">
      <c r="B170" s="12"/>
      <c r="D170" s="174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74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54"/>
    </row>
    <row r="171" spans="2:31" ht="13.5">
      <c r="B171" s="12"/>
      <c r="D171" s="174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74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54"/>
    </row>
    <row r="172" spans="2:31" ht="13.5">
      <c r="B172" s="12"/>
      <c r="D172" s="174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74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54"/>
    </row>
    <row r="173" spans="2:31" ht="13.5">
      <c r="B173" s="12"/>
      <c r="D173" s="174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74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54"/>
    </row>
    <row r="174" spans="2:31" ht="13.5">
      <c r="B174" s="12"/>
      <c r="D174" s="174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74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54"/>
    </row>
    <row r="175" spans="2:31" ht="13.5">
      <c r="B175" s="12"/>
      <c r="D175" s="174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74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54"/>
    </row>
    <row r="176" spans="2:31" ht="13.5">
      <c r="B176" s="12"/>
      <c r="D176" s="174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74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54"/>
    </row>
    <row r="177" spans="2:31">
      <c r="B177" s="12"/>
    </row>
    <row r="178" spans="2:31">
      <c r="B178" s="12"/>
    </row>
    <row r="179" spans="2:31">
      <c r="B179" s="12"/>
    </row>
    <row r="180" spans="2:31">
      <c r="B180" s="12"/>
    </row>
    <row r="181" spans="2:31">
      <c r="B181" s="12"/>
    </row>
    <row r="182" spans="2:31">
      <c r="B182" s="12"/>
    </row>
    <row r="183" spans="2:31">
      <c r="B183" s="12"/>
    </row>
    <row r="184" spans="2:31">
      <c r="B184" s="12"/>
    </row>
    <row r="185" spans="2:31">
      <c r="B185" s="12"/>
    </row>
    <row r="186" spans="2:31">
      <c r="B186" s="12"/>
    </row>
    <row r="187" spans="2:31">
      <c r="B187" s="12"/>
    </row>
    <row r="188" spans="2:31">
      <c r="B188" s="12"/>
    </row>
    <row r="189" spans="2:31">
      <c r="B189" s="12"/>
    </row>
    <row r="190" spans="2:31" ht="13.5">
      <c r="B190" s="12"/>
      <c r="D190" s="174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74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54"/>
    </row>
    <row r="191" spans="2:31" ht="13.5">
      <c r="B191" s="12"/>
      <c r="D191" s="174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74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54"/>
    </row>
    <row r="192" spans="2:31" ht="13.5">
      <c r="B192" s="12"/>
      <c r="D192" s="174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74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54"/>
    </row>
    <row r="193" spans="2:31" ht="13.5">
      <c r="B193" s="12"/>
      <c r="D193" s="174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74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54"/>
    </row>
    <row r="194" spans="2:31" ht="13.5">
      <c r="B194" s="12"/>
      <c r="D194" s="174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74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54"/>
    </row>
    <row r="195" spans="2:31" ht="13.5">
      <c r="B195" s="12"/>
      <c r="D195" s="174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74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54"/>
    </row>
    <row r="196" spans="2:31" ht="13.5">
      <c r="B196" s="12"/>
      <c r="D196" s="174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74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54"/>
    </row>
    <row r="197" spans="2:31" ht="13.5">
      <c r="B197" s="12"/>
      <c r="D197" s="174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74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54"/>
    </row>
    <row r="198" spans="2:31" ht="13.5">
      <c r="B198" s="12"/>
      <c r="D198" s="174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74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54"/>
    </row>
    <row r="199" spans="2:31" ht="13.5">
      <c r="B199" s="12"/>
      <c r="D199" s="174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74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54"/>
    </row>
    <row r="200" spans="2:31" ht="13.5">
      <c r="B200" s="12"/>
      <c r="D200" s="174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74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54"/>
    </row>
    <row r="201" spans="2:31" ht="13.5">
      <c r="B201" s="12"/>
      <c r="D201" s="174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74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54"/>
    </row>
    <row r="202" spans="2:31" ht="13.5">
      <c r="B202" s="12"/>
      <c r="D202" s="174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74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54"/>
    </row>
    <row r="203" spans="2:31" ht="13.5">
      <c r="B203" s="12"/>
      <c r="D203" s="174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74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54"/>
    </row>
    <row r="204" spans="2:31" ht="13.5">
      <c r="B204" s="12"/>
      <c r="D204" s="174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74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54"/>
    </row>
    <row r="205" spans="2:31" ht="13.5">
      <c r="B205" s="12"/>
      <c r="D205" s="174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74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54"/>
    </row>
    <row r="206" spans="2:31" ht="13.5">
      <c r="B206" s="12"/>
      <c r="D206" s="174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74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54"/>
    </row>
    <row r="207" spans="2:31" ht="13.5">
      <c r="B207" s="12"/>
      <c r="D207" s="174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74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54"/>
    </row>
    <row r="208" spans="2:31" ht="13.5">
      <c r="B208" s="12"/>
      <c r="D208" s="174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74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54"/>
    </row>
    <row r="209" spans="2:31" ht="13.5">
      <c r="B209" s="12"/>
      <c r="D209" s="174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74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54"/>
    </row>
    <row r="210" spans="2:31" ht="13.5">
      <c r="B210" s="12"/>
      <c r="D210" s="174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74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54"/>
    </row>
    <row r="211" spans="2:31" ht="13.5">
      <c r="B211" s="12"/>
      <c r="D211" s="174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74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54"/>
    </row>
    <row r="212" spans="2:31" ht="13.5">
      <c r="B212" s="12"/>
      <c r="D212" s="174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74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54"/>
    </row>
    <row r="213" spans="2:31" ht="13.5">
      <c r="B213" s="12"/>
      <c r="D213" s="174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74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54"/>
    </row>
    <row r="214" spans="2:31" ht="13.5">
      <c r="B214" s="12"/>
      <c r="D214" s="174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74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54"/>
    </row>
    <row r="215" spans="2:31" ht="13.5">
      <c r="B215" s="12"/>
      <c r="D215" s="174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74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54"/>
    </row>
    <row r="216" spans="2:31" ht="13.5">
      <c r="B216" s="12"/>
      <c r="D216" s="174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74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54"/>
    </row>
    <row r="217" spans="2:31" ht="13.5">
      <c r="B217" s="12"/>
      <c r="D217" s="174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74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54"/>
    </row>
    <row r="218" spans="2:31" ht="13.5">
      <c r="B218" s="12"/>
      <c r="D218" s="174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74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54"/>
    </row>
    <row r="219" spans="2:31" ht="13.5">
      <c r="B219" s="12"/>
      <c r="D219" s="174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74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54"/>
    </row>
    <row r="220" spans="2:31" ht="13.5">
      <c r="B220" s="12"/>
      <c r="D220" s="174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74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54"/>
    </row>
    <row r="221" spans="2:31" ht="13.5">
      <c r="B221" s="12"/>
      <c r="D221" s="174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74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54"/>
    </row>
    <row r="222" spans="2:31" ht="13.5">
      <c r="B222" s="12"/>
      <c r="D222" s="174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74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54"/>
    </row>
    <row r="223" spans="2:31" ht="13.5">
      <c r="B223" s="12"/>
      <c r="D223" s="174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74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54"/>
    </row>
    <row r="224" spans="2:31" ht="13.5">
      <c r="B224" s="12"/>
      <c r="D224" s="174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74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54"/>
    </row>
    <row r="225" spans="2:31" ht="13.5">
      <c r="B225" s="12"/>
      <c r="D225" s="174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74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54"/>
    </row>
    <row r="226" spans="2:31" ht="13.5">
      <c r="B226" s="12"/>
      <c r="D226" s="174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74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54"/>
    </row>
    <row r="227" spans="2:31" ht="13.5">
      <c r="B227" s="12"/>
      <c r="D227" s="174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74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54"/>
    </row>
    <row r="228" spans="2:31" ht="13.5">
      <c r="B228" s="12"/>
      <c r="D228" s="174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74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54"/>
    </row>
    <row r="229" spans="2:31" ht="13.5">
      <c r="B229" s="12"/>
      <c r="D229" s="174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74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54"/>
    </row>
    <row r="230" spans="2:31" ht="13.5">
      <c r="B230" s="12"/>
      <c r="D230" s="174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74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54"/>
    </row>
    <row r="231" spans="2:31" ht="13.5">
      <c r="B231" s="12"/>
      <c r="D231" s="174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74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54"/>
    </row>
    <row r="232" spans="2:31" ht="13.5">
      <c r="B232" s="12"/>
      <c r="D232" s="174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74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54"/>
    </row>
    <row r="233" spans="2:31" ht="13.5">
      <c r="B233" s="12"/>
      <c r="D233" s="174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74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54"/>
    </row>
    <row r="234" spans="2:31" ht="13.5">
      <c r="B234" s="12"/>
      <c r="D234" s="174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74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54"/>
    </row>
    <row r="235" spans="2:31" ht="13.5">
      <c r="B235" s="12"/>
      <c r="D235" s="174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74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54"/>
    </row>
    <row r="236" spans="2:31" ht="13.5">
      <c r="B236" s="12"/>
      <c r="D236" s="174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74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54"/>
    </row>
    <row r="237" spans="2:31" ht="13.5">
      <c r="B237" s="12"/>
      <c r="D237" s="174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74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54"/>
    </row>
    <row r="238" spans="2:31" ht="13.5">
      <c r="B238" s="12"/>
      <c r="D238" s="174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74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54"/>
    </row>
    <row r="239" spans="2:31" ht="13.5">
      <c r="B239" s="12"/>
      <c r="D239" s="174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74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54"/>
    </row>
    <row r="240" spans="2:31" ht="13.5">
      <c r="B240" s="12"/>
      <c r="D240" s="174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74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54"/>
    </row>
    <row r="241" spans="2:31" ht="13.5">
      <c r="B241" s="12"/>
      <c r="D241" s="174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74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54"/>
    </row>
    <row r="242" spans="2:31" ht="13.5">
      <c r="B242" s="12"/>
      <c r="D242" s="174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74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54"/>
    </row>
    <row r="243" spans="2:31" ht="13.5">
      <c r="B243" s="12"/>
      <c r="D243" s="174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74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54"/>
    </row>
    <row r="244" spans="2:31" ht="13.5">
      <c r="B244" s="12"/>
      <c r="D244" s="174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74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54"/>
    </row>
    <row r="245" spans="2:31" ht="13.5">
      <c r="B245" s="12"/>
      <c r="D245" s="174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74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54"/>
    </row>
    <row r="246" spans="2:31" ht="13.5">
      <c r="B246" s="12"/>
      <c r="D246" s="174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74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54"/>
    </row>
    <row r="247" spans="2:31" ht="13.5">
      <c r="B247" s="12"/>
      <c r="D247" s="174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74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54"/>
    </row>
    <row r="248" spans="2:31" ht="13.5">
      <c r="B248" s="12"/>
      <c r="D248" s="174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74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54"/>
    </row>
    <row r="249" spans="2:31" ht="13.5">
      <c r="B249" s="12"/>
      <c r="D249" s="174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74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54"/>
    </row>
    <row r="250" spans="2:31" ht="13.5">
      <c r="B250" s="12"/>
      <c r="D250" s="174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74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54"/>
    </row>
    <row r="251" spans="2:31" ht="13.5">
      <c r="B251" s="12"/>
      <c r="D251" s="174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74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54"/>
    </row>
    <row r="252" spans="2:31" ht="13.5">
      <c r="B252" s="12"/>
      <c r="D252" s="174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74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54"/>
    </row>
    <row r="253" spans="2:31" ht="13.5">
      <c r="B253" s="12"/>
      <c r="D253" s="174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74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54"/>
    </row>
    <row r="254" spans="2:31" ht="13.5">
      <c r="B254" s="12"/>
      <c r="D254" s="174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74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54"/>
    </row>
    <row r="255" spans="2:31" ht="13.5">
      <c r="B255" s="12"/>
      <c r="D255" s="174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74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54"/>
    </row>
    <row r="256" spans="2:31" ht="13.5">
      <c r="B256" s="12"/>
      <c r="D256" s="174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74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54"/>
    </row>
    <row r="257" spans="2:31" ht="13.5">
      <c r="B257" s="12"/>
      <c r="D257" s="174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74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54"/>
    </row>
    <row r="258" spans="2:31" ht="13.5">
      <c r="B258" s="12"/>
      <c r="D258" s="174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74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54"/>
    </row>
    <row r="259" spans="2:31" ht="13.5">
      <c r="B259" s="12"/>
      <c r="D259" s="174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74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54"/>
    </row>
    <row r="260" spans="2:31" ht="13.5">
      <c r="B260" s="12"/>
      <c r="D260" s="174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74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54"/>
    </row>
    <row r="261" spans="2:31" ht="13.5">
      <c r="B261" s="12"/>
      <c r="D261" s="174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74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54"/>
    </row>
    <row r="262" spans="2:31" ht="13.5">
      <c r="B262" s="12"/>
      <c r="D262" s="174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74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54"/>
    </row>
    <row r="263" spans="2:31" ht="13.5">
      <c r="B263" s="12"/>
      <c r="D263" s="174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74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54"/>
    </row>
    <row r="264" spans="2:31" ht="13.5">
      <c r="B264" s="12"/>
      <c r="D264" s="174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74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54"/>
    </row>
    <row r="265" spans="2:31" ht="13.5">
      <c r="B265" s="12"/>
      <c r="D265" s="174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74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54"/>
    </row>
    <row r="266" spans="2:31" ht="13.5">
      <c r="B266" s="12"/>
      <c r="D266" s="174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74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54"/>
    </row>
    <row r="267" spans="2:31" ht="13.5">
      <c r="B267" s="12"/>
      <c r="D267" s="174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74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54"/>
    </row>
    <row r="268" spans="2:31" ht="13.5">
      <c r="B268" s="12"/>
      <c r="D268" s="174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74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54"/>
    </row>
    <row r="269" spans="2:31" ht="13.5">
      <c r="B269" s="12"/>
      <c r="D269" s="174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74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54"/>
    </row>
    <row r="270" spans="2:31" ht="13.5">
      <c r="B270" s="12"/>
      <c r="D270" s="174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74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54"/>
    </row>
    <row r="271" spans="2:31" ht="13.5">
      <c r="B271" s="12"/>
      <c r="D271" s="174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74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54"/>
    </row>
    <row r="272" spans="2:31" ht="13.5">
      <c r="B272" s="12"/>
      <c r="D272" s="174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74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54"/>
    </row>
    <row r="273" spans="2:31" ht="13.5">
      <c r="B273" s="12"/>
      <c r="D273" s="174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74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54"/>
    </row>
    <row r="274" spans="2:31" ht="13.5">
      <c r="B274" s="12"/>
      <c r="D274" s="174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74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54"/>
    </row>
    <row r="275" spans="2:31" ht="13.5">
      <c r="B275" s="12"/>
      <c r="D275" s="174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74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54"/>
    </row>
    <row r="276" spans="2:31" ht="13.5">
      <c r="B276" s="12"/>
      <c r="D276" s="174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74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54"/>
    </row>
    <row r="277" spans="2:31" ht="13.5">
      <c r="B277" s="12"/>
      <c r="D277" s="174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74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54"/>
    </row>
    <row r="278" spans="2:31" ht="13.5">
      <c r="B278" s="12"/>
      <c r="D278" s="174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74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54"/>
    </row>
    <row r="279" spans="2:31" ht="13.5">
      <c r="B279" s="12"/>
      <c r="D279" s="174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74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54"/>
    </row>
    <row r="280" spans="2:31" ht="13.5">
      <c r="B280" s="12"/>
      <c r="D280" s="174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74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54"/>
    </row>
    <row r="281" spans="2:31" ht="13.5">
      <c r="B281" s="12"/>
      <c r="D281" s="174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74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54"/>
    </row>
    <row r="282" spans="2:31" ht="13.5">
      <c r="B282" s="12"/>
      <c r="D282" s="174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74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54"/>
    </row>
    <row r="283" spans="2:31" ht="13.5">
      <c r="B283" s="12"/>
      <c r="D283" s="174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74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54"/>
    </row>
    <row r="284" spans="2:31" ht="13.5">
      <c r="B284" s="12"/>
      <c r="D284" s="174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74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54"/>
    </row>
    <row r="285" spans="2:31" ht="13.5">
      <c r="B285" s="12"/>
      <c r="D285" s="174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74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54"/>
    </row>
    <row r="286" spans="2:31" ht="13.5">
      <c r="B286" s="12"/>
      <c r="D286" s="174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74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54"/>
    </row>
    <row r="287" spans="2:31" ht="13.5">
      <c r="B287" s="12"/>
      <c r="D287" s="174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74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54"/>
    </row>
    <row r="288" spans="2:31" ht="13.5">
      <c r="B288" s="12"/>
      <c r="D288" s="174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74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54"/>
    </row>
    <row r="289" spans="2:31" ht="13.5">
      <c r="B289" s="12"/>
      <c r="D289" s="174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74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54"/>
    </row>
    <row r="290" spans="2:31" ht="13.5">
      <c r="B290" s="12"/>
      <c r="D290" s="174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74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54"/>
    </row>
    <row r="291" spans="2:31" ht="13.5">
      <c r="B291" s="12"/>
      <c r="D291" s="174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74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54"/>
    </row>
    <row r="292" spans="2:31" ht="13.5">
      <c r="B292" s="12"/>
      <c r="D292" s="174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74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54"/>
    </row>
    <row r="293" spans="2:31" ht="13.5">
      <c r="B293" s="12"/>
      <c r="D293" s="174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74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54"/>
    </row>
    <row r="294" spans="2:31" ht="13.5">
      <c r="B294" s="12"/>
      <c r="D294" s="174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74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54"/>
    </row>
    <row r="295" spans="2:31" ht="13.5">
      <c r="B295" s="12"/>
      <c r="D295" s="174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74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54"/>
    </row>
    <row r="296" spans="2:31" ht="13.5">
      <c r="B296" s="12"/>
      <c r="D296" s="174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74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54"/>
    </row>
    <row r="297" spans="2:31" ht="13.5">
      <c r="B297" s="12"/>
      <c r="D297" s="174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74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54"/>
    </row>
    <row r="298" spans="2:31" ht="13.5">
      <c r="B298" s="12"/>
      <c r="D298" s="174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74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54"/>
    </row>
    <row r="299" spans="2:31" ht="13.5">
      <c r="B299" s="12"/>
      <c r="D299" s="174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74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54"/>
    </row>
    <row r="300" spans="2:31" ht="13.5">
      <c r="B300" s="12"/>
      <c r="D300" s="174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74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54"/>
    </row>
    <row r="301" spans="2:31" ht="13.5">
      <c r="B301" s="12"/>
      <c r="D301" s="174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74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54"/>
    </row>
    <row r="302" spans="2:31" ht="13.5">
      <c r="B302" s="12"/>
      <c r="D302" s="174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74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54"/>
    </row>
    <row r="303" spans="2:31" ht="13.5">
      <c r="B303" s="12"/>
      <c r="D303" s="174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74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54"/>
    </row>
    <row r="304" spans="2:31" ht="13.5">
      <c r="B304" s="12"/>
      <c r="D304" s="174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74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54"/>
    </row>
    <row r="305" spans="2:31" ht="13.5">
      <c r="B305" s="12"/>
      <c r="D305" s="174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74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54"/>
    </row>
    <row r="306" spans="2:31" ht="13.5">
      <c r="B306" s="12"/>
      <c r="D306" s="174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74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54"/>
    </row>
    <row r="307" spans="2:31" ht="13.5">
      <c r="B307" s="12"/>
      <c r="D307" s="174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74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54"/>
    </row>
    <row r="308" spans="2:31" ht="13.5">
      <c r="B308" s="12"/>
      <c r="D308" s="174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74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54"/>
    </row>
    <row r="309" spans="2:31" ht="13.5">
      <c r="B309" s="12"/>
      <c r="D309" s="174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74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54"/>
    </row>
    <row r="310" spans="2:31" ht="13.5">
      <c r="B310" s="12"/>
      <c r="D310" s="174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74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54"/>
    </row>
    <row r="311" spans="2:31" ht="13.5">
      <c r="B311" s="12"/>
      <c r="D311" s="174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74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54"/>
    </row>
    <row r="312" spans="2:31" ht="13.5">
      <c r="B312" s="12"/>
      <c r="D312" s="174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74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54"/>
    </row>
    <row r="313" spans="2:31" ht="13.5">
      <c r="B313" s="12"/>
      <c r="D313" s="174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74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54"/>
    </row>
    <row r="314" spans="2:31" ht="13.5">
      <c r="B314" s="12"/>
      <c r="D314" s="174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74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54"/>
    </row>
    <row r="315" spans="2:31" ht="13.5">
      <c r="B315" s="12"/>
      <c r="D315" s="174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74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54"/>
    </row>
    <row r="316" spans="2:31" ht="13.5">
      <c r="B316" s="12"/>
      <c r="D316" s="174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74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54"/>
    </row>
    <row r="317" spans="2:31" ht="13.5">
      <c r="B317" s="12"/>
      <c r="D317" s="174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74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54"/>
    </row>
    <row r="318" spans="2:31" ht="13.5">
      <c r="B318" s="12"/>
      <c r="D318" s="174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74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54"/>
    </row>
    <row r="319" spans="2:31" ht="13.5">
      <c r="B319" s="12"/>
      <c r="D319" s="174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74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54"/>
    </row>
    <row r="320" spans="2:31" ht="13.5">
      <c r="B320" s="12"/>
      <c r="D320" s="174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74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54"/>
    </row>
    <row r="321" spans="2:31" ht="13.5">
      <c r="B321" s="12"/>
      <c r="D321" s="174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74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54"/>
    </row>
    <row r="322" spans="2:31" ht="13.5">
      <c r="B322" s="12"/>
      <c r="D322" s="174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74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54"/>
    </row>
    <row r="323" spans="2:31" ht="13.5">
      <c r="B323" s="12"/>
      <c r="D323" s="174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74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54"/>
    </row>
    <row r="324" spans="2:31" ht="13.5">
      <c r="B324" s="12"/>
      <c r="D324" s="174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74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54"/>
    </row>
    <row r="325" spans="2:31" ht="13.5">
      <c r="B325" s="12"/>
      <c r="D325" s="174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74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54"/>
    </row>
    <row r="326" spans="2:31" ht="13.5">
      <c r="B326" s="12"/>
      <c r="D326" s="174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74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54"/>
    </row>
    <row r="327" spans="2:31" ht="13.5">
      <c r="B327" s="12"/>
      <c r="D327" s="174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74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54"/>
    </row>
    <row r="328" spans="2:31" ht="13.5">
      <c r="B328" s="12"/>
      <c r="D328" s="174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74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54"/>
    </row>
    <row r="329" spans="2:31" ht="13.5">
      <c r="B329" s="12"/>
      <c r="D329" s="174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74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54"/>
    </row>
  </sheetData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9"/>
  <sheetViews>
    <sheetView workbookViewId="0">
      <pane xSplit="4" ySplit="1" topLeftCell="V2" activePane="bottomRight" state="frozen"/>
      <selection pane="topRight" activeCell="E1" sqref="E1"/>
      <selection pane="bottomLeft" activeCell="A2" sqref="A2"/>
      <selection pane="bottomRight" activeCell="B23" sqref="B23"/>
    </sheetView>
  </sheetViews>
  <sheetFormatPr defaultRowHeight="14.25"/>
  <cols>
    <col min="1" max="1" width="3.875" style="12" customWidth="1"/>
    <col min="2" max="2" width="25.25" style="56" customWidth="1"/>
    <col min="3" max="3" width="22.75" style="12" customWidth="1"/>
    <col min="4" max="4" width="9" style="50" customWidth="1"/>
    <col min="5" max="9" width="9" style="50"/>
    <col min="10" max="10" width="8.875" style="50" customWidth="1"/>
    <col min="11" max="11" width="7.375" style="50" customWidth="1"/>
    <col min="12" max="15" width="9" style="50" customWidth="1"/>
    <col min="16" max="17" width="8" style="50" customWidth="1"/>
    <col min="18" max="28" width="9" style="50" customWidth="1"/>
    <col min="29" max="29" width="8.75" style="50" customWidth="1"/>
    <col min="30" max="30" width="9" style="50" customWidth="1"/>
    <col min="31" max="31" width="9" style="53" customWidth="1"/>
    <col min="32" max="16384" width="9" style="12"/>
  </cols>
  <sheetData>
    <row r="1" spans="1:32" ht="56.25" customHeight="1" thickTop="1">
      <c r="A1" s="1" t="s">
        <v>153</v>
      </c>
      <c r="B1" s="2" t="s">
        <v>0</v>
      </c>
      <c r="C1" s="2" t="s">
        <v>1</v>
      </c>
      <c r="D1" s="8" t="s">
        <v>19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 t="s">
        <v>8</v>
      </c>
      <c r="K1" s="6" t="s">
        <v>9</v>
      </c>
      <c r="L1" s="6" t="s">
        <v>12</v>
      </c>
      <c r="M1" s="6" t="s">
        <v>13</v>
      </c>
      <c r="N1" s="8" t="s">
        <v>16</v>
      </c>
      <c r="O1" s="8" t="s">
        <v>18</v>
      </c>
      <c r="P1" s="9" t="s">
        <v>20</v>
      </c>
      <c r="Q1" s="9" t="s">
        <v>21</v>
      </c>
      <c r="R1" s="3" t="s">
        <v>22</v>
      </c>
      <c r="S1" s="3" t="s">
        <v>23</v>
      </c>
      <c r="T1" s="10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11" t="s">
        <v>308</v>
      </c>
      <c r="AF1" s="3" t="s">
        <v>309</v>
      </c>
    </row>
    <row r="2" spans="1:32" ht="14.25" customHeight="1">
      <c r="A2" s="13">
        <v>2</v>
      </c>
      <c r="B2" s="14" t="s">
        <v>36</v>
      </c>
      <c r="C2" s="14" t="s">
        <v>37</v>
      </c>
      <c r="D2" s="28">
        <v>0.02</v>
      </c>
      <c r="E2" s="15">
        <v>15972</v>
      </c>
      <c r="F2" s="16">
        <v>0.19978813356190206</v>
      </c>
      <c r="G2" s="16">
        <v>0.27325095057034221</v>
      </c>
      <c r="H2" s="17">
        <v>16.474204858502379</v>
      </c>
      <c r="I2" s="18">
        <v>12.835414634146341</v>
      </c>
      <c r="J2" s="20">
        <v>17.942465753424656</v>
      </c>
      <c r="K2" s="21">
        <v>1</v>
      </c>
      <c r="L2" s="23">
        <v>0.39</v>
      </c>
      <c r="M2" s="23">
        <v>0.41</v>
      </c>
      <c r="N2" s="27">
        <v>45447.13</v>
      </c>
      <c r="O2" s="28">
        <v>8.8400000000000006E-2</v>
      </c>
      <c r="P2" s="28">
        <v>0.29896494996115708</v>
      </c>
      <c r="Q2" s="28">
        <v>0.51685460473185185</v>
      </c>
      <c r="R2" s="28">
        <v>0.16202255365587481</v>
      </c>
      <c r="S2" s="28">
        <v>3.3282513305471766</v>
      </c>
      <c r="T2" s="28">
        <v>12.868748198674224</v>
      </c>
      <c r="U2" s="28">
        <v>5.2546210575866938</v>
      </c>
      <c r="V2" s="28">
        <v>928.92371705963944</v>
      </c>
      <c r="W2" s="28">
        <v>1.7844158318383159</v>
      </c>
      <c r="X2" s="28">
        <v>0.55397050157870198</v>
      </c>
      <c r="Y2" s="28">
        <v>1.0038078224896578</v>
      </c>
      <c r="Z2" s="28">
        <v>6.4480507956539744E-3</v>
      </c>
      <c r="AA2" s="28">
        <v>0</v>
      </c>
      <c r="AB2" s="28">
        <v>0.37962588833693817</v>
      </c>
      <c r="AC2" s="28">
        <v>8.583748659955745E-2</v>
      </c>
      <c r="AD2" s="16">
        <v>2.2426144524706086E-2</v>
      </c>
      <c r="AE2" s="29">
        <v>0</v>
      </c>
      <c r="AF2" s="28">
        <v>0</v>
      </c>
    </row>
    <row r="3" spans="1:32" ht="14.25" customHeight="1">
      <c r="A3" s="13">
        <v>4</v>
      </c>
      <c r="B3" s="14" t="s">
        <v>38</v>
      </c>
      <c r="C3" s="14" t="s">
        <v>39</v>
      </c>
      <c r="D3" s="31">
        <v>0.02</v>
      </c>
      <c r="E3" s="15">
        <v>4443</v>
      </c>
      <c r="F3" s="16">
        <v>0.27185948142694194</v>
      </c>
      <c r="G3" s="16">
        <v>0.32702346041055719</v>
      </c>
      <c r="H3" s="17">
        <v>15.372496061219897</v>
      </c>
      <c r="I3" s="18">
        <v>11.675213675213675</v>
      </c>
      <c r="J3" s="20">
        <v>9.0410958904109595</v>
      </c>
      <c r="K3" s="30">
        <v>0.34761999999999998</v>
      </c>
      <c r="L3" s="31">
        <v>0.22869999999999999</v>
      </c>
      <c r="M3" s="32">
        <v>0.12759999999999999</v>
      </c>
      <c r="N3" s="34">
        <v>8618.2199999999993</v>
      </c>
      <c r="O3" s="31">
        <v>6.2700000000000006E-2</v>
      </c>
      <c r="P3" s="28">
        <v>4.6402223885384286E-2</v>
      </c>
      <c r="Q3" s="28">
        <v>1.0641916167664669</v>
      </c>
      <c r="R3" s="28">
        <v>1.8535645472061657</v>
      </c>
      <c r="S3" s="28">
        <v>0.90616509926854749</v>
      </c>
      <c r="T3" s="28">
        <v>2.7606844409072822</v>
      </c>
      <c r="U3" s="28">
        <v>5.3621889009120425</v>
      </c>
      <c r="V3" s="28">
        <v>17.926614987080104</v>
      </c>
      <c r="W3" s="28">
        <v>1.6423962245979005</v>
      </c>
      <c r="X3" s="28">
        <v>0.5597220803106161</v>
      </c>
      <c r="Y3" s="28">
        <v>1.0347826086956522</v>
      </c>
      <c r="Z3" s="28">
        <v>0.22754699466233466</v>
      </c>
      <c r="AA3" s="28">
        <v>0</v>
      </c>
      <c r="AB3" s="28">
        <v>0.69459860861408584</v>
      </c>
      <c r="AC3" s="28">
        <v>0.44770525830258301</v>
      </c>
      <c r="AD3" s="35">
        <v>0.10743311808118081</v>
      </c>
      <c r="AE3" s="36">
        <v>762</v>
      </c>
      <c r="AF3" s="28">
        <v>4.3934501845018452E-2</v>
      </c>
    </row>
    <row r="4" spans="1:32" ht="15" customHeight="1">
      <c r="A4" s="13">
        <v>7</v>
      </c>
      <c r="B4" s="14" t="s">
        <v>40</v>
      </c>
      <c r="C4" s="14" t="s">
        <v>39</v>
      </c>
      <c r="D4" s="31">
        <v>4.4999999999999998E-2</v>
      </c>
      <c r="E4" s="15">
        <v>1417</v>
      </c>
      <c r="F4" s="16">
        <v>0.63117950153196145</v>
      </c>
      <c r="G4" s="16">
        <v>0.2857142857142857</v>
      </c>
      <c r="H4" s="17">
        <v>34.650670430486947</v>
      </c>
      <c r="I4" s="18">
        <v>14.878787878787879</v>
      </c>
      <c r="J4" s="20">
        <v>6.2</v>
      </c>
      <c r="K4" s="31">
        <v>0.28870000000000001</v>
      </c>
      <c r="L4" s="31">
        <v>0.40450000000000003</v>
      </c>
      <c r="M4" s="31">
        <v>0.30709999999999998</v>
      </c>
      <c r="N4" s="34">
        <v>4365.33</v>
      </c>
      <c r="O4" s="35">
        <v>1.6674840608141044E-2</v>
      </c>
      <c r="P4" s="28">
        <v>1.1413654618473896</v>
      </c>
      <c r="Q4" s="28">
        <v>1.2135678391959801</v>
      </c>
      <c r="R4" s="28">
        <v>0.79594423320659069</v>
      </c>
      <c r="S4" s="28">
        <v>1.0309383789312196</v>
      </c>
      <c r="T4" s="28">
        <v>0</v>
      </c>
      <c r="U4" s="28">
        <v>16.323886639676115</v>
      </c>
      <c r="V4" s="28">
        <v>44.8</v>
      </c>
      <c r="W4" s="28">
        <v>113.26086956521739</v>
      </c>
      <c r="X4" s="28">
        <v>8.6271567891972999E-3</v>
      </c>
      <c r="Y4" s="28">
        <v>1.0120158326265196</v>
      </c>
      <c r="Z4" s="28">
        <v>2.1566401816118047E-2</v>
      </c>
      <c r="AA4" s="28">
        <v>0</v>
      </c>
      <c r="AB4" s="28">
        <v>0.73859786291373464</v>
      </c>
      <c r="AC4" s="28">
        <v>0.92509920634920639</v>
      </c>
      <c r="AD4" s="35">
        <v>0.51041666666666663</v>
      </c>
      <c r="AE4" s="36">
        <v>569</v>
      </c>
      <c r="AF4" s="28">
        <v>0.28224206349206349</v>
      </c>
    </row>
    <row r="5" spans="1:32">
      <c r="A5" s="37">
        <v>8</v>
      </c>
      <c r="B5" s="38" t="s">
        <v>41</v>
      </c>
      <c r="C5" s="38" t="s">
        <v>37</v>
      </c>
      <c r="D5" s="31">
        <v>3.0000000000000001E-3</v>
      </c>
      <c r="E5" s="15">
        <v>23155</v>
      </c>
      <c r="F5" s="16">
        <v>0.14492634300554852</v>
      </c>
      <c r="G5" s="16">
        <v>0.33428625589416699</v>
      </c>
      <c r="H5" s="17">
        <v>12.006387389332758</v>
      </c>
      <c r="I5" s="18">
        <v>10.05324815557068</v>
      </c>
      <c r="J5" s="20">
        <v>14.794520547945206</v>
      </c>
      <c r="K5" s="31">
        <v>0.96</v>
      </c>
      <c r="L5" s="31">
        <v>3.1099999999999999E-2</v>
      </c>
      <c r="M5" s="31">
        <v>0.15010000000000001</v>
      </c>
      <c r="N5" s="34">
        <v>106356.46</v>
      </c>
      <c r="O5" s="35">
        <v>0.16711111111111113</v>
      </c>
      <c r="P5" s="28">
        <v>7.3462847755478622E-2</v>
      </c>
      <c r="Q5" s="28">
        <v>0.27830194348625614</v>
      </c>
      <c r="R5" s="28">
        <v>0.21778689386767636</v>
      </c>
      <c r="S5" s="28">
        <v>2.4841304159820115</v>
      </c>
      <c r="T5" s="28">
        <v>18.739482711450638</v>
      </c>
      <c r="U5" s="28">
        <v>3.5334238073696658</v>
      </c>
      <c r="V5" s="28">
        <v>1627.8683729433271</v>
      </c>
      <c r="W5" s="28">
        <v>1.4073442390689186</v>
      </c>
      <c r="X5" s="28">
        <v>0.71344432080570541</v>
      </c>
      <c r="Y5" s="28">
        <v>1.0070301884563124</v>
      </c>
      <c r="Z5" s="28">
        <v>5.8905938546015271E-3</v>
      </c>
      <c r="AA5" s="28">
        <v>0</v>
      </c>
      <c r="AB5" s="28">
        <v>0.24430646190855521</v>
      </c>
      <c r="AC5" s="28">
        <v>5.8441631365925312E-2</v>
      </c>
      <c r="AD5" s="35">
        <v>2.5446855725907526E-2</v>
      </c>
      <c r="AE5" s="36">
        <v>0</v>
      </c>
      <c r="AF5" s="28">
        <v>0</v>
      </c>
    </row>
    <row r="6" spans="1:32">
      <c r="A6" s="37">
        <v>8</v>
      </c>
      <c r="B6" s="38" t="s">
        <v>41</v>
      </c>
      <c r="C6" s="38" t="s">
        <v>37</v>
      </c>
      <c r="D6" s="31">
        <v>0.01</v>
      </c>
      <c r="E6" s="15">
        <v>5349</v>
      </c>
      <c r="F6" s="16">
        <v>0.23708026014965067</v>
      </c>
      <c r="G6" s="16">
        <v>0.25474192521988887</v>
      </c>
      <c r="H6" s="17">
        <v>19.224856982613574</v>
      </c>
      <c r="I6" s="18">
        <v>13.883733552231876</v>
      </c>
      <c r="J6" s="20">
        <v>13.564383561643835</v>
      </c>
      <c r="K6" s="31">
        <v>0.51</v>
      </c>
      <c r="L6" s="31">
        <v>0.13639999999999999</v>
      </c>
      <c r="M6" s="31">
        <v>6.8099999999999994E-2</v>
      </c>
      <c r="N6" s="34">
        <v>26041.63</v>
      </c>
      <c r="O6" s="35">
        <v>9.2101428155056883E-2</v>
      </c>
      <c r="P6" s="28">
        <v>0.21564004815409299</v>
      </c>
      <c r="Q6" s="28">
        <v>0.25964758992281922</v>
      </c>
      <c r="R6" s="28">
        <v>0.23248847926267291</v>
      </c>
      <c r="S6" s="28">
        <v>2.5796110570283672</v>
      </c>
      <c r="T6" s="28">
        <v>16.130808706423643</v>
      </c>
      <c r="U6" s="28">
        <v>5.2703052728954676</v>
      </c>
      <c r="V6" s="28">
        <v>1087.7708830548927</v>
      </c>
      <c r="W6" s="28">
        <v>1.3683864795007641</v>
      </c>
      <c r="X6" s="28">
        <v>0.7323395914998968</v>
      </c>
      <c r="Y6" s="28">
        <v>1.0178296956655395</v>
      </c>
      <c r="Z6" s="28">
        <v>9.6724470134874757E-3</v>
      </c>
      <c r="AA6" s="28">
        <v>0</v>
      </c>
      <c r="AB6" s="28">
        <v>0.22981246374943609</v>
      </c>
      <c r="AC6" s="28">
        <v>5.9555571157761708E-2</v>
      </c>
      <c r="AD6" s="35">
        <v>2.1721196377167732E-3</v>
      </c>
      <c r="AE6" s="36">
        <v>0</v>
      </c>
      <c r="AF6" s="28">
        <v>0</v>
      </c>
    </row>
    <row r="7" spans="1:32" ht="15" customHeight="1">
      <c r="A7" s="37">
        <v>8</v>
      </c>
      <c r="B7" s="38" t="s">
        <v>41</v>
      </c>
      <c r="C7" s="38" t="s">
        <v>37</v>
      </c>
      <c r="D7" s="31">
        <v>5.0000000000000001E-3</v>
      </c>
      <c r="E7" s="15">
        <v>14478</v>
      </c>
      <c r="F7" s="16">
        <v>0.17961680260516721</v>
      </c>
      <c r="G7" s="16">
        <v>0.2985911101621242</v>
      </c>
      <c r="H7" s="17">
        <v>15.012047013860109</v>
      </c>
      <c r="I7" s="18">
        <v>11.93999998168805</v>
      </c>
      <c r="J7" s="20">
        <v>20.323287671232876</v>
      </c>
      <c r="K7" s="31">
        <v>0.51</v>
      </c>
      <c r="L7" s="31">
        <v>8.3599999999999994E-2</v>
      </c>
      <c r="M7" s="31">
        <v>0.13950000000000001</v>
      </c>
      <c r="N7" s="34">
        <v>67302.66</v>
      </c>
      <c r="O7" s="35">
        <v>9.0374497059733841E-2</v>
      </c>
      <c r="P7" s="28">
        <v>-3.6614029078625432E-3</v>
      </c>
      <c r="Q7" s="28">
        <v>0.15122643768601818</v>
      </c>
      <c r="R7" s="28">
        <v>0.15555910288131525</v>
      </c>
      <c r="S7" s="28">
        <v>2.2896511737978038</v>
      </c>
      <c r="T7" s="28">
        <v>17.706677647381785</v>
      </c>
      <c r="U7" s="28">
        <v>3.7055520181540511</v>
      </c>
      <c r="V7" s="28">
        <v>147.85329512893983</v>
      </c>
      <c r="W7" s="28">
        <v>1.6112157458263896</v>
      </c>
      <c r="X7" s="28">
        <v>0.60108230496580006</v>
      </c>
      <c r="Y7" s="28">
        <v>1.0292434837889384</v>
      </c>
      <c r="Z7" s="28">
        <v>4.8675393370280672E-2</v>
      </c>
      <c r="AA7" s="28">
        <v>8.6028854583005219E-3</v>
      </c>
      <c r="AB7" s="28">
        <v>0.23023893770126824</v>
      </c>
      <c r="AC7" s="28">
        <v>8.7507687219319591E-2</v>
      </c>
      <c r="AD7" s="35">
        <v>4.4270631463078094E-2</v>
      </c>
      <c r="AE7" s="36">
        <v>0</v>
      </c>
      <c r="AF7" s="28">
        <v>0</v>
      </c>
    </row>
    <row r="8" spans="1:32" ht="15" customHeight="1">
      <c r="A8" s="37">
        <v>8</v>
      </c>
      <c r="B8" s="38" t="s">
        <v>41</v>
      </c>
      <c r="C8" s="38" t="s">
        <v>37</v>
      </c>
      <c r="D8" s="31">
        <v>5.0000000000000001E-3</v>
      </c>
      <c r="E8" s="15">
        <v>14798</v>
      </c>
      <c r="F8" s="16">
        <v>0.20155515734280849</v>
      </c>
      <c r="G8" s="16">
        <v>0.32128938089308934</v>
      </c>
      <c r="H8" s="17">
        <v>14.19293677735995</v>
      </c>
      <c r="I8" s="18">
        <v>10.767665201156223</v>
      </c>
      <c r="J8" s="20">
        <v>16.07123287671233</v>
      </c>
      <c r="K8" s="39">
        <v>0.51</v>
      </c>
      <c r="L8" s="31">
        <v>5.28E-2</v>
      </c>
      <c r="M8" s="31">
        <v>6.6699999999999995E-2</v>
      </c>
      <c r="N8" s="34">
        <v>38524.879999999997</v>
      </c>
      <c r="O8" s="35">
        <v>9.0374497059733841E-2</v>
      </c>
      <c r="P8" s="28">
        <v>4.9973034352746026E-4</v>
      </c>
      <c r="Q8" s="28">
        <v>0.28301195590635086</v>
      </c>
      <c r="R8" s="28">
        <v>0.17435124196492335</v>
      </c>
      <c r="S8" s="28">
        <v>2.2794377706711781</v>
      </c>
      <c r="T8" s="28">
        <v>16.214570981192491</v>
      </c>
      <c r="U8" s="28">
        <v>3.2376736751506208</v>
      </c>
      <c r="V8" s="28">
        <v>620.61952861952864</v>
      </c>
      <c r="W8" s="28">
        <v>1.2290167645056218</v>
      </c>
      <c r="X8" s="28">
        <v>0.80948024331140889</v>
      </c>
      <c r="Y8" s="28">
        <v>1.0226638336874558</v>
      </c>
      <c r="Z8" s="28">
        <v>1.8273848150551591E-2</v>
      </c>
      <c r="AA8" s="28">
        <v>0</v>
      </c>
      <c r="AB8" s="28">
        <v>0.43173065701948887</v>
      </c>
      <c r="AC8" s="28">
        <v>7.2272737136780882E-2</v>
      </c>
      <c r="AD8" s="35">
        <v>4.3868405633558302E-2</v>
      </c>
      <c r="AE8" s="36">
        <v>0</v>
      </c>
      <c r="AF8" s="28">
        <v>0</v>
      </c>
    </row>
    <row r="9" spans="1:32" ht="15" customHeight="1">
      <c r="A9" s="13">
        <v>9</v>
      </c>
      <c r="B9" s="14" t="s">
        <v>42</v>
      </c>
      <c r="C9" s="14" t="s">
        <v>37</v>
      </c>
      <c r="D9" s="31">
        <v>2.5000000000000001E-2</v>
      </c>
      <c r="E9" s="15">
        <v>9598</v>
      </c>
      <c r="F9" s="16">
        <v>0.66665985040392606</v>
      </c>
      <c r="G9" s="16">
        <v>0.40543585714285713</v>
      </c>
      <c r="H9" s="17">
        <v>22.5474817670348</v>
      </c>
      <c r="I9" s="18">
        <v>17.094311052061606</v>
      </c>
      <c r="J9" s="20">
        <v>27.032876712328768</v>
      </c>
      <c r="K9" s="31">
        <v>0.22220000000000001</v>
      </c>
      <c r="L9" s="31">
        <v>0.14630000000000001</v>
      </c>
      <c r="M9" s="31">
        <v>5.8999999999999997E-2</v>
      </c>
      <c r="N9" s="34">
        <v>59208.55</v>
      </c>
      <c r="O9" s="35">
        <v>7.1013144533052949E-2</v>
      </c>
      <c r="P9" s="28">
        <v>-8.2523463097684213E-2</v>
      </c>
      <c r="Q9" s="28">
        <v>8.143137743104556E-2</v>
      </c>
      <c r="R9" s="28">
        <v>-0.13780093424362194</v>
      </c>
      <c r="S9" s="28">
        <v>0.45542023864689529</v>
      </c>
      <c r="T9" s="28">
        <v>13.493296149308163</v>
      </c>
      <c r="U9" s="28">
        <v>8.0977148374637906</v>
      </c>
      <c r="V9" s="28">
        <v>3.6815335089259587</v>
      </c>
      <c r="W9" s="28">
        <v>0.88222675774741754</v>
      </c>
      <c r="X9" s="28">
        <v>0.39352188124205556</v>
      </c>
      <c r="Y9" s="28">
        <v>1.2512126427789079</v>
      </c>
      <c r="Z9" s="28">
        <v>0.27198424169555263</v>
      </c>
      <c r="AA9" s="28">
        <v>0.15589465471150279</v>
      </c>
      <c r="AB9" s="28">
        <v>0.12756936368167471</v>
      </c>
      <c r="AC9" s="28">
        <v>0.71786514888948949</v>
      </c>
      <c r="AD9" s="35">
        <v>0.1547560374568753</v>
      </c>
      <c r="AE9" s="36">
        <v>1216</v>
      </c>
      <c r="AF9" s="28">
        <v>1.9332580804146331E-2</v>
      </c>
    </row>
    <row r="10" spans="1:32" ht="15" customHeight="1">
      <c r="A10" s="37">
        <v>10</v>
      </c>
      <c r="B10" s="38" t="s">
        <v>43</v>
      </c>
      <c r="C10" s="38" t="s">
        <v>39</v>
      </c>
      <c r="D10" s="31">
        <v>0.03</v>
      </c>
      <c r="E10" s="15">
        <v>500</v>
      </c>
      <c r="F10" s="16">
        <v>1.0033277931586237</v>
      </c>
      <c r="G10" s="16">
        <v>0.34374094465372357</v>
      </c>
      <c r="H10" s="17">
        <v>55.310120000000005</v>
      </c>
      <c r="I10" s="18">
        <v>11.619773109243699</v>
      </c>
      <c r="J10" s="20">
        <v>6.4273972602739722</v>
      </c>
      <c r="K10" s="31">
        <v>0.99649999999999994</v>
      </c>
      <c r="L10" s="31">
        <v>0.1857</v>
      </c>
      <c r="M10" s="31">
        <v>0.4173</v>
      </c>
      <c r="N10" s="34">
        <v>1562.5</v>
      </c>
      <c r="O10" s="35">
        <v>3.8312428734321634E-2</v>
      </c>
      <c r="P10" s="28">
        <v>0.42890625000000004</v>
      </c>
      <c r="Q10" s="28">
        <v>0.44874100719424459</v>
      </c>
      <c r="R10" s="28">
        <v>7.9285714285714288</v>
      </c>
      <c r="S10" s="28">
        <v>1.715664200707623</v>
      </c>
      <c r="T10" s="28">
        <v>0</v>
      </c>
      <c r="U10" s="28">
        <v>6.6842105263157894</v>
      </c>
      <c r="V10" s="28">
        <v>18.914893617021278</v>
      </c>
      <c r="W10" s="28">
        <v>7.5917431192660549</v>
      </c>
      <c r="X10" s="28">
        <v>0.11919081465281575</v>
      </c>
      <c r="Y10" s="28">
        <v>1.1324110671936758</v>
      </c>
      <c r="Z10" s="28">
        <v>7.6970825574177532E-2</v>
      </c>
      <c r="AA10" s="28">
        <v>0</v>
      </c>
      <c r="AB10" s="28">
        <v>0.3672420124862284</v>
      </c>
      <c r="AC10" s="28">
        <v>0.3269591301087364</v>
      </c>
      <c r="AD10" s="35">
        <v>7.7990251218597678E-2</v>
      </c>
      <c r="AE10" s="36">
        <v>127</v>
      </c>
      <c r="AF10" s="28">
        <v>4.7619047619047616E-2</v>
      </c>
    </row>
    <row r="11" spans="1:32" ht="15" customHeight="1">
      <c r="A11" s="37">
        <v>10</v>
      </c>
      <c r="B11" s="38" t="s">
        <v>43</v>
      </c>
      <c r="C11" s="38" t="s">
        <v>39</v>
      </c>
      <c r="D11" s="31">
        <v>0.03</v>
      </c>
      <c r="E11" s="15">
        <v>385</v>
      </c>
      <c r="F11" s="16">
        <v>1.3347754433007895</v>
      </c>
      <c r="G11" s="16">
        <v>0.34393579072532698</v>
      </c>
      <c r="H11" s="17">
        <v>87.856519480519481</v>
      </c>
      <c r="I11" s="18">
        <v>11.663710344827587</v>
      </c>
      <c r="J11" s="20">
        <v>8.1726027397260275</v>
      </c>
      <c r="K11" s="39">
        <v>0.4</v>
      </c>
      <c r="L11" s="31">
        <v>0.38200000000000001</v>
      </c>
      <c r="M11" s="31">
        <v>0.19620000000000001</v>
      </c>
      <c r="N11" s="34">
        <v>1619.1</v>
      </c>
      <c r="O11" s="35">
        <v>3.8706839674510794E-2</v>
      </c>
      <c r="P11" s="28">
        <v>4.3484848484848486</v>
      </c>
      <c r="Q11" s="28">
        <v>5.4657980456026056</v>
      </c>
      <c r="R11" s="28">
        <v>1.9166666666666665</v>
      </c>
      <c r="S11" s="28">
        <v>2.6704852824184568</v>
      </c>
      <c r="T11" s="28">
        <v>34.393442622950822</v>
      </c>
      <c r="U11" s="28">
        <v>59.5177304964539</v>
      </c>
      <c r="V11" s="28">
        <v>145.94782608695652</v>
      </c>
      <c r="W11" s="28">
        <v>1.1045996592844975</v>
      </c>
      <c r="X11" s="28">
        <v>0.57677053824362601</v>
      </c>
      <c r="Y11" s="28">
        <v>1.3215859030837005</v>
      </c>
      <c r="Z11" s="28">
        <v>4.9874055415617131E-2</v>
      </c>
      <c r="AA11" s="28">
        <v>0</v>
      </c>
      <c r="AB11" s="28">
        <v>0.33595113438045376</v>
      </c>
      <c r="AC11" s="28">
        <v>0.24189704480457577</v>
      </c>
      <c r="AD11" s="35">
        <v>7.4237368922783598E-2</v>
      </c>
      <c r="AE11" s="36">
        <v>147</v>
      </c>
      <c r="AF11" s="28">
        <v>1.751668255481411E-2</v>
      </c>
    </row>
    <row r="12" spans="1:32" ht="15" customHeight="1">
      <c r="A12" s="13">
        <v>12</v>
      </c>
      <c r="B12" s="14" t="s">
        <v>44</v>
      </c>
      <c r="C12" s="14" t="s">
        <v>39</v>
      </c>
      <c r="D12" s="31">
        <v>1.6E-2</v>
      </c>
      <c r="E12" s="15">
        <v>164</v>
      </c>
      <c r="F12" s="16">
        <v>2.7574378124911969</v>
      </c>
      <c r="G12" s="16">
        <v>0.19800000000000001</v>
      </c>
      <c r="H12" s="17">
        <v>609.82018292682926</v>
      </c>
      <c r="I12" s="18">
        <v>21.741415217391303</v>
      </c>
      <c r="J12" s="20">
        <v>24.12876712328767</v>
      </c>
      <c r="K12" s="31">
        <v>0.37550099999999997</v>
      </c>
      <c r="L12" s="31">
        <v>0.1474</v>
      </c>
      <c r="M12" s="31">
        <v>0.1106</v>
      </c>
      <c r="N12" s="34">
        <v>21015.02</v>
      </c>
      <c r="O12" s="35">
        <v>1.3784916386195183E-3</v>
      </c>
      <c r="P12" s="28">
        <v>0.5729566530084107</v>
      </c>
      <c r="Q12" s="28">
        <v>0.78319411544695172</v>
      </c>
      <c r="R12" s="28">
        <v>3.0759493670886076</v>
      </c>
      <c r="S12" s="28">
        <v>0.59308680054983742</v>
      </c>
      <c r="T12" s="28">
        <v>5.411440807586418</v>
      </c>
      <c r="U12" s="28">
        <v>4.8452478772938923</v>
      </c>
      <c r="V12" s="28">
        <v>2.0484020379805465</v>
      </c>
      <c r="W12" s="28">
        <v>1.1868459040057742</v>
      </c>
      <c r="X12" s="28">
        <v>0.60785872933176122</v>
      </c>
      <c r="Y12" s="28">
        <v>1.783284742468416</v>
      </c>
      <c r="Z12" s="28">
        <v>0.69796546179123264</v>
      </c>
      <c r="AA12" s="28">
        <v>0</v>
      </c>
      <c r="AB12" s="28">
        <v>1.4692707400107507E-2</v>
      </c>
      <c r="AC12" s="28">
        <v>0.28049745618993782</v>
      </c>
      <c r="AD12" s="35">
        <v>0.10723572639909554</v>
      </c>
      <c r="AE12" s="36">
        <v>1121</v>
      </c>
      <c r="AF12" s="28">
        <v>6.3369135104578853E-2</v>
      </c>
    </row>
    <row r="13" spans="1:32" ht="15" customHeight="1">
      <c r="A13" s="13">
        <v>13</v>
      </c>
      <c r="B13" s="14" t="s">
        <v>45</v>
      </c>
      <c r="C13" s="14" t="s">
        <v>37</v>
      </c>
      <c r="D13" s="31">
        <v>0.02</v>
      </c>
      <c r="E13" s="15">
        <v>732.14</v>
      </c>
      <c r="F13" s="16">
        <v>0.74734784222018824</v>
      </c>
      <c r="G13" s="16">
        <v>0.23827499999999999</v>
      </c>
      <c r="H13" s="17">
        <v>54.661444532466469</v>
      </c>
      <c r="I13" s="18">
        <v>16.007932</v>
      </c>
      <c r="J13" s="20">
        <v>9.1095890410958908</v>
      </c>
      <c r="K13" s="35">
        <v>0.50002000000000002</v>
      </c>
      <c r="L13" s="31">
        <v>0.1759</v>
      </c>
      <c r="M13" s="31">
        <v>0.16819999999999999</v>
      </c>
      <c r="N13" s="34">
        <v>1870.39</v>
      </c>
      <c r="O13" s="35">
        <v>0</v>
      </c>
      <c r="P13" s="28">
        <v>0.22393380731074242</v>
      </c>
      <c r="Q13" s="28">
        <v>0.64322676436221138</v>
      </c>
      <c r="R13" s="28">
        <v>0.59424266178904261</v>
      </c>
      <c r="S13" s="28">
        <v>1.70185777628108</v>
      </c>
      <c r="T13" s="28">
        <v>3.92857066793507</v>
      </c>
      <c r="U13" s="28">
        <v>33.070967549154361</v>
      </c>
      <c r="V13" s="28">
        <v>64.701587208792489</v>
      </c>
      <c r="W13" s="28">
        <v>1.290298544157529</v>
      </c>
      <c r="X13" s="28">
        <v>0.7387032465636495</v>
      </c>
      <c r="Y13" s="28">
        <v>1.0324175378879974</v>
      </c>
      <c r="Z13" s="28">
        <v>0.15386795126098046</v>
      </c>
      <c r="AA13" s="28">
        <v>0</v>
      </c>
      <c r="AB13" s="28">
        <v>0.48669813202153828</v>
      </c>
      <c r="AC13" s="28">
        <v>0.20398499032756184</v>
      </c>
      <c r="AD13" s="35">
        <v>3.7677783570498564E-2</v>
      </c>
      <c r="AE13" s="36">
        <v>725</v>
      </c>
      <c r="AF13" s="28">
        <v>6.5506937862377601E-2</v>
      </c>
    </row>
    <row r="14" spans="1:32" ht="15" customHeight="1">
      <c r="A14" s="13">
        <v>14</v>
      </c>
      <c r="B14" s="14" t="s">
        <v>46</v>
      </c>
      <c r="C14" s="14" t="s">
        <v>37</v>
      </c>
      <c r="D14" s="31">
        <v>0.02</v>
      </c>
      <c r="E14" s="15">
        <v>1671</v>
      </c>
      <c r="F14" s="16">
        <v>0.43792106417341969</v>
      </c>
      <c r="G14" s="16">
        <v>0.31395000000000001</v>
      </c>
      <c r="H14" s="17">
        <v>23.997606223818075</v>
      </c>
      <c r="I14" s="18">
        <v>11.623188405797102</v>
      </c>
      <c r="J14" s="20">
        <v>6.4273972602739722</v>
      </c>
      <c r="K14" s="39">
        <v>0.65</v>
      </c>
      <c r="L14" s="31">
        <v>0.24610000000000001</v>
      </c>
      <c r="M14" s="31">
        <v>0.25919999999999999</v>
      </c>
      <c r="N14" s="34">
        <v>2967.63</v>
      </c>
      <c r="O14" s="35">
        <v>8.6740456290941917E-2</v>
      </c>
      <c r="P14" s="28">
        <v>1.4064761904761904</v>
      </c>
      <c r="Q14" s="28">
        <v>1.2883577486507325</v>
      </c>
      <c r="R14" s="28">
        <v>6.0210084033613445</v>
      </c>
      <c r="S14" s="28">
        <v>1.4723775441735629</v>
      </c>
      <c r="T14" s="28">
        <v>4.6770870337477799</v>
      </c>
      <c r="U14" s="28">
        <v>8.3420454041450451</v>
      </c>
      <c r="V14" s="28">
        <v>149.61363636363637</v>
      </c>
      <c r="W14" s="28">
        <v>1.861139197842939</v>
      </c>
      <c r="X14" s="28">
        <v>0.53015671996200731</v>
      </c>
      <c r="Y14" s="28">
        <v>1.0060606060606061</v>
      </c>
      <c r="Z14" s="28">
        <v>1.9878706199460916E-2</v>
      </c>
      <c r="AA14" s="28">
        <v>0</v>
      </c>
      <c r="AB14" s="28">
        <v>0.78358733880422038</v>
      </c>
      <c r="AC14" s="28">
        <v>0.46574510101777306</v>
      </c>
      <c r="AD14" s="35">
        <v>0.12456326902627982</v>
      </c>
      <c r="AE14" s="36">
        <v>335</v>
      </c>
      <c r="AF14" s="28">
        <v>5.0888652590004559E-2</v>
      </c>
    </row>
    <row r="15" spans="1:32" ht="15" customHeight="1">
      <c r="A15" s="37">
        <v>15</v>
      </c>
      <c r="B15" s="38" t="s">
        <v>47</v>
      </c>
      <c r="C15" s="38" t="s">
        <v>39</v>
      </c>
      <c r="D15" s="31">
        <v>0.05</v>
      </c>
      <c r="E15" s="15">
        <v>-3315</v>
      </c>
      <c r="F15" s="16">
        <v>0.27710000000000001</v>
      </c>
      <c r="G15" s="16">
        <v>0.28711511414326951</v>
      </c>
      <c r="H15" s="17">
        <v>-42.025806938159874</v>
      </c>
      <c r="I15" s="18">
        <v>13.525781553398057</v>
      </c>
      <c r="J15" s="20">
        <v>5.279452054794521</v>
      </c>
      <c r="K15" s="39">
        <v>0.31569999999999998</v>
      </c>
      <c r="L15" s="31">
        <v>0</v>
      </c>
      <c r="M15" s="31">
        <v>0</v>
      </c>
      <c r="N15" s="34">
        <v>11969.15</v>
      </c>
      <c r="O15" s="28">
        <v>0</v>
      </c>
      <c r="P15" s="28">
        <v>3.9283154121863797</v>
      </c>
      <c r="Q15" s="28">
        <v>0.892956959195081</v>
      </c>
      <c r="R15" s="28">
        <v>0.11804384485666097</v>
      </c>
      <c r="S15" s="28">
        <v>1.5816203143893592</v>
      </c>
      <c r="T15" s="28">
        <v>0</v>
      </c>
      <c r="U15" s="28">
        <v>2.3191489361702127</v>
      </c>
      <c r="V15" s="28">
        <v>6.8125</v>
      </c>
      <c r="W15" s="28">
        <v>0.16585569303489503</v>
      </c>
      <c r="X15" s="28">
        <v>5.9258181818181814</v>
      </c>
      <c r="Y15" s="28">
        <v>0.9637624359360869</v>
      </c>
      <c r="Z15" s="28">
        <v>2.5837885722722574E-2</v>
      </c>
      <c r="AA15" s="28">
        <v>0</v>
      </c>
      <c r="AB15" s="28">
        <v>-0.64051782436479565</v>
      </c>
      <c r="AC15" s="28">
        <v>0.84480122324159024</v>
      </c>
      <c r="AD15" s="35">
        <v>-2.3042813455657494</v>
      </c>
      <c r="AE15" s="36">
        <v>3904</v>
      </c>
      <c r="AF15" s="28">
        <v>2.9847094801223242</v>
      </c>
    </row>
    <row r="16" spans="1:32" ht="15" customHeight="1">
      <c r="A16" s="37">
        <v>15</v>
      </c>
      <c r="B16" s="38" t="s">
        <v>47</v>
      </c>
      <c r="C16" s="38" t="s">
        <v>39</v>
      </c>
      <c r="D16" s="31">
        <v>3.5000000000000003E-2</v>
      </c>
      <c r="E16" s="15">
        <v>100</v>
      </c>
      <c r="F16" s="16">
        <v>2.9685026299204984</v>
      </c>
      <c r="G16" s="16">
        <v>0.29326923076923078</v>
      </c>
      <c r="H16" s="17">
        <v>521.66790000000003</v>
      </c>
      <c r="I16" s="18">
        <v>13.0416975</v>
      </c>
      <c r="J16" s="20">
        <v>3.7068493150684931</v>
      </c>
      <c r="K16" s="39">
        <v>0.51</v>
      </c>
      <c r="L16" s="31">
        <v>0.98029999999999995</v>
      </c>
      <c r="M16" s="40">
        <v>0</v>
      </c>
      <c r="N16" s="34">
        <v>2141.58</v>
      </c>
      <c r="O16" s="28">
        <v>0</v>
      </c>
      <c r="P16" s="28">
        <v>839.0344827586207</v>
      </c>
      <c r="Q16" s="28">
        <v>0</v>
      </c>
      <c r="R16" s="28">
        <v>26</v>
      </c>
      <c r="S16" s="28">
        <v>2.2575645756457563</v>
      </c>
      <c r="T16" s="28">
        <v>0</v>
      </c>
      <c r="U16" s="28">
        <v>6.0714521998015218</v>
      </c>
      <c r="V16" s="28">
        <v>0</v>
      </c>
      <c r="W16" s="28">
        <v>1.0470643857990201</v>
      </c>
      <c r="X16" s="28">
        <v>0.95505110627642542</v>
      </c>
      <c r="Y16" s="28">
        <v>1</v>
      </c>
      <c r="Z16" s="28">
        <v>0</v>
      </c>
      <c r="AA16" s="28">
        <v>0</v>
      </c>
      <c r="AB16" s="28">
        <v>0</v>
      </c>
      <c r="AC16" s="28">
        <v>7.5914423740510703E-2</v>
      </c>
      <c r="AD16" s="35">
        <v>-2.4227234753550542E-2</v>
      </c>
      <c r="AE16" s="36">
        <v>0</v>
      </c>
      <c r="AF16" s="28">
        <v>0</v>
      </c>
    </row>
    <row r="17" spans="1:32" ht="15" customHeight="1">
      <c r="A17" s="13">
        <v>16</v>
      </c>
      <c r="B17" s="14" t="s">
        <v>48</v>
      </c>
      <c r="C17" s="14" t="s">
        <v>37</v>
      </c>
      <c r="D17" s="31">
        <v>1.4E-2</v>
      </c>
      <c r="E17" s="15">
        <v>6847</v>
      </c>
      <c r="F17" s="16">
        <v>0.15091032079557065</v>
      </c>
      <c r="G17" s="16">
        <v>0.14658433162806622</v>
      </c>
      <c r="H17" s="17">
        <v>27.310493882416125</v>
      </c>
      <c r="I17" s="18">
        <v>23.70908191555576</v>
      </c>
      <c r="J17" s="20">
        <v>7.7479452054794518</v>
      </c>
      <c r="K17" s="39">
        <v>0.5</v>
      </c>
      <c r="L17" s="31">
        <v>0.14449999999999999</v>
      </c>
      <c r="M17" s="31">
        <v>0.16589999999999999</v>
      </c>
      <c r="N17" s="34">
        <v>90113.38</v>
      </c>
      <c r="O17" s="28">
        <v>2.4752107641965733E-2</v>
      </c>
      <c r="P17" s="28">
        <v>0.33975529273022098</v>
      </c>
      <c r="Q17" s="28">
        <v>0.66814312011044641</v>
      </c>
      <c r="R17" s="28">
        <v>8.9245943366210723E-2</v>
      </c>
      <c r="S17" s="28">
        <v>0.48263996588089331</v>
      </c>
      <c r="T17" s="28">
        <v>6.8590123286727733</v>
      </c>
      <c r="U17" s="28">
        <v>6.5135718490417949</v>
      </c>
      <c r="V17" s="28">
        <v>1.1569812022213444</v>
      </c>
      <c r="W17" s="28">
        <v>1.1599070268813583</v>
      </c>
      <c r="X17" s="28">
        <v>0.26365860058062279</v>
      </c>
      <c r="Y17" s="28">
        <v>1.2730214036834246</v>
      </c>
      <c r="Z17" s="28">
        <v>0.54608779613090108</v>
      </c>
      <c r="AA17" s="28">
        <v>0.18676506086416772</v>
      </c>
      <c r="AB17" s="28">
        <v>9.8412493082954244E-2</v>
      </c>
      <c r="AC17" s="28">
        <v>0.53551704054786819</v>
      </c>
      <c r="AD17" s="35">
        <v>-6.3402486293254068E-2</v>
      </c>
      <c r="AE17" s="36">
        <v>3176</v>
      </c>
      <c r="AF17" s="28">
        <v>6.3784066033378189E-2</v>
      </c>
    </row>
    <row r="18" spans="1:32" ht="14.25" customHeight="1">
      <c r="A18" s="13">
        <v>18</v>
      </c>
      <c r="B18" s="41" t="s">
        <v>49</v>
      </c>
      <c r="C18" s="14" t="s">
        <v>39</v>
      </c>
      <c r="D18" s="31">
        <v>4.4999999999999998E-2</v>
      </c>
      <c r="E18" s="15">
        <v>90937</v>
      </c>
      <c r="F18" s="16">
        <v>0.20974847807161523</v>
      </c>
      <c r="G18" s="16">
        <v>0.36465517241379308</v>
      </c>
      <c r="H18" s="17">
        <v>12.757487491340157</v>
      </c>
      <c r="I18" s="18">
        <v>9.5878317355371898</v>
      </c>
      <c r="J18" s="20">
        <v>2.7068493150684931</v>
      </c>
      <c r="K18" s="31">
        <v>0.56830000000000003</v>
      </c>
      <c r="L18" s="31">
        <v>1.34E-2</v>
      </c>
      <c r="M18" s="31">
        <v>0.2467</v>
      </c>
      <c r="N18" s="34">
        <v>219505.42</v>
      </c>
      <c r="O18" s="28">
        <v>0.13022183808700652</v>
      </c>
      <c r="P18" s="28">
        <v>0.87201118606762429</v>
      </c>
      <c r="Q18" s="28">
        <v>4.6653761775712992</v>
      </c>
      <c r="R18" s="28">
        <v>4.0114074727212605</v>
      </c>
      <c r="S18" s="28">
        <v>1.3970424714035099</v>
      </c>
      <c r="T18" s="28">
        <v>25.150215456117397</v>
      </c>
      <c r="U18" s="28">
        <v>15.725340792732807</v>
      </c>
      <c r="V18" s="28">
        <v>13.510229757955523</v>
      </c>
      <c r="W18" s="28">
        <v>0.89340693274864114</v>
      </c>
      <c r="X18" s="28">
        <v>0.82477588247493738</v>
      </c>
      <c r="Y18" s="28">
        <v>1.0828762757611288</v>
      </c>
      <c r="Z18" s="28">
        <v>1.2289970615703514</v>
      </c>
      <c r="AA18" s="28">
        <v>6.7939226896881616E-2</v>
      </c>
      <c r="AB18" s="28">
        <v>0.70425556631171349</v>
      </c>
      <c r="AC18" s="28">
        <v>8.5607316712950271E-2</v>
      </c>
      <c r="AD18" s="35">
        <v>0.11016902910664775</v>
      </c>
      <c r="AE18" s="36">
        <v>14690</v>
      </c>
      <c r="AF18" s="28">
        <v>1.0687546062304975E-2</v>
      </c>
    </row>
    <row r="19" spans="1:32" ht="14.25" customHeight="1">
      <c r="A19" s="37">
        <v>19</v>
      </c>
      <c r="B19" s="38" t="s">
        <v>50</v>
      </c>
      <c r="C19" s="38" t="s">
        <v>39</v>
      </c>
      <c r="D19" s="31">
        <v>0.03</v>
      </c>
      <c r="E19" s="15">
        <v>15843</v>
      </c>
      <c r="F19" s="16">
        <v>0.113</v>
      </c>
      <c r="G19" s="16">
        <v>0.1</v>
      </c>
      <c r="H19" s="17">
        <v>11.844475478129143</v>
      </c>
      <c r="I19" s="18">
        <v>10.425112499999999</v>
      </c>
      <c r="J19" s="20">
        <v>18.534246575342465</v>
      </c>
      <c r="K19" s="39">
        <v>0.6</v>
      </c>
      <c r="L19" s="31">
        <v>0.1305</v>
      </c>
      <c r="M19" s="31">
        <v>0.16950000000000001</v>
      </c>
      <c r="N19" s="34">
        <v>58572.68</v>
      </c>
      <c r="O19" s="28">
        <v>0</v>
      </c>
      <c r="P19" s="28">
        <v>0.14728258585179277</v>
      </c>
      <c r="Q19" s="28">
        <v>0.1344928305894848</v>
      </c>
      <c r="R19" s="28">
        <v>6.3931233631052242E-2</v>
      </c>
      <c r="S19" s="28">
        <v>0.99112281251223422</v>
      </c>
      <c r="T19" s="28">
        <v>15.150359066427288</v>
      </c>
      <c r="U19" s="28">
        <v>10.428402244992533</v>
      </c>
      <c r="V19" s="28">
        <v>12.329092347963718</v>
      </c>
      <c r="W19" s="28">
        <v>2.0422141119221413</v>
      </c>
      <c r="X19" s="28">
        <v>0.4517310862795384</v>
      </c>
      <c r="Y19" s="28">
        <v>1.0590463819884179</v>
      </c>
      <c r="Z19" s="28">
        <v>0.13705592242748474</v>
      </c>
      <c r="AA19" s="28">
        <v>0</v>
      </c>
      <c r="AB19" s="28">
        <v>0.28155572734785272</v>
      </c>
      <c r="AC19" s="28">
        <v>0.25151829358613537</v>
      </c>
      <c r="AD19" s="35">
        <v>0.24033970276008493</v>
      </c>
      <c r="AE19" s="36">
        <v>3727</v>
      </c>
      <c r="AF19" s="28">
        <v>3.6804424035945291E-2</v>
      </c>
    </row>
    <row r="20" spans="1:32" ht="14.25" customHeight="1">
      <c r="A20" s="37">
        <v>19</v>
      </c>
      <c r="B20" s="38" t="s">
        <v>50</v>
      </c>
      <c r="C20" s="38" t="s">
        <v>39</v>
      </c>
      <c r="D20" s="31">
        <v>0.02</v>
      </c>
      <c r="E20" s="15">
        <v>1857</v>
      </c>
      <c r="F20" s="16">
        <v>0.1043</v>
      </c>
      <c r="G20" s="16">
        <v>0.1</v>
      </c>
      <c r="H20" s="17">
        <v>11.970813139472266</v>
      </c>
      <c r="I20" s="18">
        <v>11.1149</v>
      </c>
      <c r="J20" s="20">
        <v>16.139726027397259</v>
      </c>
      <c r="K20" s="39">
        <v>0.9</v>
      </c>
      <c r="L20" s="31">
        <v>0.40620000000000001</v>
      </c>
      <c r="M20" s="31">
        <v>0.188</v>
      </c>
      <c r="N20" s="34">
        <v>5666.54</v>
      </c>
      <c r="O20" s="28">
        <v>0</v>
      </c>
      <c r="P20" s="28">
        <v>-2.1812711545693864E-2</v>
      </c>
      <c r="Q20" s="28">
        <v>0.40584958217270195</v>
      </c>
      <c r="R20" s="28">
        <v>0.26757679180887362</v>
      </c>
      <c r="S20" s="28">
        <v>0.72347908745247147</v>
      </c>
      <c r="T20" s="28">
        <v>4.102964959568733</v>
      </c>
      <c r="U20" s="28">
        <v>3.700048614487117</v>
      </c>
      <c r="V20" s="28">
        <v>1.9515384615384614</v>
      </c>
      <c r="W20" s="28">
        <v>1.1555380989787902</v>
      </c>
      <c r="X20" s="28">
        <v>0.51499423298731262</v>
      </c>
      <c r="Y20" s="28">
        <v>1.1422319474835887</v>
      </c>
      <c r="Z20" s="28">
        <v>0.83415890628095901</v>
      </c>
      <c r="AA20" s="28">
        <v>0</v>
      </c>
      <c r="AB20" s="28">
        <v>0.43001042028482112</v>
      </c>
      <c r="AC20" s="28">
        <v>0.47155432926028118</v>
      </c>
      <c r="AD20" s="35">
        <v>0.18709762186309289</v>
      </c>
      <c r="AE20" s="36">
        <v>766</v>
      </c>
      <c r="AF20" s="28">
        <v>0.10064380501905137</v>
      </c>
    </row>
    <row r="21" spans="1:32" ht="14.25" customHeight="1">
      <c r="A21" s="37">
        <v>19</v>
      </c>
      <c r="B21" s="38" t="s">
        <v>50</v>
      </c>
      <c r="C21" s="38" t="s">
        <v>39</v>
      </c>
      <c r="D21" s="31">
        <v>0.02</v>
      </c>
      <c r="E21" s="15">
        <v>665</v>
      </c>
      <c r="F21" s="16">
        <v>0.85576264402005298</v>
      </c>
      <c r="G21" s="16">
        <v>0.2857142857142857</v>
      </c>
      <c r="H21" s="17">
        <v>52.769712516585578</v>
      </c>
      <c r="I21" s="18">
        <v>14.036743529411764</v>
      </c>
      <c r="J21" s="20">
        <v>8.5150684931506841</v>
      </c>
      <c r="K21" s="31">
        <v>0.3125</v>
      </c>
      <c r="L21" s="31">
        <v>0.76770000000000005</v>
      </c>
      <c r="M21" s="31">
        <v>0.15459999999999999</v>
      </c>
      <c r="N21" s="34">
        <v>6165.56</v>
      </c>
      <c r="O21" s="35">
        <v>2.5499999999999998E-2</v>
      </c>
      <c r="P21" s="28">
        <v>0.39605298729386318</v>
      </c>
      <c r="Q21" s="28">
        <v>1.2569023569023567</v>
      </c>
      <c r="R21" s="28">
        <v>-0.43065068493150682</v>
      </c>
      <c r="S21" s="28">
        <v>0.49644589867990524</v>
      </c>
      <c r="T21" s="28">
        <v>2.6426426426426426</v>
      </c>
      <c r="U21" s="28">
        <v>1.251849322863321</v>
      </c>
      <c r="V21" s="28">
        <v>2.130062933677586</v>
      </c>
      <c r="W21" s="28">
        <v>2.7153714145623926</v>
      </c>
      <c r="X21" s="28">
        <v>0.56732507100438934</v>
      </c>
      <c r="Y21" s="28">
        <v>1.2608326253186066</v>
      </c>
      <c r="Z21" s="28">
        <v>0.53274653140384898</v>
      </c>
      <c r="AA21" s="28">
        <v>2.983738624496494E-4</v>
      </c>
      <c r="AB21" s="28">
        <v>0.13749612322960819</v>
      </c>
      <c r="AC21" s="28">
        <v>0.36454545454545456</v>
      </c>
      <c r="AD21" s="35">
        <v>-0.37727272727272726</v>
      </c>
      <c r="AE21" s="36">
        <v>245</v>
      </c>
      <c r="AF21" s="28">
        <v>3.7121212121212124E-2</v>
      </c>
    </row>
    <row r="22" spans="1:32" ht="14.25" customHeight="1">
      <c r="A22" s="37">
        <v>21</v>
      </c>
      <c r="B22" s="38" t="s">
        <v>51</v>
      </c>
      <c r="C22" s="38" t="s">
        <v>37</v>
      </c>
      <c r="D22" s="31">
        <v>0.01</v>
      </c>
      <c r="E22" s="15">
        <v>3165</v>
      </c>
      <c r="F22" s="16">
        <v>0.10637910002593487</v>
      </c>
      <c r="G22" s="16">
        <v>0.39974052363258844</v>
      </c>
      <c r="H22" s="17">
        <v>9.3979526066350711</v>
      </c>
      <c r="I22" s="18">
        <v>8.1582582269593029</v>
      </c>
      <c r="J22" s="20">
        <v>27.67945205479452</v>
      </c>
      <c r="K22" s="39">
        <v>1</v>
      </c>
      <c r="L22" s="31">
        <v>6.7000000000000004E-2</v>
      </c>
      <c r="M22" s="31">
        <v>0.16189999999999999</v>
      </c>
      <c r="N22" s="34">
        <v>16682.939999999999</v>
      </c>
      <c r="O22" s="35">
        <v>0.1439</v>
      </c>
      <c r="P22" s="28">
        <v>2.418091410666845E-2</v>
      </c>
      <c r="Q22" s="28">
        <v>0.24873570372675635</v>
      </c>
      <c r="R22" s="28">
        <v>0.1576444769568397</v>
      </c>
      <c r="S22" s="28">
        <v>0.99148635461183832</v>
      </c>
      <c r="T22" s="28">
        <v>5.5445991719984944</v>
      </c>
      <c r="U22" s="28">
        <v>0.72470576660558583</v>
      </c>
      <c r="V22" s="28">
        <v>3.9178246127252176</v>
      </c>
      <c r="W22" s="28">
        <v>1.4359331476323121</v>
      </c>
      <c r="X22" s="28">
        <v>0.46628092577813246</v>
      </c>
      <c r="Y22" s="28">
        <v>1.2178915238318855</v>
      </c>
      <c r="Z22" s="28">
        <v>0.64330218068535827</v>
      </c>
      <c r="AA22" s="28">
        <v>3.0031152647975078E-2</v>
      </c>
      <c r="AB22" s="28">
        <v>0.21900840743175448</v>
      </c>
      <c r="AC22" s="28">
        <v>0.34448818897637795</v>
      </c>
      <c r="AD22" s="35">
        <v>0.13497827857724681</v>
      </c>
      <c r="AE22" s="36">
        <v>2985</v>
      </c>
      <c r="AF22" s="28">
        <v>0.1013100733098018</v>
      </c>
    </row>
    <row r="23" spans="1:32" ht="14.25" customHeight="1">
      <c r="A23" s="37">
        <v>21</v>
      </c>
      <c r="B23" s="38" t="s">
        <v>51</v>
      </c>
      <c r="C23" s="38" t="s">
        <v>37</v>
      </c>
      <c r="D23" s="31">
        <v>0.03</v>
      </c>
      <c r="E23" s="15">
        <v>1042</v>
      </c>
      <c r="F23" s="16">
        <v>-8.0330030196594349E-2</v>
      </c>
      <c r="G23" s="16">
        <v>0.38794856803042338</v>
      </c>
      <c r="H23" s="17">
        <v>5.7612955854126682</v>
      </c>
      <c r="I23" s="18">
        <v>8.0708639186900051</v>
      </c>
      <c r="J23" s="20">
        <v>19.830136986301369</v>
      </c>
      <c r="K23" s="39">
        <v>1</v>
      </c>
      <c r="L23" s="31">
        <v>0.6925</v>
      </c>
      <c r="M23" s="31">
        <v>0.32319999999999999</v>
      </c>
      <c r="N23" s="34">
        <v>3180.44</v>
      </c>
      <c r="O23" s="35">
        <v>0.34689999999999999</v>
      </c>
      <c r="P23" s="28">
        <v>0.24833288877033866</v>
      </c>
      <c r="Q23" s="28">
        <v>0.61842105263157898</v>
      </c>
      <c r="R23" s="28">
        <v>0.45327754532775444</v>
      </c>
      <c r="S23" s="28">
        <v>1.0570648950053387</v>
      </c>
      <c r="T23" s="28">
        <v>5.8695652173913047</v>
      </c>
      <c r="U23" s="28">
        <v>10.945945945945946</v>
      </c>
      <c r="V23" s="28">
        <v>18.797468354430379</v>
      </c>
      <c r="W23" s="28">
        <v>1.9475675675675677</v>
      </c>
      <c r="X23" s="28">
        <v>0.39529914529914528</v>
      </c>
      <c r="Y23" s="28">
        <v>1.0408314773570899</v>
      </c>
      <c r="Z23" s="28">
        <v>0.40084835630965004</v>
      </c>
      <c r="AA23" s="28">
        <v>0</v>
      </c>
      <c r="AB23" s="28">
        <v>0.45532007865414026</v>
      </c>
      <c r="AC23" s="28">
        <v>0.3712682379349046</v>
      </c>
      <c r="AD23" s="35">
        <v>6.0606060606060606E-3</v>
      </c>
      <c r="AE23" s="36">
        <v>0</v>
      </c>
      <c r="AF23" s="28">
        <v>0</v>
      </c>
    </row>
    <row r="24" spans="1:32" ht="14.25" customHeight="1">
      <c r="A24" s="13">
        <v>22</v>
      </c>
      <c r="B24" s="14" t="s">
        <v>52</v>
      </c>
      <c r="C24" s="14" t="s">
        <v>39</v>
      </c>
      <c r="D24" s="43">
        <v>0.05</v>
      </c>
      <c r="E24" s="15">
        <v>11129</v>
      </c>
      <c r="F24" s="16">
        <v>0.35846781533506333</v>
      </c>
      <c r="G24" s="16">
        <v>0.23857142857142857</v>
      </c>
      <c r="H24" s="17">
        <v>25.321118698894779</v>
      </c>
      <c r="I24" s="18">
        <v>16.288943930635838</v>
      </c>
      <c r="J24" s="20">
        <v>10.328767123287671</v>
      </c>
      <c r="K24" s="31">
        <v>0.157522</v>
      </c>
      <c r="L24" s="31">
        <v>0.22739999999999999</v>
      </c>
      <c r="M24" s="31">
        <v>7.7899999999999997E-2</v>
      </c>
      <c r="N24" s="34">
        <v>71946.490000000005</v>
      </c>
      <c r="O24" s="35">
        <v>0.23250000000000001</v>
      </c>
      <c r="P24" s="28">
        <v>0.50075744186633675</v>
      </c>
      <c r="Q24" s="28">
        <v>0.6503127443315091</v>
      </c>
      <c r="R24" s="28">
        <v>0.56306179775280896</v>
      </c>
      <c r="S24" s="28">
        <v>1.1758398748075418</v>
      </c>
      <c r="T24" s="28">
        <v>3.7897888125996553</v>
      </c>
      <c r="U24" s="28">
        <v>5.5204057448926385</v>
      </c>
      <c r="V24" s="28">
        <v>7.6515340647789243</v>
      </c>
      <c r="W24" s="28">
        <v>1.5779515166030829</v>
      </c>
      <c r="X24" s="28">
        <v>0.50285579697344407</v>
      </c>
      <c r="Y24" s="28">
        <v>1.3115190997927155</v>
      </c>
      <c r="Z24" s="28">
        <v>0.32899612527706806</v>
      </c>
      <c r="AA24" s="28">
        <v>1.8612206223244953E-2</v>
      </c>
      <c r="AB24" s="28">
        <v>0.23450949817201017</v>
      </c>
      <c r="AC24" s="28">
        <v>0.28579646929523284</v>
      </c>
      <c r="AD24" s="35">
        <v>7.9681274900398405E-3</v>
      </c>
      <c r="AE24" s="36">
        <v>10255</v>
      </c>
      <c r="AF24" s="28">
        <v>8.8052960571507077E-2</v>
      </c>
    </row>
    <row r="25" spans="1:32" ht="14.25" customHeight="1">
      <c r="A25" s="13">
        <v>24</v>
      </c>
      <c r="B25" s="14" t="s">
        <v>53</v>
      </c>
      <c r="C25" s="14" t="s">
        <v>37</v>
      </c>
      <c r="D25" s="31">
        <v>0.03</v>
      </c>
      <c r="E25" s="15">
        <v>383</v>
      </c>
      <c r="F25" s="16">
        <v>0.96366051724440749</v>
      </c>
      <c r="G25" s="16">
        <v>0.26400000000000001</v>
      </c>
      <c r="H25" s="17">
        <v>65.312140992167102</v>
      </c>
      <c r="I25" s="18">
        <v>15.63409375</v>
      </c>
      <c r="J25" s="20">
        <v>18.723287671232878</v>
      </c>
      <c r="K25" s="39">
        <v>0.18</v>
      </c>
      <c r="L25" s="31">
        <v>6.0699999999999997E-2</v>
      </c>
      <c r="M25" s="31">
        <v>3.85E-2</v>
      </c>
      <c r="N25" s="34">
        <v>7385.8</v>
      </c>
      <c r="O25" s="35">
        <v>5.8500000000000003E-2</v>
      </c>
      <c r="P25" s="28">
        <v>0.25812300551203937</v>
      </c>
      <c r="Q25" s="28">
        <v>0.19012547735952001</v>
      </c>
      <c r="R25" s="28">
        <v>-6.8126520681265235E-2</v>
      </c>
      <c r="S25" s="28">
        <v>0.80423960173438258</v>
      </c>
      <c r="T25" s="28">
        <v>5.209070106095278</v>
      </c>
      <c r="U25" s="28">
        <v>1.7597863518167123</v>
      </c>
      <c r="V25" s="28">
        <v>96.679536679536682</v>
      </c>
      <c r="W25" s="28">
        <v>2.0068761114404268</v>
      </c>
      <c r="X25" s="28">
        <v>0.50072058569205047</v>
      </c>
      <c r="Y25" s="28">
        <v>1.1345514950166113</v>
      </c>
      <c r="Z25" s="28">
        <v>1.4210405684162274E-2</v>
      </c>
      <c r="AA25" s="28">
        <v>0</v>
      </c>
      <c r="AB25" s="28">
        <v>4.7702079960144479E-2</v>
      </c>
      <c r="AC25" s="28">
        <v>0.40311501597444088</v>
      </c>
      <c r="AD25" s="35">
        <v>-7.2843450479233227E-2</v>
      </c>
      <c r="AE25" s="36">
        <v>1095</v>
      </c>
      <c r="AF25" s="28">
        <v>8.7460063897763576E-2</v>
      </c>
    </row>
    <row r="26" spans="1:32" ht="14.25" customHeight="1">
      <c r="A26" s="13">
        <v>25</v>
      </c>
      <c r="B26" s="14" t="s">
        <v>54</v>
      </c>
      <c r="C26" s="14" t="s">
        <v>39</v>
      </c>
      <c r="D26" s="31">
        <v>2.9399999999999999E-2</v>
      </c>
      <c r="E26" s="15">
        <v>7432</v>
      </c>
      <c r="F26" s="16">
        <v>0.10398905128804081</v>
      </c>
      <c r="G26" s="16">
        <v>0.2967032967032967</v>
      </c>
      <c r="H26" s="17">
        <v>12.257252421959095</v>
      </c>
      <c r="I26" s="18">
        <v>11.3869875</v>
      </c>
      <c r="J26" s="20">
        <v>21.947945205479453</v>
      </c>
      <c r="K26" s="30">
        <v>0.20718</v>
      </c>
      <c r="L26" s="31">
        <v>0.24690000000000001</v>
      </c>
      <c r="M26" s="31">
        <v>0.1094</v>
      </c>
      <c r="N26" s="34">
        <v>13141.66</v>
      </c>
      <c r="O26" s="28">
        <v>0</v>
      </c>
      <c r="P26" s="28">
        <v>-0.72763161800354215</v>
      </c>
      <c r="Q26" s="28">
        <v>-0.83822964259789057</v>
      </c>
      <c r="R26" s="28">
        <v>0.38812103100485618</v>
      </c>
      <c r="S26" s="28">
        <v>0.30002255107039821</v>
      </c>
      <c r="T26" s="28">
        <v>6.2068854568854572</v>
      </c>
      <c r="U26" s="28">
        <v>4.8095238095238093</v>
      </c>
      <c r="V26" s="28">
        <v>2.6465907531897379</v>
      </c>
      <c r="W26" s="28">
        <v>0.98205603729136381</v>
      </c>
      <c r="X26" s="28">
        <v>0.72475297878523681</v>
      </c>
      <c r="Y26" s="28">
        <v>1.0413625304136254</v>
      </c>
      <c r="Z26" s="28">
        <v>1.0402533984426554</v>
      </c>
      <c r="AA26" s="28">
        <v>0</v>
      </c>
      <c r="AB26" s="28">
        <v>0.27315997427180005</v>
      </c>
      <c r="AC26" s="28">
        <v>0.48582240422995177</v>
      </c>
      <c r="AD26" s="35">
        <v>0.32061583121662951</v>
      </c>
      <c r="AE26" s="36">
        <v>221</v>
      </c>
      <c r="AF26" s="28">
        <v>1.1456119433932922E-2</v>
      </c>
    </row>
    <row r="27" spans="1:32" ht="14.25" customHeight="1">
      <c r="A27" s="13">
        <v>26</v>
      </c>
      <c r="B27" s="14" t="s">
        <v>55</v>
      </c>
      <c r="C27" s="14" t="s">
        <v>37</v>
      </c>
      <c r="D27" s="31">
        <v>0.01</v>
      </c>
      <c r="E27" s="15">
        <v>4244</v>
      </c>
      <c r="F27" s="16">
        <v>0.33068381592081186</v>
      </c>
      <c r="G27" s="16">
        <v>0.17952127659574468</v>
      </c>
      <c r="H27" s="17">
        <v>30.632422243166825</v>
      </c>
      <c r="I27" s="18">
        <v>16.250499999999999</v>
      </c>
      <c r="J27" s="20">
        <v>13.372602739726027</v>
      </c>
      <c r="K27" s="31">
        <v>0.8177724999999999</v>
      </c>
      <c r="L27" s="31">
        <v>0.10920000000000001</v>
      </c>
      <c r="M27" s="31">
        <v>0.29160000000000003</v>
      </c>
      <c r="N27" s="34">
        <v>21485.87</v>
      </c>
      <c r="O27" s="28">
        <v>0</v>
      </c>
      <c r="P27" s="28">
        <v>0.70278752076795281</v>
      </c>
      <c r="Q27" s="28">
        <v>0.50344172798480891</v>
      </c>
      <c r="R27" s="28">
        <v>5.1536174430128812E-2</v>
      </c>
      <c r="S27" s="28">
        <v>0.72467727614234001</v>
      </c>
      <c r="T27" s="28">
        <v>6.0553600304385045</v>
      </c>
      <c r="U27" s="28">
        <v>1.8202613444657307</v>
      </c>
      <c r="V27" s="28">
        <v>6.6450939457202507</v>
      </c>
      <c r="W27" s="28">
        <v>1.3066218647116723</v>
      </c>
      <c r="X27" s="28">
        <v>0.54753902862098869</v>
      </c>
      <c r="Y27" s="28">
        <v>1.0983927871422972</v>
      </c>
      <c r="Z27" s="28">
        <v>0.19367698137038206</v>
      </c>
      <c r="AA27" s="28">
        <v>0.16715345753078623</v>
      </c>
      <c r="AB27" s="28">
        <v>0.20119465250782212</v>
      </c>
      <c r="AC27" s="28">
        <v>0.44021363493559534</v>
      </c>
      <c r="AD27" s="35">
        <v>0.12227458372604461</v>
      </c>
      <c r="AE27" s="36">
        <v>3371</v>
      </c>
      <c r="AF27" s="28">
        <v>0.10590637763116556</v>
      </c>
    </row>
    <row r="28" spans="1:32" ht="14.25" customHeight="1">
      <c r="A28" s="13">
        <v>27</v>
      </c>
      <c r="B28" s="14" t="s">
        <v>56</v>
      </c>
      <c r="C28" s="14" t="s">
        <v>37</v>
      </c>
      <c r="D28" s="31">
        <v>3.5000000000000003E-2</v>
      </c>
      <c r="E28" s="15">
        <v>1721</v>
      </c>
      <c r="F28" s="16">
        <v>0.88897280824522684</v>
      </c>
      <c r="G28" s="16">
        <v>0.25990783410138246</v>
      </c>
      <c r="H28" s="17">
        <v>63.153608367228358</v>
      </c>
      <c r="I28" s="18">
        <v>14.888679452054795</v>
      </c>
      <c r="J28" s="20">
        <v>10.46027397260274</v>
      </c>
      <c r="K28" s="44">
        <v>0.58329699999999995</v>
      </c>
      <c r="L28" s="31">
        <v>0.15490000000000001</v>
      </c>
      <c r="M28" s="31">
        <v>0.13</v>
      </c>
      <c r="N28" s="34">
        <v>6543.53</v>
      </c>
      <c r="O28" s="28">
        <v>0</v>
      </c>
      <c r="P28" s="28">
        <v>0.51105823068309064</v>
      </c>
      <c r="Q28" s="28">
        <v>0.77949526813880121</v>
      </c>
      <c r="R28" s="28">
        <v>2.3320433436532508</v>
      </c>
      <c r="S28" s="28">
        <v>1.0067450805507554</v>
      </c>
      <c r="T28" s="28">
        <v>0</v>
      </c>
      <c r="U28" s="28">
        <v>12.506925207756233</v>
      </c>
      <c r="V28" s="28">
        <v>122.85714285714286</v>
      </c>
      <c r="W28" s="28">
        <v>5.0361627322953293</v>
      </c>
      <c r="X28" s="28">
        <v>0.21616489115331172</v>
      </c>
      <c r="Y28" s="28">
        <v>1.3178717598908596</v>
      </c>
      <c r="Z28" s="28">
        <v>7.3273060332092422E-3</v>
      </c>
      <c r="AA28" s="28">
        <v>0</v>
      </c>
      <c r="AB28" s="28">
        <v>0.1302160178564673</v>
      </c>
      <c r="AC28" s="28">
        <v>0.64091915836101887</v>
      </c>
      <c r="AD28" s="35">
        <v>0.30293466223698784</v>
      </c>
      <c r="AE28" s="36">
        <v>2220</v>
      </c>
      <c r="AF28" s="28">
        <v>0.12292358803986711</v>
      </c>
    </row>
    <row r="29" spans="1:32" ht="14.25" customHeight="1">
      <c r="A29" s="13">
        <v>30</v>
      </c>
      <c r="B29" s="14" t="s">
        <v>57</v>
      </c>
      <c r="C29" s="14" t="s">
        <v>39</v>
      </c>
      <c r="D29" s="31">
        <v>2.5000000000000001E-2</v>
      </c>
      <c r="E29" s="15">
        <v>10786</v>
      </c>
      <c r="F29" s="16">
        <v>0.1404769762357565</v>
      </c>
      <c r="G29" s="16">
        <v>0.42</v>
      </c>
      <c r="H29" s="17">
        <v>9.2749860930836263</v>
      </c>
      <c r="I29" s="18">
        <v>8.336666666666666</v>
      </c>
      <c r="J29" s="20">
        <v>18.457534246575342</v>
      </c>
      <c r="K29" s="39">
        <v>1</v>
      </c>
      <c r="L29" s="31">
        <v>0.83360000000000001</v>
      </c>
      <c r="M29" s="31">
        <v>0.24829999999999999</v>
      </c>
      <c r="N29" s="34">
        <v>66217.2</v>
      </c>
      <c r="O29" s="28">
        <v>2.8555738605161904E-2</v>
      </c>
      <c r="P29" s="28">
        <v>0.32553768200825428</v>
      </c>
      <c r="Q29" s="28">
        <v>0.2497915894775844</v>
      </c>
      <c r="R29" s="28">
        <v>1.4369633981021237</v>
      </c>
      <c r="S29" s="28">
        <v>1.5637307156161047</v>
      </c>
      <c r="T29" s="28">
        <v>4.6787235161137692</v>
      </c>
      <c r="U29" s="28">
        <v>4.1332321887481811</v>
      </c>
      <c r="V29" s="28">
        <v>12.22668986993955</v>
      </c>
      <c r="W29" s="28">
        <v>1.7482044585393153</v>
      </c>
      <c r="X29" s="28">
        <v>0.44297501978071663</v>
      </c>
      <c r="Y29" s="28">
        <v>1.0983516483516484</v>
      </c>
      <c r="Z29" s="28">
        <v>0.37924070334068294</v>
      </c>
      <c r="AA29" s="28">
        <v>4.2430193993070351E-3</v>
      </c>
      <c r="AB29" s="28">
        <v>0.222036951263445</v>
      </c>
      <c r="AC29" s="28">
        <v>0.16277501854057577</v>
      </c>
      <c r="AD29" s="35">
        <v>5.4348233214224183E-2</v>
      </c>
      <c r="AE29" s="36">
        <v>0</v>
      </c>
      <c r="AF29" s="28">
        <v>0</v>
      </c>
    </row>
    <row r="30" spans="1:32" ht="14.25" customHeight="1">
      <c r="A30" s="13">
        <v>31</v>
      </c>
      <c r="B30" s="14" t="s">
        <v>58</v>
      </c>
      <c r="C30" s="14" t="s">
        <v>39</v>
      </c>
      <c r="D30" s="31">
        <v>0.01</v>
      </c>
      <c r="E30" s="15">
        <v>-515</v>
      </c>
      <c r="F30" s="16">
        <v>0.27660000000000001</v>
      </c>
      <c r="G30" s="16">
        <v>0.3</v>
      </c>
      <c r="H30" s="17">
        <f>I30</f>
        <v>13</v>
      </c>
      <c r="I30" s="18">
        <v>13</v>
      </c>
      <c r="J30" s="20">
        <v>15.021917808219179</v>
      </c>
      <c r="K30" s="39">
        <v>0.48</v>
      </c>
      <c r="L30" s="31">
        <v>0.4929</v>
      </c>
      <c r="M30" s="31">
        <v>0.27010000000000001</v>
      </c>
      <c r="N30" s="34">
        <v>6101</v>
      </c>
      <c r="O30" s="28">
        <v>0.15970000000000001</v>
      </c>
      <c r="P30" s="28">
        <v>-0.19284953598052634</v>
      </c>
      <c r="Q30" s="28">
        <v>0.38171428571428567</v>
      </c>
      <c r="R30" s="28">
        <v>0</v>
      </c>
      <c r="S30" s="28">
        <v>0.76616379310344829</v>
      </c>
      <c r="T30" s="28">
        <v>5.0950621430970777</v>
      </c>
      <c r="U30" s="28">
        <v>3.7052960719171391</v>
      </c>
      <c r="V30" s="28">
        <v>3.1970772149230662</v>
      </c>
      <c r="W30" s="28">
        <v>0.96920381725139459</v>
      </c>
      <c r="X30" s="28">
        <v>0.81769517849738005</v>
      </c>
      <c r="Y30" s="28">
        <v>2.3261183261183263</v>
      </c>
      <c r="Z30" s="28">
        <v>1.0760959470636891</v>
      </c>
      <c r="AA30" s="28">
        <v>0</v>
      </c>
      <c r="AB30" s="28">
        <v>-0.12356046065259117</v>
      </c>
      <c r="AC30" s="28">
        <v>0.17840189873417722</v>
      </c>
      <c r="AD30" s="35">
        <v>0.14319620253164558</v>
      </c>
      <c r="AE30" s="36">
        <v>695</v>
      </c>
      <c r="AF30" s="28">
        <v>3.0546765119549929E-2</v>
      </c>
    </row>
    <row r="31" spans="1:32" ht="14.25" customHeight="1">
      <c r="A31" s="13">
        <v>32</v>
      </c>
      <c r="B31" s="14" t="s">
        <v>59</v>
      </c>
      <c r="C31" s="14" t="s">
        <v>37</v>
      </c>
      <c r="D31" s="31">
        <v>2.5000000000000001E-2</v>
      </c>
      <c r="E31" s="15">
        <v>3333</v>
      </c>
      <c r="F31" s="16">
        <v>0.42527062125367987</v>
      </c>
      <c r="G31" s="16">
        <v>0.26166666666666666</v>
      </c>
      <c r="H31" s="17">
        <v>27.028598859885992</v>
      </c>
      <c r="I31" s="18">
        <v>14.299415873015874</v>
      </c>
      <c r="J31" s="20">
        <v>6.7616438356164386</v>
      </c>
      <c r="K31" s="39">
        <v>0.99</v>
      </c>
      <c r="L31" s="31">
        <v>0.5454</v>
      </c>
      <c r="M31" s="31">
        <v>0.1653</v>
      </c>
      <c r="N31" s="34">
        <v>8269.7800000000007</v>
      </c>
      <c r="O31" s="28">
        <v>0</v>
      </c>
      <c r="P31" s="28">
        <v>0.35007301638812272</v>
      </c>
      <c r="Q31" s="28">
        <v>0.39942354368932032</v>
      </c>
      <c r="R31" s="28">
        <v>-2.0857814336075253E-2</v>
      </c>
      <c r="S31" s="28">
        <v>1.1553837125004316</v>
      </c>
      <c r="T31" s="28">
        <v>0</v>
      </c>
      <c r="U31" s="28">
        <v>7.1057324840764329</v>
      </c>
      <c r="V31" s="28">
        <v>205.32515337423314</v>
      </c>
      <c r="W31" s="28">
        <v>2.2555980338612778</v>
      </c>
      <c r="X31" s="28">
        <v>0.44564629529475391</v>
      </c>
      <c r="Y31" s="28">
        <v>1.0136191114087967</v>
      </c>
      <c r="Z31" s="28">
        <v>6.7208672086720867E-3</v>
      </c>
      <c r="AA31" s="28">
        <v>0</v>
      </c>
      <c r="AB31" s="28">
        <v>0.42144528039451223</v>
      </c>
      <c r="AC31" s="28">
        <v>0.38149874506991754</v>
      </c>
      <c r="AD31" s="35">
        <v>0.24817736345165531</v>
      </c>
      <c r="AE31" s="36">
        <v>507</v>
      </c>
      <c r="AF31" s="28">
        <v>3.0297597705270705E-2</v>
      </c>
    </row>
    <row r="32" spans="1:32" ht="14.25" customHeight="1">
      <c r="A32" s="13">
        <v>34</v>
      </c>
      <c r="B32" s="14" t="s">
        <v>60</v>
      </c>
      <c r="C32" s="14" t="s">
        <v>39</v>
      </c>
      <c r="D32" s="31">
        <v>0.03</v>
      </c>
      <c r="E32" s="15">
        <v>10706</v>
      </c>
      <c r="F32" s="16">
        <v>0.14331064705797125</v>
      </c>
      <c r="G32" s="16">
        <v>0.29025830258302582</v>
      </c>
      <c r="H32" s="17">
        <v>12.663871660750981</v>
      </c>
      <c r="I32" s="18">
        <v>12.936966603053435</v>
      </c>
      <c r="J32" s="20">
        <v>5.1890410958904107</v>
      </c>
      <c r="K32" s="31">
        <v>0.40770000000000001</v>
      </c>
      <c r="L32" s="31">
        <v>0.25850000000000001</v>
      </c>
      <c r="M32" s="31">
        <v>0.2792</v>
      </c>
      <c r="N32" s="34">
        <v>8279.42</v>
      </c>
      <c r="O32" s="28">
        <v>0</v>
      </c>
      <c r="P32" s="28">
        <v>5.9868943606036451E-2</v>
      </c>
      <c r="Q32" s="28">
        <v>0.54551495016611296</v>
      </c>
      <c r="R32" s="28">
        <v>0.75508196721311482</v>
      </c>
      <c r="S32" s="28">
        <v>2.6598544367860413</v>
      </c>
      <c r="T32" s="28">
        <v>0</v>
      </c>
      <c r="U32" s="28">
        <v>4.0336232731525472</v>
      </c>
      <c r="V32" s="28">
        <v>183.94666666666666</v>
      </c>
      <c r="W32" s="28">
        <v>7.6309263311451492</v>
      </c>
      <c r="X32" s="28">
        <v>0.12843091334894613</v>
      </c>
      <c r="Y32" s="28">
        <v>1.0050528462822177</v>
      </c>
      <c r="Z32" s="28">
        <v>1.9131556319862426E-2</v>
      </c>
      <c r="AA32" s="28">
        <v>0</v>
      </c>
      <c r="AB32" s="28">
        <v>1.3972853040981468</v>
      </c>
      <c r="AC32" s="28">
        <v>0.51138011017686291</v>
      </c>
      <c r="AD32" s="35">
        <v>0.25279066396056826</v>
      </c>
      <c r="AE32" s="36">
        <v>2408</v>
      </c>
      <c r="AF32" s="28">
        <v>8.7271672948680781E-2</v>
      </c>
    </row>
    <row r="33" spans="1:32" ht="14.25" customHeight="1">
      <c r="A33" s="13">
        <v>39</v>
      </c>
      <c r="B33" s="14" t="s">
        <v>61</v>
      </c>
      <c r="C33" s="14" t="s">
        <v>37</v>
      </c>
      <c r="D33" s="31">
        <v>0.01</v>
      </c>
      <c r="E33" s="15">
        <v>1091</v>
      </c>
      <c r="F33" s="16">
        <v>1.5737284970851593</v>
      </c>
      <c r="G33" s="16">
        <v>0.23073170731707318</v>
      </c>
      <c r="H33" s="17">
        <v>188.54417048579285</v>
      </c>
      <c r="I33" s="18">
        <v>15.823206923076924</v>
      </c>
      <c r="J33" s="20">
        <v>11.93972602739726</v>
      </c>
      <c r="K33" s="31">
        <v>0.38719999999999999</v>
      </c>
      <c r="L33" s="31">
        <v>0.1991</v>
      </c>
      <c r="M33" s="31">
        <v>0.25109999999999999</v>
      </c>
      <c r="N33" s="34">
        <v>17784.57</v>
      </c>
      <c r="O33" s="28">
        <v>0</v>
      </c>
      <c r="P33" s="28">
        <v>9.7473684210526308</v>
      </c>
      <c r="Q33" s="28">
        <v>7.9080459770114935</v>
      </c>
      <c r="R33" s="28">
        <v>2.5280112044817926</v>
      </c>
      <c r="S33" s="28">
        <v>0.99960175228992432</v>
      </c>
      <c r="T33" s="28">
        <v>528.42105263157896</v>
      </c>
      <c r="U33" s="28">
        <v>37.323420074349443</v>
      </c>
      <c r="V33" s="28">
        <v>84.369747899159663</v>
      </c>
      <c r="W33" s="28">
        <v>1.618920972644377</v>
      </c>
      <c r="X33" s="28">
        <v>0.57830014147350095</v>
      </c>
      <c r="Y33" s="28">
        <v>1.0428802588996764</v>
      </c>
      <c r="Z33" s="28">
        <v>2.038709677419355E-2</v>
      </c>
      <c r="AA33" s="28">
        <v>0</v>
      </c>
      <c r="AB33" s="28">
        <v>0.50626450116009281</v>
      </c>
      <c r="AC33" s="28">
        <v>0.72151394422310755</v>
      </c>
      <c r="AD33" s="35">
        <v>0.34840637450199202</v>
      </c>
      <c r="AE33" s="36">
        <v>944</v>
      </c>
      <c r="AF33" s="28">
        <v>0.18804780876494023</v>
      </c>
    </row>
    <row r="34" spans="1:32" ht="14.25" customHeight="1">
      <c r="A34" s="13">
        <v>40</v>
      </c>
      <c r="B34" s="14" t="s">
        <v>62</v>
      </c>
      <c r="C34" s="14" t="s">
        <v>37</v>
      </c>
      <c r="D34" s="31">
        <v>0.02</v>
      </c>
      <c r="E34" s="15">
        <v>626</v>
      </c>
      <c r="F34" s="16">
        <v>0.7782361851836288</v>
      </c>
      <c r="G34" s="16">
        <v>0.29821292775665398</v>
      </c>
      <c r="H34" s="17">
        <v>42.012779552715656</v>
      </c>
      <c r="I34" s="18">
        <v>14.562569213732004</v>
      </c>
      <c r="J34" s="20">
        <v>15.334246575342465</v>
      </c>
      <c r="K34" s="31">
        <v>0.25840000000000002</v>
      </c>
      <c r="L34" s="31">
        <v>0.21629999999999999</v>
      </c>
      <c r="M34" s="31">
        <v>0.16839999999999999</v>
      </c>
      <c r="N34" s="34">
        <v>4159.3500000000004</v>
      </c>
      <c r="O34" s="28">
        <v>0</v>
      </c>
      <c r="P34" s="28">
        <v>0.56717171717171722</v>
      </c>
      <c r="Q34" s="28">
        <v>1.0514596734289956</v>
      </c>
      <c r="R34" s="28">
        <v>2.4423963133640552</v>
      </c>
      <c r="S34" s="28">
        <v>0.82392288018886484</v>
      </c>
      <c r="T34" s="28">
        <v>5.3864951768488742</v>
      </c>
      <c r="U34" s="28">
        <v>2.4292343387470998</v>
      </c>
      <c r="V34" s="28">
        <v>11.864022662889518</v>
      </c>
      <c r="W34" s="28">
        <v>2.7819512195121949</v>
      </c>
      <c r="X34" s="28">
        <v>0.33177570093457942</v>
      </c>
      <c r="Y34" s="28">
        <v>1.1564245810055866</v>
      </c>
      <c r="Z34" s="28">
        <v>8.4177520501688377E-2</v>
      </c>
      <c r="AA34" s="28">
        <v>0</v>
      </c>
      <c r="AB34" s="28">
        <v>0.20301605318631424</v>
      </c>
      <c r="AC34" s="28">
        <v>0.5210124164278892</v>
      </c>
      <c r="AD34" s="35">
        <v>2.4594078319006684E-2</v>
      </c>
      <c r="AE34" s="36">
        <v>355</v>
      </c>
      <c r="AF34" s="28">
        <v>8.4765998089780331E-2</v>
      </c>
    </row>
    <row r="35" spans="1:32" ht="14.25" customHeight="1">
      <c r="A35" s="13">
        <v>41</v>
      </c>
      <c r="B35" s="14" t="s">
        <v>63</v>
      </c>
      <c r="C35" s="14" t="s">
        <v>37</v>
      </c>
      <c r="D35" s="31">
        <v>0.01</v>
      </c>
      <c r="E35" s="15">
        <v>2828</v>
      </c>
      <c r="F35" s="16">
        <v>0.28066541089056929</v>
      </c>
      <c r="G35" s="16">
        <v>0.17240091507436486</v>
      </c>
      <c r="H35" s="17">
        <v>29.720041648430332</v>
      </c>
      <c r="I35" s="18">
        <v>22.117967837305521</v>
      </c>
      <c r="J35" s="20">
        <v>9.1753424657534239</v>
      </c>
      <c r="K35" s="31">
        <v>0.4859</v>
      </c>
      <c r="L35" s="31">
        <v>0.32229999999999998</v>
      </c>
      <c r="M35" s="31">
        <v>0.32750000000000001</v>
      </c>
      <c r="N35" s="34">
        <v>18420.810000000001</v>
      </c>
      <c r="O35" s="28">
        <v>0.01</v>
      </c>
      <c r="P35" s="28">
        <v>1.5274499187872226</v>
      </c>
      <c r="Q35" s="28">
        <v>1.7595120534417661</v>
      </c>
      <c r="R35" s="28">
        <v>0.49708840656431974</v>
      </c>
      <c r="S35" s="28">
        <v>0.86100196463654222</v>
      </c>
      <c r="T35" s="28">
        <v>0</v>
      </c>
      <c r="U35" s="28">
        <v>2.429029185069715</v>
      </c>
      <c r="V35" s="28">
        <v>239.72649572649573</v>
      </c>
      <c r="W35" s="28">
        <v>5.001448575567359</v>
      </c>
      <c r="X35" s="28">
        <v>0.17797009554003684</v>
      </c>
      <c r="Y35" s="28">
        <v>1.0210084033613445</v>
      </c>
      <c r="Z35" s="28">
        <v>2.7365540469424269E-3</v>
      </c>
      <c r="AA35" s="28">
        <v>0</v>
      </c>
      <c r="AB35" s="28">
        <v>0.21847960444993819</v>
      </c>
      <c r="AC35" s="28">
        <v>0.50919851682829431</v>
      </c>
      <c r="AD35" s="35">
        <v>0.18974614945807189</v>
      </c>
      <c r="AE35" s="36">
        <v>2764</v>
      </c>
      <c r="AF35" s="28">
        <v>0.19709070165430689</v>
      </c>
    </row>
    <row r="36" spans="1:32" ht="14.25" customHeight="1">
      <c r="A36" s="13">
        <v>43</v>
      </c>
      <c r="B36" s="14" t="s">
        <v>64</v>
      </c>
      <c r="C36" s="14" t="s">
        <v>37</v>
      </c>
      <c r="D36" s="31">
        <v>2.5000000000000001E-2</v>
      </c>
      <c r="E36" s="15">
        <v>5703</v>
      </c>
      <c r="F36" s="16">
        <v>5.5173341398019549E-2</v>
      </c>
      <c r="G36" s="16">
        <v>0.23966942148760331</v>
      </c>
      <c r="H36" s="17">
        <v>12.74237418902332</v>
      </c>
      <c r="I36" s="18">
        <v>15.139533333333333</v>
      </c>
      <c r="J36" s="20">
        <v>20.594520547945205</v>
      </c>
      <c r="K36" s="39">
        <v>0.28000000000000003</v>
      </c>
      <c r="L36" s="40">
        <v>0</v>
      </c>
      <c r="M36" s="31">
        <v>0.4511</v>
      </c>
      <c r="N36" s="34">
        <v>13589.2</v>
      </c>
      <c r="O36" s="28">
        <v>0</v>
      </c>
      <c r="P36" s="28">
        <v>0.27507858105074101</v>
      </c>
      <c r="Q36" s="28">
        <v>1.0510504976041282</v>
      </c>
      <c r="R36" s="28">
        <v>0.4183039045013679</v>
      </c>
      <c r="S36" s="28">
        <v>0.90206450084869538</v>
      </c>
      <c r="T36" s="28">
        <v>3.904322569622416</v>
      </c>
      <c r="U36" s="28">
        <v>2.8597171818295584</v>
      </c>
      <c r="V36" s="28">
        <v>5.7853164556962025</v>
      </c>
      <c r="W36" s="28">
        <v>3.7924405343760181</v>
      </c>
      <c r="X36" s="28">
        <v>0.21615720524017468</v>
      </c>
      <c r="Y36" s="28">
        <v>1.0331782014712505</v>
      </c>
      <c r="Z36" s="28">
        <v>0.22607601761164525</v>
      </c>
      <c r="AA36" s="28">
        <v>0</v>
      </c>
      <c r="AB36" s="28">
        <v>0.68897614013893083</v>
      </c>
      <c r="AC36" s="28">
        <v>0.6044985121652372</v>
      </c>
      <c r="AD36" s="35">
        <v>0.37589707684228951</v>
      </c>
      <c r="AE36" s="36">
        <v>610</v>
      </c>
      <c r="AF36" s="28">
        <v>5.338701207771749E-2</v>
      </c>
    </row>
    <row r="37" spans="1:32" ht="14.25" customHeight="1">
      <c r="A37" s="13">
        <v>44</v>
      </c>
      <c r="B37" s="14" t="s">
        <v>65</v>
      </c>
      <c r="C37" s="14" t="s">
        <v>37</v>
      </c>
      <c r="D37" s="31">
        <v>0.03</v>
      </c>
      <c r="E37" s="15">
        <v>1286</v>
      </c>
      <c r="F37" s="16">
        <v>0.54034840466533995</v>
      </c>
      <c r="G37" s="16">
        <v>0.24892713966171709</v>
      </c>
      <c r="H37" s="17">
        <v>36.578390357698289</v>
      </c>
      <c r="I37" s="18">
        <v>15.422888524590164</v>
      </c>
      <c r="J37" s="20">
        <v>13.526027397260274</v>
      </c>
      <c r="K37" s="39">
        <v>0.3</v>
      </c>
      <c r="L37" s="31">
        <v>0.2823</v>
      </c>
      <c r="M37" s="31">
        <v>0.55169999999999997</v>
      </c>
      <c r="N37" s="34">
        <v>5082.38</v>
      </c>
      <c r="O37" s="28">
        <v>0</v>
      </c>
      <c r="P37" s="28">
        <v>0.53422459893048124</v>
      </c>
      <c r="Q37" s="28">
        <v>-0.2022662889518414</v>
      </c>
      <c r="R37" s="28">
        <v>1.2249134948096887</v>
      </c>
      <c r="S37" s="28">
        <v>0.856509812196666</v>
      </c>
      <c r="T37" s="28">
        <v>10.867469879518072</v>
      </c>
      <c r="U37" s="28">
        <v>2.7132352941176472</v>
      </c>
      <c r="V37" s="28">
        <v>48.903614457831324</v>
      </c>
      <c r="W37" s="28">
        <v>1.9151266255989048</v>
      </c>
      <c r="X37" s="28">
        <v>0.50923666782851162</v>
      </c>
      <c r="Y37" s="28">
        <v>1.0215827338129497</v>
      </c>
      <c r="Z37" s="28">
        <v>2.4857954545454544E-2</v>
      </c>
      <c r="AA37" s="28">
        <v>0</v>
      </c>
      <c r="AB37" s="28">
        <v>0.40529467381027418</v>
      </c>
      <c r="AC37" s="28">
        <v>0.6262626262626263</v>
      </c>
      <c r="AD37" s="35">
        <v>0.10051736881005174</v>
      </c>
      <c r="AE37" s="36">
        <v>424</v>
      </c>
      <c r="AF37" s="28">
        <v>0.10445922641044593</v>
      </c>
    </row>
    <row r="38" spans="1:32" ht="14.25" customHeight="1">
      <c r="A38" s="13">
        <v>47</v>
      </c>
      <c r="B38" s="14" t="s">
        <v>66</v>
      </c>
      <c r="C38" s="14" t="s">
        <v>37</v>
      </c>
      <c r="D38" s="31">
        <v>2.5000000000000001E-2</v>
      </c>
      <c r="E38" s="15">
        <v>582</v>
      </c>
      <c r="F38" s="16">
        <v>0.45019072856846409</v>
      </c>
      <c r="G38" s="16">
        <v>0.25142045454545453</v>
      </c>
      <c r="H38" s="17">
        <v>30.312577319587625</v>
      </c>
      <c r="I38" s="18">
        <v>15.340799999999998</v>
      </c>
      <c r="J38" s="20">
        <v>12.183561643835617</v>
      </c>
      <c r="K38" s="39">
        <v>0.9</v>
      </c>
      <c r="L38" s="31">
        <v>0.54490000000000005</v>
      </c>
      <c r="M38" s="40">
        <v>0</v>
      </c>
      <c r="N38" s="34">
        <v>2360.96</v>
      </c>
      <c r="O38" s="28">
        <v>0</v>
      </c>
      <c r="P38" s="28">
        <v>1.3872271624898951</v>
      </c>
      <c r="Q38" s="28">
        <v>0.85967503692762182</v>
      </c>
      <c r="R38" s="28">
        <v>2.2847100175746871E-2</v>
      </c>
      <c r="S38" s="28">
        <v>0.96181384248210022</v>
      </c>
      <c r="T38" s="28">
        <v>26.33986928104575</v>
      </c>
      <c r="U38" s="28">
        <v>2.9287790697674421</v>
      </c>
      <c r="V38" s="28">
        <v>20.666666666666668</v>
      </c>
      <c r="W38" s="28">
        <v>1.6243354991139989</v>
      </c>
      <c r="X38" s="28">
        <v>0.5733152726041314</v>
      </c>
      <c r="Y38" s="28">
        <v>1.0141388174807198</v>
      </c>
      <c r="Z38" s="28">
        <v>0.10643367752184273</v>
      </c>
      <c r="AA38" s="28">
        <v>0</v>
      </c>
      <c r="AB38" s="28">
        <v>0.60123966942148765</v>
      </c>
      <c r="AC38" s="28">
        <v>0.51464019851116627</v>
      </c>
      <c r="AD38" s="35">
        <v>4.5161290322580643E-2</v>
      </c>
      <c r="AE38" s="36">
        <v>73</v>
      </c>
      <c r="AF38" s="28">
        <v>3.6228287841191066E-2</v>
      </c>
    </row>
    <row r="39" spans="1:32" ht="14.25" customHeight="1">
      <c r="A39" s="13">
        <v>48</v>
      </c>
      <c r="B39" s="14" t="s">
        <v>67</v>
      </c>
      <c r="C39" s="14" t="s">
        <v>39</v>
      </c>
      <c r="D39" s="31">
        <v>0.01</v>
      </c>
      <c r="E39" s="15">
        <v>6651</v>
      </c>
      <c r="F39" s="16">
        <v>0.27092265586376363</v>
      </c>
      <c r="G39" s="16">
        <v>0.26095753473181965</v>
      </c>
      <c r="H39" s="17">
        <v>18.663204029469252</v>
      </c>
      <c r="I39" s="18">
        <v>16.689721611573859</v>
      </c>
      <c r="J39" s="20">
        <v>23.232876712328768</v>
      </c>
      <c r="K39" s="31">
        <v>0.58279999999999998</v>
      </c>
      <c r="L39" s="31">
        <v>0.13420000000000001</v>
      </c>
      <c r="M39" s="31">
        <v>0.10009999999999999</v>
      </c>
      <c r="N39" s="34">
        <v>32395.599999999999</v>
      </c>
      <c r="O39" s="35">
        <v>7.3197359932509434E-2</v>
      </c>
      <c r="P39" s="28">
        <v>0.30350386857084422</v>
      </c>
      <c r="Q39" s="28">
        <v>0.57188678183557484</v>
      </c>
      <c r="R39" s="28">
        <v>0.53002070393374745</v>
      </c>
      <c r="S39" s="28">
        <v>1.1642954906965561</v>
      </c>
      <c r="T39" s="28">
        <v>5.8331294710700918</v>
      </c>
      <c r="U39" s="28">
        <v>4.9595663546689357</v>
      </c>
      <c r="V39" s="28">
        <v>6.6716974732915038</v>
      </c>
      <c r="W39" s="28">
        <v>1.2052402686875645</v>
      </c>
      <c r="X39" s="28">
        <v>0.63478761096656944</v>
      </c>
      <c r="Y39" s="28">
        <v>1.2807778399552323</v>
      </c>
      <c r="Z39" s="28">
        <v>0.5127443259110761</v>
      </c>
      <c r="AA39" s="28">
        <v>1.3639292618314598E-2</v>
      </c>
      <c r="AB39" s="28">
        <v>0.29104036757466362</v>
      </c>
      <c r="AC39" s="28">
        <v>0.22877004803904125</v>
      </c>
      <c r="AD39" s="35">
        <v>8.0204864906082404E-2</v>
      </c>
      <c r="AE39" s="36">
        <v>2223</v>
      </c>
      <c r="AF39" s="28">
        <v>2.8251531403299189E-2</v>
      </c>
    </row>
    <row r="40" spans="1:32" s="166" customFormat="1" ht="14.25" customHeight="1">
      <c r="A40" s="153">
        <v>49</v>
      </c>
      <c r="B40" s="154" t="s">
        <v>68</v>
      </c>
      <c r="C40" s="154" t="s">
        <v>39</v>
      </c>
      <c r="D40" s="160">
        <v>0.03</v>
      </c>
      <c r="E40" s="155">
        <v>-19364</v>
      </c>
      <c r="F40" s="156">
        <v>0.1532</v>
      </c>
      <c r="G40" s="156">
        <v>0.21644736842105264</v>
      </c>
      <c r="H40" s="157">
        <f>I40</f>
        <v>15.697107216494844</v>
      </c>
      <c r="I40" s="158">
        <v>15.697107216494844</v>
      </c>
      <c r="J40" s="159">
        <v>6.4520547945205475</v>
      </c>
      <c r="K40" s="160">
        <v>0.30425600000000003</v>
      </c>
      <c r="L40" s="160">
        <v>1.17E-2</v>
      </c>
      <c r="M40" s="161">
        <v>0.68</v>
      </c>
      <c r="N40" s="162">
        <v>26681.47</v>
      </c>
      <c r="O40" s="160">
        <v>0.191</v>
      </c>
      <c r="P40" s="163">
        <v>2.7019194422277288</v>
      </c>
      <c r="Q40" s="163">
        <v>1.4827196747232889</v>
      </c>
      <c r="R40" s="163">
        <v>1.4758982227336657</v>
      </c>
      <c r="S40" s="163">
        <v>4.5234394540322294</v>
      </c>
      <c r="T40" s="163">
        <v>1329.1076115485564</v>
      </c>
      <c r="U40" s="163">
        <v>-47.508209025236887</v>
      </c>
      <c r="V40" s="163">
        <v>49.197512872826195</v>
      </c>
      <c r="W40" s="163">
        <v>0.6951987385134033</v>
      </c>
      <c r="X40" s="163">
        <v>1.0432952495490078</v>
      </c>
      <c r="Y40" s="163">
        <v>1.5600308750263139</v>
      </c>
      <c r="Z40" s="163">
        <v>0</v>
      </c>
      <c r="AA40" s="163">
        <v>0</v>
      </c>
      <c r="AB40" s="163">
        <v>-5.7656691975584335</v>
      </c>
      <c r="AC40" s="163">
        <v>8.0214854163786806E-2</v>
      </c>
      <c r="AD40" s="164">
        <v>6.8062165524595666E-2</v>
      </c>
      <c r="AE40" s="165">
        <v>2133</v>
      </c>
      <c r="AF40" s="163">
        <v>8.4243369734789391E-3</v>
      </c>
    </row>
    <row r="41" spans="1:32" ht="14.25" customHeight="1">
      <c r="A41" s="13">
        <v>50</v>
      </c>
      <c r="B41" s="14" t="s">
        <v>69</v>
      </c>
      <c r="C41" s="14" t="s">
        <v>39</v>
      </c>
      <c r="D41" s="31">
        <v>0.02</v>
      </c>
      <c r="E41" s="15">
        <v>38467</v>
      </c>
      <c r="F41" s="16">
        <v>0.17432269541940748</v>
      </c>
      <c r="G41" s="16">
        <v>0.23431561734112621</v>
      </c>
      <c r="H41" s="17">
        <v>18.024655158967427</v>
      </c>
      <c r="I41" s="18">
        <v>15.44042075352159</v>
      </c>
      <c r="J41" s="20">
        <v>21.298630136986301</v>
      </c>
      <c r="K41" s="31">
        <v>0.60089999999999999</v>
      </c>
      <c r="L41" s="31">
        <v>6.5299999999999997E-2</v>
      </c>
      <c r="M41" s="31">
        <v>5.8599999999999999E-2</v>
      </c>
      <c r="N41" s="34">
        <v>379786.06</v>
      </c>
      <c r="O41" s="35">
        <v>0.21800947867298584</v>
      </c>
      <c r="P41" s="28">
        <v>0.18673428196090924</v>
      </c>
      <c r="Q41" s="28">
        <v>0.70520214131315861</v>
      </c>
      <c r="R41" s="28">
        <v>0.16892548924273743</v>
      </c>
      <c r="S41" s="28">
        <v>1.4983485002902197</v>
      </c>
      <c r="T41" s="28">
        <v>12.309486994085692</v>
      </c>
      <c r="U41" s="28">
        <v>3.4095144779505633</v>
      </c>
      <c r="V41" s="28">
        <v>54.445147852328077</v>
      </c>
      <c r="W41" s="28">
        <v>1.3536213335320093</v>
      </c>
      <c r="X41" s="28">
        <v>0.64984168885185123</v>
      </c>
      <c r="Y41" s="28">
        <v>1.0707090769798258</v>
      </c>
      <c r="Z41" s="28">
        <v>0.10138375493004474</v>
      </c>
      <c r="AA41" s="28">
        <v>3.2252953075134747E-2</v>
      </c>
      <c r="AB41" s="28">
        <v>0.12006585877817921</v>
      </c>
      <c r="AC41" s="28">
        <v>9.0803221029471484E-2</v>
      </c>
      <c r="AD41" s="35">
        <v>1.5250849177210844E-2</v>
      </c>
      <c r="AE41" s="36">
        <v>0</v>
      </c>
      <c r="AF41" s="28">
        <v>0</v>
      </c>
    </row>
    <row r="42" spans="1:32" ht="14.25" customHeight="1">
      <c r="A42" s="13">
        <v>51</v>
      </c>
      <c r="B42" s="14" t="s">
        <v>70</v>
      </c>
      <c r="C42" s="14" t="s">
        <v>37</v>
      </c>
      <c r="D42" s="31">
        <v>0.02</v>
      </c>
      <c r="E42" s="15">
        <v>321</v>
      </c>
      <c r="F42" s="16">
        <v>1.653884834247862</v>
      </c>
      <c r="G42" s="16">
        <v>0.21771771771771772</v>
      </c>
      <c r="H42" s="17">
        <v>208.33919003115267</v>
      </c>
      <c r="I42" s="18">
        <v>19.107680000000002</v>
      </c>
      <c r="J42" s="20">
        <v>10.846575342465753</v>
      </c>
      <c r="K42" s="39">
        <v>0.62</v>
      </c>
      <c r="L42" s="31">
        <v>0.19789999999999999</v>
      </c>
      <c r="M42" s="31">
        <v>0.1245</v>
      </c>
      <c r="N42" s="34">
        <v>7171.1</v>
      </c>
      <c r="O42" s="31">
        <v>6.59E-2</v>
      </c>
      <c r="P42" s="28">
        <v>1.6998542982030074E-2</v>
      </c>
      <c r="Q42" s="28">
        <v>1.5765209125475286</v>
      </c>
      <c r="R42" s="28">
        <v>3.6311475409836067</v>
      </c>
      <c r="S42" s="28">
        <v>0.41620515290151699</v>
      </c>
      <c r="T42" s="28">
        <v>9.4582763337893301</v>
      </c>
      <c r="U42" s="28">
        <v>2.7188360204482893</v>
      </c>
      <c r="V42" s="28">
        <v>1.082680864390855</v>
      </c>
      <c r="W42" s="28">
        <v>2.261992619926199</v>
      </c>
      <c r="X42" s="28">
        <v>0.35279369627507162</v>
      </c>
      <c r="Y42" s="28">
        <v>1.7828054298642535</v>
      </c>
      <c r="Z42" s="28">
        <v>0.55248109204943741</v>
      </c>
      <c r="AA42" s="28">
        <v>0</v>
      </c>
      <c r="AB42" s="28">
        <v>8.5315614617940197E-2</v>
      </c>
      <c r="AC42" s="28">
        <v>0.32658374312988142</v>
      </c>
      <c r="AD42" s="35">
        <v>0.19785941567833382</v>
      </c>
      <c r="AE42" s="36">
        <v>270</v>
      </c>
      <c r="AF42" s="28">
        <v>7.810240092565808E-2</v>
      </c>
    </row>
    <row r="43" spans="1:32" ht="14.25" customHeight="1">
      <c r="A43" s="13">
        <v>52</v>
      </c>
      <c r="B43" s="14" t="s">
        <v>71</v>
      </c>
      <c r="C43" s="14" t="s">
        <v>39</v>
      </c>
      <c r="D43" s="31">
        <v>0.03</v>
      </c>
      <c r="E43" s="15">
        <v>1294</v>
      </c>
      <c r="F43" s="16">
        <v>0.90883948977293483</v>
      </c>
      <c r="G43" s="16">
        <v>0.23076923076923078</v>
      </c>
      <c r="H43" s="17">
        <v>70.633693972179287</v>
      </c>
      <c r="I43" s="18">
        <v>18.28</v>
      </c>
      <c r="J43" s="20">
        <v>13.830136986301369</v>
      </c>
      <c r="K43" s="31">
        <v>0.24049999999999999</v>
      </c>
      <c r="L43" s="31">
        <v>0.16170000000000001</v>
      </c>
      <c r="M43" s="31">
        <v>0.1055</v>
      </c>
      <c r="N43" s="34">
        <v>26670.560000000001</v>
      </c>
      <c r="O43" s="35">
        <v>0.13486866862346655</v>
      </c>
      <c r="P43" s="28">
        <v>0.16802618142447612</v>
      </c>
      <c r="Q43" s="28">
        <v>6.7838967648127912E-2</v>
      </c>
      <c r="R43" s="28">
        <v>-0.66632284682826204</v>
      </c>
      <c r="S43" s="28">
        <v>1.0721788724001931</v>
      </c>
      <c r="T43" s="28">
        <v>4.9546062465580993</v>
      </c>
      <c r="U43" s="28">
        <v>2.0971229409936512</v>
      </c>
      <c r="V43" s="28">
        <v>6.8266367972250324</v>
      </c>
      <c r="W43" s="28">
        <v>1.0343539850341854</v>
      </c>
      <c r="X43" s="28">
        <v>0.75246481840397739</v>
      </c>
      <c r="Y43" s="28">
        <v>2.425460636515913</v>
      </c>
      <c r="Z43" s="28">
        <v>0.68894940640823799</v>
      </c>
      <c r="AA43" s="28">
        <v>3.6721841623760694E-2</v>
      </c>
      <c r="AB43" s="28">
        <v>5.6867872288997784E-2</v>
      </c>
      <c r="AC43" s="28">
        <v>0.15222246922205637</v>
      </c>
      <c r="AD43" s="35">
        <v>2.5649168492701154E-2</v>
      </c>
      <c r="AE43" s="36">
        <v>1723</v>
      </c>
      <c r="AF43" s="28">
        <v>1.8239173467983528E-2</v>
      </c>
    </row>
    <row r="44" spans="1:32" ht="14.25" customHeight="1">
      <c r="A44" s="13">
        <v>54</v>
      </c>
      <c r="B44" s="14" t="s">
        <v>72</v>
      </c>
      <c r="C44" s="14" t="s">
        <v>39</v>
      </c>
      <c r="D44" s="31">
        <v>0.04</v>
      </c>
      <c r="E44" s="15">
        <v>3832</v>
      </c>
      <c r="F44" s="16">
        <v>0.42670000000000002</v>
      </c>
      <c r="G44" s="16">
        <v>0.36230000000000001</v>
      </c>
      <c r="H44" s="17">
        <v>20.887252087682672</v>
      </c>
      <c r="I44" s="17">
        <v>5.6822341331818826</v>
      </c>
      <c r="J44" s="20">
        <v>14.235616438356164</v>
      </c>
      <c r="K44" s="31">
        <v>0.31759999999999999</v>
      </c>
      <c r="L44" s="31">
        <v>0.13009999999999999</v>
      </c>
      <c r="M44" s="31">
        <v>0.1067</v>
      </c>
      <c r="N44" s="34">
        <v>40754.82</v>
      </c>
      <c r="O44" s="28">
        <v>4.8500000000000001E-2</v>
      </c>
      <c r="P44" s="28">
        <v>8.6932847953079984E-2</v>
      </c>
      <c r="Q44" s="28">
        <v>0.1782407407407407</v>
      </c>
      <c r="R44" s="28">
        <v>7.6893424036281175</v>
      </c>
      <c r="S44" s="28">
        <v>0.35466316801717518</v>
      </c>
      <c r="T44" s="28">
        <v>1.010642365536579</v>
      </c>
      <c r="U44" s="28">
        <v>1.8217916562960694</v>
      </c>
      <c r="V44" s="28">
        <v>22.972959922742636</v>
      </c>
      <c r="W44" s="28">
        <v>1.4946529365887189</v>
      </c>
      <c r="X44" s="28">
        <v>0.75480731384406197</v>
      </c>
      <c r="Y44" s="28">
        <v>1.0613174019607843</v>
      </c>
      <c r="Z44" s="28">
        <v>5.6798522124153303E-2</v>
      </c>
      <c r="AA44" s="28">
        <v>0</v>
      </c>
      <c r="AB44" s="28">
        <v>0.12156010595270195</v>
      </c>
      <c r="AC44" s="28">
        <v>0.25714105555205247</v>
      </c>
      <c r="AD44" s="35">
        <v>-1.681484751035164E-2</v>
      </c>
      <c r="AE44" s="36">
        <v>252</v>
      </c>
      <c r="AF44" s="28">
        <v>5.2966769657607667E-3</v>
      </c>
    </row>
    <row r="45" spans="1:32" ht="14.25" customHeight="1">
      <c r="A45" s="37">
        <v>56</v>
      </c>
      <c r="B45" s="38" t="s">
        <v>73</v>
      </c>
      <c r="C45" s="38" t="s">
        <v>37</v>
      </c>
      <c r="D45" s="31">
        <v>0.02</v>
      </c>
      <c r="E45" s="15">
        <v>8103</v>
      </c>
      <c r="F45" s="16">
        <v>0.1348</v>
      </c>
      <c r="G45" s="16">
        <v>0.26939999999999997</v>
      </c>
      <c r="H45" s="17">
        <v>16.835616438356166</v>
      </c>
      <c r="I45" s="17">
        <v>11.136244897959184</v>
      </c>
      <c r="J45" s="20">
        <v>15.901369863013699</v>
      </c>
      <c r="K45" s="39">
        <v>0.6</v>
      </c>
      <c r="L45" s="31">
        <v>0.1595</v>
      </c>
      <c r="M45" s="31">
        <v>0.29730000000000001</v>
      </c>
      <c r="N45" s="34">
        <v>17528.32</v>
      </c>
      <c r="O45" s="28">
        <v>0.13458356315499173</v>
      </c>
      <c r="P45" s="28">
        <v>-6.4061218912271123E-2</v>
      </c>
      <c r="Q45" s="28">
        <v>0.11807662060442636</v>
      </c>
      <c r="R45" s="28">
        <v>0.22235631316940707</v>
      </c>
      <c r="S45" s="28">
        <v>1.3277053099177443</v>
      </c>
      <c r="T45" s="28">
        <v>5.8930615313922887</v>
      </c>
      <c r="U45" s="28">
        <v>30.802183406113539</v>
      </c>
      <c r="V45" s="28">
        <v>97.426795580110493</v>
      </c>
      <c r="W45" s="28">
        <v>1.5363737486095661</v>
      </c>
      <c r="X45" s="28">
        <v>0.61252895715314681</v>
      </c>
      <c r="Y45" s="28">
        <v>1</v>
      </c>
      <c r="Z45" s="28">
        <v>3.6173633440514469E-2</v>
      </c>
      <c r="AA45" s="28">
        <v>0</v>
      </c>
      <c r="AB45" s="28">
        <v>0.42979897098604997</v>
      </c>
      <c r="AC45" s="28">
        <v>0.31448743212781943</v>
      </c>
      <c r="AD45" s="35">
        <v>0</v>
      </c>
      <c r="AE45" s="36">
        <v>7650</v>
      </c>
      <c r="AF45" s="28">
        <v>0.10845371932460977</v>
      </c>
    </row>
    <row r="46" spans="1:32" ht="14.25" customHeight="1">
      <c r="A46" s="37">
        <v>56</v>
      </c>
      <c r="B46" s="38" t="s">
        <v>73</v>
      </c>
      <c r="C46" s="38" t="s">
        <v>37</v>
      </c>
      <c r="D46" s="31">
        <v>0.02</v>
      </c>
      <c r="E46" s="15">
        <v>6778</v>
      </c>
      <c r="F46" s="16">
        <v>6.3600000000000004E-2</v>
      </c>
      <c r="G46" s="16">
        <v>0.24660000000000001</v>
      </c>
      <c r="H46" s="17">
        <v>14.780023605783416</v>
      </c>
      <c r="I46" s="17">
        <v>12.167982509413337</v>
      </c>
      <c r="J46" s="20">
        <v>14.178082191780822</v>
      </c>
      <c r="K46" s="31">
        <v>0.51849999999999996</v>
      </c>
      <c r="L46" s="31">
        <v>6.3799999999999996E-2</v>
      </c>
      <c r="M46" s="31">
        <v>0.2298</v>
      </c>
      <c r="N46" s="34">
        <v>11311.83</v>
      </c>
      <c r="O46" s="28">
        <v>0.13458356315499173</v>
      </c>
      <c r="P46" s="28">
        <v>0.19087688219663423</v>
      </c>
      <c r="Q46" s="28">
        <v>0.38784551671000678</v>
      </c>
      <c r="R46" s="28">
        <v>1.2186579378068738</v>
      </c>
      <c r="S46" s="28">
        <v>1.283353547604609</v>
      </c>
      <c r="T46" s="28">
        <v>7.9871048907060862</v>
      </c>
      <c r="U46" s="28">
        <v>11.36241610738255</v>
      </c>
      <c r="V46" s="28">
        <v>59.473067915690869</v>
      </c>
      <c r="W46" s="28">
        <v>2.8395395110858441</v>
      </c>
      <c r="X46" s="28">
        <v>0.33009483079211605</v>
      </c>
      <c r="Y46" s="28">
        <v>1</v>
      </c>
      <c r="Z46" s="28">
        <v>2.2276197085357392E-2</v>
      </c>
      <c r="AA46" s="28">
        <v>0</v>
      </c>
      <c r="AB46" s="28">
        <v>0.5467672326866454</v>
      </c>
      <c r="AC46" s="28">
        <v>0.52140185075802326</v>
      </c>
      <c r="AD46" s="35">
        <v>0</v>
      </c>
      <c r="AE46" s="36">
        <v>3398</v>
      </c>
      <c r="AF46" s="28">
        <v>0.13380586729671196</v>
      </c>
    </row>
    <row r="47" spans="1:32" ht="14.25" customHeight="1">
      <c r="A47" s="37">
        <v>57</v>
      </c>
      <c r="B47" s="38" t="s">
        <v>74</v>
      </c>
      <c r="C47" s="38" t="s">
        <v>37</v>
      </c>
      <c r="D47" s="31">
        <v>2.8000000000000001E-2</v>
      </c>
      <c r="E47" s="15">
        <v>1092</v>
      </c>
      <c r="F47" s="16">
        <v>0.82421123810675123</v>
      </c>
      <c r="G47" s="16">
        <v>0.29313909774436092</v>
      </c>
      <c r="H47" s="17">
        <v>48.717948717948715</v>
      </c>
      <c r="I47" s="17">
        <v>13.94861038280021</v>
      </c>
      <c r="J47" s="20">
        <v>11.035616438356165</v>
      </c>
      <c r="K47" s="31">
        <v>0.2238</v>
      </c>
      <c r="L47" s="31">
        <v>0.42259999999999998</v>
      </c>
      <c r="M47" s="31">
        <v>0.34339999999999998</v>
      </c>
      <c r="N47" s="34">
        <v>15224.95</v>
      </c>
      <c r="O47" s="28">
        <v>0.184</v>
      </c>
      <c r="P47" s="28">
        <v>0.19004443160062134</v>
      </c>
      <c r="Q47" s="28">
        <v>0.8311545341956792</v>
      </c>
      <c r="R47" s="28">
        <v>2.4888178913738019</v>
      </c>
      <c r="S47" s="28">
        <v>1.1802992066241114</v>
      </c>
      <c r="T47" s="28">
        <v>3.997653631284916</v>
      </c>
      <c r="U47" s="28">
        <v>7.7268113594644205</v>
      </c>
      <c r="V47" s="28">
        <v>3.6109401019326839</v>
      </c>
      <c r="W47" s="28">
        <v>1.0311656566685339</v>
      </c>
      <c r="X47" s="28">
        <v>0.59910757649344337</v>
      </c>
      <c r="Y47" s="28">
        <v>1.3600673022994951</v>
      </c>
      <c r="Z47" s="28">
        <v>0.9002029007289396</v>
      </c>
      <c r="AA47" s="28">
        <v>1.6833245660178853E-2</v>
      </c>
      <c r="AB47" s="28">
        <v>0.10615339749198018</v>
      </c>
      <c r="AC47" s="28">
        <v>0.10729757679085497</v>
      </c>
      <c r="AD47" s="35">
        <v>-0.15495122837418598</v>
      </c>
      <c r="AE47" s="36">
        <v>229</v>
      </c>
      <c r="AF47" s="28">
        <v>6.4004024707230494E-3</v>
      </c>
    </row>
    <row r="48" spans="1:32" ht="14.25" customHeight="1">
      <c r="A48" s="37">
        <v>57</v>
      </c>
      <c r="B48" s="38" t="s">
        <v>74</v>
      </c>
      <c r="C48" s="38" t="s">
        <v>37</v>
      </c>
      <c r="D48" s="31">
        <v>1.4999999999999999E-2</v>
      </c>
      <c r="E48" s="15">
        <v>867</v>
      </c>
      <c r="F48" s="16">
        <v>0.28149999999999997</v>
      </c>
      <c r="G48" s="16">
        <v>0.24199999999999999</v>
      </c>
      <c r="H48" s="17">
        <v>21.68396770472895</v>
      </c>
      <c r="I48" s="17">
        <v>8.4003574620196613</v>
      </c>
      <c r="J48" s="20">
        <v>8.0219178082191789</v>
      </c>
      <c r="K48" s="39">
        <v>0.34</v>
      </c>
      <c r="L48" s="31">
        <v>0.18440000000000001</v>
      </c>
      <c r="M48" s="31">
        <v>0.41649999999999998</v>
      </c>
      <c r="N48" s="34">
        <v>3449.59</v>
      </c>
      <c r="O48" s="28">
        <v>0</v>
      </c>
      <c r="P48" s="28">
        <v>0.3116810705324784</v>
      </c>
      <c r="Q48" s="28">
        <v>0.33282149712092135</v>
      </c>
      <c r="R48" s="28">
        <v>0.14682539682539675</v>
      </c>
      <c r="S48" s="28">
        <v>0.79112397491558129</v>
      </c>
      <c r="T48" s="28">
        <v>0</v>
      </c>
      <c r="U48" s="28">
        <v>1.2567049808429118</v>
      </c>
      <c r="V48" s="28">
        <v>69.05263157894737</v>
      </c>
      <c r="W48" s="28">
        <v>3.7153284671532845</v>
      </c>
      <c r="X48" s="28">
        <v>0.26206163655685438</v>
      </c>
      <c r="Y48" s="28">
        <v>1.0153977758768178</v>
      </c>
      <c r="Z48" s="28">
        <v>1.4112903225806451E-2</v>
      </c>
      <c r="AA48" s="28">
        <v>0</v>
      </c>
      <c r="AB48" s="28">
        <v>0.2853381602764522</v>
      </c>
      <c r="AC48" s="28">
        <v>0.61463414634146341</v>
      </c>
      <c r="AD48" s="35">
        <v>0.20487804878048779</v>
      </c>
      <c r="AE48" s="36">
        <v>187</v>
      </c>
      <c r="AF48" s="28">
        <v>5.7012195121951222E-2</v>
      </c>
    </row>
    <row r="49" spans="1:32" ht="14.25" customHeight="1">
      <c r="A49" s="13">
        <v>58</v>
      </c>
      <c r="B49" s="14" t="s">
        <v>75</v>
      </c>
      <c r="C49" s="14" t="s">
        <v>37</v>
      </c>
      <c r="D49" s="31">
        <v>4.4999999999999998E-2</v>
      </c>
      <c r="E49" s="15">
        <v>20609</v>
      </c>
      <c r="F49" s="16">
        <v>0.37006019932471723</v>
      </c>
      <c r="G49" s="16">
        <v>0.37647058823529411</v>
      </c>
      <c r="H49" s="17">
        <v>16.50735115726139</v>
      </c>
      <c r="I49" s="17">
        <v>10.309090909090909</v>
      </c>
      <c r="J49" s="20">
        <v>13.424657534246576</v>
      </c>
      <c r="K49" s="31">
        <v>0.30149999999999999</v>
      </c>
      <c r="L49" s="31">
        <v>0.31990000000000002</v>
      </c>
      <c r="M49" s="31">
        <v>7.4099999999999999E-2</v>
      </c>
      <c r="N49" s="34">
        <v>39567.050000000003</v>
      </c>
      <c r="O49" s="28">
        <v>5.8999999999999997E-2</v>
      </c>
      <c r="P49" s="28">
        <v>0.66513418349661579</v>
      </c>
      <c r="Q49" s="28">
        <v>1.0870872454900304</v>
      </c>
      <c r="R49" s="28">
        <v>3.7983701979045401</v>
      </c>
      <c r="S49" s="28">
        <v>1.4414309575312834</v>
      </c>
      <c r="T49" s="28">
        <v>7.0052230613127513</v>
      </c>
      <c r="U49" s="28">
        <v>5.1746000540633528</v>
      </c>
      <c r="V49" s="28">
        <v>3.6691700500095838</v>
      </c>
      <c r="W49" s="28">
        <v>1.0980860259312615</v>
      </c>
      <c r="X49" s="28">
        <v>0.56648880805513246</v>
      </c>
      <c r="Y49" s="28">
        <v>1.1378831789052615</v>
      </c>
      <c r="Z49" s="28">
        <v>0.87436500113731142</v>
      </c>
      <c r="AA49" s="28">
        <v>0</v>
      </c>
      <c r="AB49" s="28">
        <v>0.70428022212729602</v>
      </c>
      <c r="AC49" s="28">
        <v>0.33199411122192146</v>
      </c>
      <c r="AD49" s="35">
        <v>0.10360450206582134</v>
      </c>
      <c r="AE49" s="36">
        <v>4828</v>
      </c>
      <c r="AF49" s="28">
        <v>4.585648477940827E-2</v>
      </c>
    </row>
    <row r="50" spans="1:32">
      <c r="A50" s="13">
        <v>59</v>
      </c>
      <c r="B50" s="14" t="s">
        <v>76</v>
      </c>
      <c r="C50" s="14" t="s">
        <v>39</v>
      </c>
      <c r="D50" s="31">
        <v>2.3699999999999999E-2</v>
      </c>
      <c r="E50" s="15">
        <v>9286</v>
      </c>
      <c r="F50" s="16">
        <v>0.51045259504483775</v>
      </c>
      <c r="G50" s="16">
        <v>0.30092592592592593</v>
      </c>
      <c r="H50" s="17">
        <v>23.486969631703641</v>
      </c>
      <c r="I50" s="17">
        <v>19.827272727272728</v>
      </c>
      <c r="J50" s="20">
        <v>10.06027397260274</v>
      </c>
      <c r="K50" s="39">
        <v>0.51</v>
      </c>
      <c r="L50" s="31">
        <v>0.2525</v>
      </c>
      <c r="M50" s="31">
        <v>0.19220000000000001</v>
      </c>
      <c r="N50" s="34">
        <v>27171.05</v>
      </c>
      <c r="O50" s="31">
        <v>0.45829999999999999</v>
      </c>
      <c r="P50" s="28">
        <v>0.12191643917593842</v>
      </c>
      <c r="Q50" s="28">
        <v>1.1457934990439771</v>
      </c>
      <c r="R50" s="28">
        <v>1.3682733996429484</v>
      </c>
      <c r="S50" s="28">
        <v>2.1071442018139157</v>
      </c>
      <c r="T50" s="28">
        <v>820.97149183504018</v>
      </c>
      <c r="U50" s="28">
        <v>5.1204956549059686</v>
      </c>
      <c r="V50" s="28">
        <v>6898.0697674418607</v>
      </c>
      <c r="W50" s="28">
        <v>1.0282351376144245</v>
      </c>
      <c r="X50" s="28">
        <v>0.96984183286845205</v>
      </c>
      <c r="Y50" s="28">
        <v>1.0104950596426561</v>
      </c>
      <c r="Z50" s="28">
        <v>8.2423702383604362E-3</v>
      </c>
      <c r="AA50" s="28">
        <v>4.1434617955001113E-3</v>
      </c>
      <c r="AB50" s="28">
        <v>0.56441270323659021</v>
      </c>
      <c r="AC50" s="28">
        <v>2.1615753648644549E-2</v>
      </c>
      <c r="AD50" s="35">
        <v>2.1620473539952195E-2</v>
      </c>
      <c r="AE50" s="36">
        <v>0</v>
      </c>
      <c r="AF50" s="28">
        <v>0</v>
      </c>
    </row>
    <row r="51" spans="1:32" ht="14.25" customHeight="1">
      <c r="A51" s="13">
        <v>61</v>
      </c>
      <c r="B51" s="14" t="s">
        <v>77</v>
      </c>
      <c r="C51" s="14" t="s">
        <v>37</v>
      </c>
      <c r="D51" s="31">
        <v>1.4999999999999999E-2</v>
      </c>
      <c r="E51" s="15">
        <v>7295</v>
      </c>
      <c r="F51" s="16">
        <v>9.2025474714691358E-2</v>
      </c>
      <c r="G51" s="16">
        <v>0.27586206896551724</v>
      </c>
      <c r="H51" s="17">
        <v>11.945982179575052</v>
      </c>
      <c r="I51" s="17">
        <v>13.407067692307693</v>
      </c>
      <c r="J51" s="20">
        <v>14.156164383561643</v>
      </c>
      <c r="K51" s="31">
        <v>0.78500000000000003</v>
      </c>
      <c r="L51" s="31">
        <v>0.316</v>
      </c>
      <c r="M51" s="31">
        <v>8.3000000000000004E-2</v>
      </c>
      <c r="N51" s="40">
        <v>14478.52</v>
      </c>
      <c r="O51" s="28">
        <v>0</v>
      </c>
      <c r="P51" s="28">
        <v>-0.17254508324391682</v>
      </c>
      <c r="Q51" s="28">
        <v>-0.2457047365397671</v>
      </c>
      <c r="R51" s="28">
        <v>-3.4030720338983023E-2</v>
      </c>
      <c r="S51" s="28">
        <v>1.5332689357349849</v>
      </c>
      <c r="T51" s="28">
        <v>12.884290943816648</v>
      </c>
      <c r="U51" s="28">
        <v>7.6987161198288163</v>
      </c>
      <c r="V51" s="28">
        <v>4.0536805207811719</v>
      </c>
      <c r="W51" s="28">
        <v>1.101870442777132</v>
      </c>
      <c r="X51" s="28">
        <v>0.3958420480214172</v>
      </c>
      <c r="Y51" s="28">
        <v>1.2660123316974958</v>
      </c>
      <c r="Z51" s="28">
        <v>0.83453337025754637</v>
      </c>
      <c r="AA51" s="28">
        <v>1.7585156466352812E-2</v>
      </c>
      <c r="AB51" s="28">
        <v>0.43431667311642308</v>
      </c>
      <c r="AC51" s="28">
        <v>0.3379039430773792</v>
      </c>
      <c r="AD51" s="35">
        <v>0.23554699080936853</v>
      </c>
      <c r="AE51" s="36">
        <v>1620</v>
      </c>
      <c r="AF51" s="28">
        <v>4.0023717758671806E-2</v>
      </c>
    </row>
    <row r="52" spans="1:32" ht="14.25" customHeight="1">
      <c r="A52" s="37">
        <v>62</v>
      </c>
      <c r="B52" s="38" t="s">
        <v>78</v>
      </c>
      <c r="C52" s="38" t="s">
        <v>39</v>
      </c>
      <c r="D52" s="31">
        <v>1.4999999999999999E-2</v>
      </c>
      <c r="E52" s="15">
        <v>4813</v>
      </c>
      <c r="F52" s="16">
        <v>0.38921797842377348</v>
      </c>
      <c r="G52" s="16">
        <v>0.2633794160057239</v>
      </c>
      <c r="H52" s="17">
        <v>25.586135466445047</v>
      </c>
      <c r="I52" s="17">
        <v>13.889322869671926</v>
      </c>
      <c r="J52" s="20">
        <v>23.435616438356163</v>
      </c>
      <c r="K52" s="31">
        <v>1</v>
      </c>
      <c r="L52" s="31">
        <v>0.36580000000000001</v>
      </c>
      <c r="M52" s="31">
        <v>3.15E-2</v>
      </c>
      <c r="N52" s="34">
        <v>31250.42</v>
      </c>
      <c r="O52" s="28">
        <v>7.4930619796484743E-2</v>
      </c>
      <c r="P52" s="28">
        <v>0.16121112116181746</v>
      </c>
      <c r="Q52" s="28">
        <v>1.3807856865033052E-2</v>
      </c>
      <c r="R52" s="28">
        <v>-2.1151108399430574E-2</v>
      </c>
      <c r="S52" s="28">
        <v>1.3400331156287371</v>
      </c>
      <c r="T52" s="28">
        <v>14.915783545794296</v>
      </c>
      <c r="U52" s="28">
        <v>4.0098819125216769</v>
      </c>
      <c r="V52" s="28">
        <v>26.798197203826344</v>
      </c>
      <c r="W52" s="28">
        <v>1.2783856910257638</v>
      </c>
      <c r="X52" s="28">
        <v>0.73035208313716093</v>
      </c>
      <c r="Y52" s="28">
        <v>1.3051923076923078</v>
      </c>
      <c r="Z52" s="28">
        <v>0.22833940789053009</v>
      </c>
      <c r="AA52" s="28">
        <v>3.5807916107167977E-3</v>
      </c>
      <c r="AB52" s="28">
        <v>0.15493320457106069</v>
      </c>
      <c r="AC52" s="28">
        <v>0.1437789600137292</v>
      </c>
      <c r="AD52" s="35">
        <v>-6.6861163548996058E-2</v>
      </c>
      <c r="AE52" s="36">
        <v>6152</v>
      </c>
      <c r="AF52" s="28">
        <v>4.2230993650248842E-2</v>
      </c>
    </row>
    <row r="53" spans="1:32" ht="14.25" customHeight="1">
      <c r="A53" s="37">
        <v>62</v>
      </c>
      <c r="B53" s="38" t="s">
        <v>78</v>
      </c>
      <c r="C53" s="38" t="s">
        <v>39</v>
      </c>
      <c r="D53" s="31">
        <v>0.02</v>
      </c>
      <c r="E53" s="15">
        <v>2231</v>
      </c>
      <c r="F53" s="16">
        <v>0.11083915019943014</v>
      </c>
      <c r="G53" s="16">
        <v>0.3480906298805358</v>
      </c>
      <c r="H53" s="17">
        <v>11.097400268937696</v>
      </c>
      <c r="I53" s="17">
        <v>9.235483702504494</v>
      </c>
      <c r="J53" s="20">
        <v>15.150684931506849</v>
      </c>
      <c r="K53" s="31">
        <v>0.54743600000000003</v>
      </c>
      <c r="L53" s="31">
        <v>0.44269999999999998</v>
      </c>
      <c r="M53" s="40">
        <v>0</v>
      </c>
      <c r="N53" s="34">
        <v>9917.3700000000008</v>
      </c>
      <c r="O53" s="28">
        <v>9.6412758651847841E-2</v>
      </c>
      <c r="P53" s="28">
        <v>0.40556096697068988</v>
      </c>
      <c r="Q53" s="28">
        <v>0.23993498374593658</v>
      </c>
      <c r="R53" s="28">
        <v>0.41202531645569618</v>
      </c>
      <c r="S53" s="28">
        <v>1.8230140616947654</v>
      </c>
      <c r="T53" s="28">
        <v>15.867991028516501</v>
      </c>
      <c r="U53" s="28">
        <v>3.9351609058402861</v>
      </c>
      <c r="V53" s="28">
        <v>159.24115755627011</v>
      </c>
      <c r="W53" s="28">
        <v>2.5948623237071859</v>
      </c>
      <c r="X53" s="28">
        <v>0.37522837522837521</v>
      </c>
      <c r="Y53" s="28">
        <v>1.0266423357664234</v>
      </c>
      <c r="Z53" s="28">
        <v>1.4923868105273772E-2</v>
      </c>
      <c r="AA53" s="28">
        <v>0</v>
      </c>
      <c r="AB53" s="28">
        <v>0.24906502930505164</v>
      </c>
      <c r="AC53" s="28">
        <v>0.21129149503271141</v>
      </c>
      <c r="AD53" s="35">
        <v>-2.2171068572813181E-2</v>
      </c>
      <c r="AE53" s="36">
        <v>912</v>
      </c>
      <c r="AF53" s="28">
        <v>3.6830627574509327E-2</v>
      </c>
    </row>
    <row r="54" spans="1:32" ht="14.25" customHeight="1">
      <c r="A54" s="13">
        <v>63</v>
      </c>
      <c r="B54" s="14" t="s">
        <v>79</v>
      </c>
      <c r="C54" s="14" t="s">
        <v>37</v>
      </c>
      <c r="D54" s="31">
        <v>0.03</v>
      </c>
      <c r="E54" s="15">
        <v>5273</v>
      </c>
      <c r="F54" s="16">
        <v>0.67291206725546271</v>
      </c>
      <c r="G54" s="16">
        <v>0.26772222222222219</v>
      </c>
      <c r="H54" s="17">
        <v>42.698653517921485</v>
      </c>
      <c r="I54" s="17">
        <v>14.25</v>
      </c>
      <c r="J54" s="20">
        <v>6.0712328767123287</v>
      </c>
      <c r="K54" s="31">
        <v>0.27729999999999999</v>
      </c>
      <c r="L54" s="31">
        <v>0.50409999999999999</v>
      </c>
      <c r="M54" s="31">
        <v>0.20180000000000001</v>
      </c>
      <c r="N54" s="34">
        <v>51155.96</v>
      </c>
      <c r="O54" s="28">
        <v>1.8969500000000066E-4</v>
      </c>
      <c r="P54" s="28">
        <v>0.4141635627220237</v>
      </c>
      <c r="Q54" s="28">
        <v>0.21981225999146625</v>
      </c>
      <c r="R54" s="28">
        <v>0.28578395513289445</v>
      </c>
      <c r="S54" s="28">
        <v>0.38591509074755681</v>
      </c>
      <c r="T54" s="28">
        <v>0</v>
      </c>
      <c r="U54" s="28">
        <v>7.3378582202111611</v>
      </c>
      <c r="V54" s="28">
        <v>0.61862224624090023</v>
      </c>
      <c r="W54" s="28">
        <v>0.78459074877366519</v>
      </c>
      <c r="X54" s="28">
        <v>0.62400552504891971</v>
      </c>
      <c r="Y54" s="28">
        <v>2.3293302945301542</v>
      </c>
      <c r="Z54" s="28">
        <v>1.4327911541226996</v>
      </c>
      <c r="AA54" s="28">
        <v>0</v>
      </c>
      <c r="AB54" s="28">
        <v>0.11261679747984409</v>
      </c>
      <c r="AC54" s="28">
        <v>0.31140801644398769</v>
      </c>
      <c r="AD54" s="35">
        <v>0.37835560123329909</v>
      </c>
      <c r="AE54" s="36">
        <v>0</v>
      </c>
      <c r="AF54" s="28">
        <v>0</v>
      </c>
    </row>
    <row r="55" spans="1:32" s="166" customFormat="1" ht="14.25" customHeight="1">
      <c r="A55" s="153">
        <v>64</v>
      </c>
      <c r="B55" s="154" t="s">
        <v>80</v>
      </c>
      <c r="C55" s="154" t="s">
        <v>37</v>
      </c>
      <c r="D55" s="160">
        <v>0.03</v>
      </c>
      <c r="E55" s="155">
        <v>1185</v>
      </c>
      <c r="F55" s="156">
        <v>1.3043576441431974</v>
      </c>
      <c r="G55" s="156">
        <v>0.27777777777777779</v>
      </c>
      <c r="H55" s="157">
        <v>114.9367088607595</v>
      </c>
      <c r="I55" s="157">
        <v>12.971428571428572</v>
      </c>
      <c r="J55" s="159">
        <v>4.4602739726027396</v>
      </c>
      <c r="K55" s="167">
        <v>0.6</v>
      </c>
      <c r="L55" s="160">
        <v>0.26840000000000003</v>
      </c>
      <c r="M55" s="160">
        <v>0.14699999999999999</v>
      </c>
      <c r="N55" s="161">
        <v>5495.6900000000023</v>
      </c>
      <c r="O55" s="163">
        <v>2.0999999999999999E-3</v>
      </c>
      <c r="P55" s="163">
        <v>0.82457983193277307</v>
      </c>
      <c r="Q55" s="163">
        <v>16.926605504587155</v>
      </c>
      <c r="R55" s="163">
        <v>10.045801526717558</v>
      </c>
      <c r="S55" s="163">
        <v>0.9860277320299633</v>
      </c>
      <c r="T55" s="163">
        <v>1.8264121235977169</v>
      </c>
      <c r="U55" s="163">
        <v>-5.0530901170705143</v>
      </c>
      <c r="V55" s="163">
        <v>25.564738292011018</v>
      </c>
      <c r="W55" s="163">
        <v>1.1152376286134249</v>
      </c>
      <c r="X55" s="163">
        <v>0.83929599473640926</v>
      </c>
      <c r="Y55" s="163">
        <v>1.0157938487115545</v>
      </c>
      <c r="Z55" s="163">
        <v>0.33572159672466734</v>
      </c>
      <c r="AA55" s="163">
        <v>0</v>
      </c>
      <c r="AB55" s="163">
        <v>1.1488124091129424</v>
      </c>
      <c r="AC55" s="163">
        <v>0.32133620689655173</v>
      </c>
      <c r="AD55" s="164">
        <v>0.2029094827586207</v>
      </c>
      <c r="AE55" s="165">
        <v>1139</v>
      </c>
      <c r="AF55" s="163">
        <v>0.12273706896551724</v>
      </c>
    </row>
    <row r="56" spans="1:32" ht="14.25" customHeight="1">
      <c r="A56" s="37">
        <v>65</v>
      </c>
      <c r="B56" s="38" t="s">
        <v>81</v>
      </c>
      <c r="C56" s="38" t="s">
        <v>37</v>
      </c>
      <c r="D56" s="31">
        <v>0.01</v>
      </c>
      <c r="E56" s="15">
        <v>5448</v>
      </c>
      <c r="F56" s="16">
        <v>0.19833448992310831</v>
      </c>
      <c r="G56" s="16">
        <v>0.18857758620689655</v>
      </c>
      <c r="H56" s="17">
        <v>21.301762114537446</v>
      </c>
      <c r="I56" s="17">
        <v>23.2104</v>
      </c>
      <c r="J56" s="20">
        <v>12.835616438356164</v>
      </c>
      <c r="K56" s="31">
        <v>0.875</v>
      </c>
      <c r="L56" s="31">
        <v>0.37640000000000001</v>
      </c>
      <c r="M56" s="31">
        <v>0.21879999999999999</v>
      </c>
      <c r="N56" s="34">
        <v>19243.37</v>
      </c>
      <c r="O56" s="28">
        <v>0</v>
      </c>
      <c r="P56" s="28">
        <v>0.57688113413304243</v>
      </c>
      <c r="Q56" s="28">
        <v>0.78076994262446786</v>
      </c>
      <c r="R56" s="28">
        <v>0.48730548730548739</v>
      </c>
      <c r="S56" s="28">
        <v>0.80728946254760903</v>
      </c>
      <c r="T56" s="28">
        <v>5.1881693013768482</v>
      </c>
      <c r="U56" s="28">
        <v>1.87562219627604</v>
      </c>
      <c r="V56" s="28">
        <v>32.890086206896555</v>
      </c>
      <c r="W56" s="28">
        <v>5.6843051631132804</v>
      </c>
      <c r="X56" s="28">
        <v>0.16826590594744123</v>
      </c>
      <c r="Y56" s="28">
        <v>1.0262331134150173</v>
      </c>
      <c r="Z56" s="28">
        <v>4.3548303279114485E-2</v>
      </c>
      <c r="AA56" s="28">
        <v>0</v>
      </c>
      <c r="AB56" s="28">
        <v>0.36260774069020602</v>
      </c>
      <c r="AC56" s="28">
        <v>0.59910883952558813</v>
      </c>
      <c r="AD56" s="35">
        <v>9.3899482340606771E-2</v>
      </c>
      <c r="AE56" s="36">
        <v>1489</v>
      </c>
      <c r="AF56" s="28">
        <v>9.7568966647008717E-2</v>
      </c>
    </row>
    <row r="57" spans="1:32" ht="14.25" customHeight="1">
      <c r="A57" s="37">
        <v>65</v>
      </c>
      <c r="B57" s="38" t="s">
        <v>81</v>
      </c>
      <c r="C57" s="38" t="s">
        <v>37</v>
      </c>
      <c r="D57" s="31">
        <v>0.01</v>
      </c>
      <c r="E57" s="15">
        <v>4460</v>
      </c>
      <c r="F57" s="16">
        <v>0.28439611502725648</v>
      </c>
      <c r="G57" s="16">
        <v>0.19</v>
      </c>
      <c r="H57" s="17">
        <v>23.624439461883409</v>
      </c>
      <c r="I57" s="17">
        <v>30.104285714285716</v>
      </c>
      <c r="J57" s="20">
        <v>13.816438356164383</v>
      </c>
      <c r="K57" s="39">
        <v>0.95</v>
      </c>
      <c r="L57" s="31">
        <v>0.91259999999999997</v>
      </c>
      <c r="M57" s="31">
        <v>0.27489999999999998</v>
      </c>
      <c r="N57" s="34">
        <v>5528.79</v>
      </c>
      <c r="O57" s="28">
        <v>0</v>
      </c>
      <c r="P57" s="28">
        <v>-0.1511604741508118</v>
      </c>
      <c r="Q57" s="28">
        <v>4.1769662921348312</v>
      </c>
      <c r="R57" s="28">
        <v>5.9147286821705425</v>
      </c>
      <c r="S57" s="28">
        <v>0.71883839336224775</v>
      </c>
      <c r="T57" s="28">
        <v>9.6054715622750173</v>
      </c>
      <c r="U57" s="28">
        <v>-5.3928860145513342</v>
      </c>
      <c r="V57" s="28">
        <v>4.0695439987799302</v>
      </c>
      <c r="W57" s="28">
        <v>1.1345318742400556</v>
      </c>
      <c r="X57" s="28">
        <v>0.67558528428093645</v>
      </c>
      <c r="Y57" s="28">
        <v>1.0524956970740103</v>
      </c>
      <c r="Z57" s="28">
        <v>0.71007415445831068</v>
      </c>
      <c r="AA57" s="28">
        <v>0</v>
      </c>
      <c r="AB57" s="28">
        <v>1.3521297559496741</v>
      </c>
      <c r="AC57" s="28">
        <v>0.52600809473842003</v>
      </c>
      <c r="AD57" s="35">
        <v>0.13116474291710389</v>
      </c>
      <c r="AE57" s="36">
        <v>104</v>
      </c>
      <c r="AF57" s="28">
        <v>7.7949332933593164E-3</v>
      </c>
    </row>
    <row r="58" spans="1:32" ht="14.25" customHeight="1">
      <c r="A58" s="37">
        <v>67</v>
      </c>
      <c r="B58" s="38" t="s">
        <v>82</v>
      </c>
      <c r="C58" s="38" t="s">
        <v>37</v>
      </c>
      <c r="D58" s="31">
        <v>2.1999999999999999E-2</v>
      </c>
      <c r="E58" s="15">
        <v>6745</v>
      </c>
      <c r="F58" s="16">
        <v>0.21171299085165551</v>
      </c>
      <c r="G58" s="16">
        <v>0.27008547008547007</v>
      </c>
      <c r="H58" s="17">
        <v>16.765709414381025</v>
      </c>
      <c r="I58" s="17">
        <v>12.564967777777779</v>
      </c>
      <c r="J58" s="20">
        <v>13.087671232876712</v>
      </c>
      <c r="K58" s="31">
        <v>0.92500000000000004</v>
      </c>
      <c r="L58" s="31">
        <v>7.8E-2</v>
      </c>
      <c r="M58" s="31">
        <v>9.8599999999999993E-2</v>
      </c>
      <c r="N58" s="34">
        <v>38648.54</v>
      </c>
      <c r="O58" s="35">
        <v>0.18779342723004683</v>
      </c>
      <c r="P58" s="28">
        <v>5.0833426201582377E-2</v>
      </c>
      <c r="Q58" s="28">
        <v>0.18126836011750469</v>
      </c>
      <c r="R58" s="28">
        <v>-0.14054536187563715</v>
      </c>
      <c r="S58" s="28">
        <v>0.93899191889395195</v>
      </c>
      <c r="T58" s="28">
        <v>3.7616618982460506</v>
      </c>
      <c r="U58" s="28">
        <v>2.0915575152379717</v>
      </c>
      <c r="V58" s="28">
        <v>6.6618934846064874</v>
      </c>
      <c r="W58" s="28">
        <v>1.7558845861807137</v>
      </c>
      <c r="X58" s="28">
        <v>0.48216828773141834</v>
      </c>
      <c r="Y58" s="28">
        <v>1.0907530327306019</v>
      </c>
      <c r="Z58" s="28">
        <v>0.26313633703920419</v>
      </c>
      <c r="AA58" s="28">
        <v>0</v>
      </c>
      <c r="AB58" s="28">
        <v>0.21373682959676779</v>
      </c>
      <c r="AC58" s="28">
        <v>0.29442791005291008</v>
      </c>
      <c r="AD58" s="35">
        <v>8.953373015873016E-2</v>
      </c>
      <c r="AE58" s="36">
        <v>1331</v>
      </c>
      <c r="AF58" s="28">
        <v>2.2007275132275132E-2</v>
      </c>
    </row>
    <row r="59" spans="1:32" ht="14.25" customHeight="1">
      <c r="A59" s="37">
        <v>67</v>
      </c>
      <c r="B59" s="38" t="s">
        <v>82</v>
      </c>
      <c r="C59" s="38" t="s">
        <v>37</v>
      </c>
      <c r="D59" s="31">
        <v>0.01</v>
      </c>
      <c r="E59" s="15">
        <v>1714</v>
      </c>
      <c r="F59" s="16">
        <v>0.5344051354769821</v>
      </c>
      <c r="G59" s="16">
        <v>0.20221897285220214</v>
      </c>
      <c r="H59" s="17">
        <v>45.199025670945161</v>
      </c>
      <c r="I59" s="17">
        <v>18.016541860465118</v>
      </c>
      <c r="J59" s="20">
        <v>16.208219178082192</v>
      </c>
      <c r="K59" s="31">
        <v>0.25140000000000001</v>
      </c>
      <c r="L59" s="31">
        <v>0.2397</v>
      </c>
      <c r="M59" s="31">
        <v>0.13139999999999999</v>
      </c>
      <c r="N59" s="40">
        <v>11533.87000000001</v>
      </c>
      <c r="O59" s="35">
        <v>2.8377739240107357E-2</v>
      </c>
      <c r="P59" s="28">
        <v>2.3097969062401358E-2</v>
      </c>
      <c r="Q59" s="28">
        <v>-0.35146276595744685</v>
      </c>
      <c r="R59" s="28">
        <v>0.46621043627031655</v>
      </c>
      <c r="S59" s="28">
        <v>0.36129099373228263</v>
      </c>
      <c r="T59" s="28">
        <v>1.6416922713306548</v>
      </c>
      <c r="U59" s="28">
        <v>1.0009366669068376</v>
      </c>
      <c r="V59" s="28">
        <v>2.7090483619344772</v>
      </c>
      <c r="W59" s="28">
        <v>1.694468546637744</v>
      </c>
      <c r="X59" s="28">
        <v>0.47678066340961689</v>
      </c>
      <c r="Y59" s="28">
        <v>1.1027253668763102</v>
      </c>
      <c r="Z59" s="28">
        <v>0.36733647734262864</v>
      </c>
      <c r="AA59" s="28">
        <v>0</v>
      </c>
      <c r="AB59" s="28">
        <v>0.13825925627167862</v>
      </c>
      <c r="AC59" s="28">
        <v>0.59372300604664552</v>
      </c>
      <c r="AD59" s="35">
        <v>7.3567520875323922E-2</v>
      </c>
      <c r="AE59" s="36">
        <v>678</v>
      </c>
      <c r="AF59" s="28">
        <v>9.7610135329686154E-2</v>
      </c>
    </row>
    <row r="60" spans="1:32" ht="14.25" customHeight="1">
      <c r="A60" s="13">
        <v>68</v>
      </c>
      <c r="B60" s="14" t="s">
        <v>83</v>
      </c>
      <c r="C60" s="14" t="s">
        <v>37</v>
      </c>
      <c r="D60" s="31">
        <v>0.02</v>
      </c>
      <c r="E60" s="15">
        <v>2454</v>
      </c>
      <c r="F60" s="16">
        <v>0.37460894894561503</v>
      </c>
      <c r="G60" s="16">
        <v>0.35886666666666667</v>
      </c>
      <c r="H60" s="17">
        <v>18.609295028524858</v>
      </c>
      <c r="I60" s="17">
        <v>10.558892485549134</v>
      </c>
      <c r="J60" s="20">
        <v>15.43013698630137</v>
      </c>
      <c r="K60" s="31">
        <v>0.21909999999999999</v>
      </c>
      <c r="L60" s="31">
        <v>4.1700000000000001E-2</v>
      </c>
      <c r="M60" s="31">
        <v>0.19819999999999999</v>
      </c>
      <c r="N60" s="34">
        <v>9687.86</v>
      </c>
      <c r="O60" s="35">
        <v>1.8334798442797898E-2</v>
      </c>
      <c r="P60" s="28">
        <v>0.24623461571563809</v>
      </c>
      <c r="Q60" s="28">
        <v>0.31566760998199128</v>
      </c>
      <c r="R60" s="28">
        <v>0.4184971098265895</v>
      </c>
      <c r="S60" s="28">
        <v>0.78639028315261117</v>
      </c>
      <c r="T60" s="28">
        <v>54.877005347593581</v>
      </c>
      <c r="U60" s="28">
        <v>1.2968532794136232</v>
      </c>
      <c r="V60" s="28">
        <v>21.180598555211557</v>
      </c>
      <c r="W60" s="28">
        <v>3.2762970014278916</v>
      </c>
      <c r="X60" s="28">
        <v>0.29019337016574587</v>
      </c>
      <c r="Y60" s="28">
        <v>1.0698305084745763</v>
      </c>
      <c r="Z60" s="28">
        <v>5.3285099726241687E-2</v>
      </c>
      <c r="AA60" s="28">
        <v>0</v>
      </c>
      <c r="AB60" s="28">
        <v>0.27263637373625155</v>
      </c>
      <c r="AC60" s="28">
        <v>0.58750730851685828</v>
      </c>
      <c r="AD60" s="35">
        <v>0.29809004092769442</v>
      </c>
      <c r="AE60" s="36">
        <v>1424</v>
      </c>
      <c r="AF60" s="28">
        <v>0.13876437341648801</v>
      </c>
    </row>
    <row r="61" spans="1:32">
      <c r="A61" s="13">
        <v>69</v>
      </c>
      <c r="B61" s="14" t="s">
        <v>84</v>
      </c>
      <c r="C61" s="14" t="s">
        <v>37</v>
      </c>
      <c r="D61" s="31">
        <v>0.03</v>
      </c>
      <c r="E61" s="15">
        <v>7568</v>
      </c>
      <c r="F61" s="16">
        <v>0.40075034204821502</v>
      </c>
      <c r="G61" s="16">
        <v>0.28435754189944135</v>
      </c>
      <c r="H61" s="17">
        <v>23.670959302325581</v>
      </c>
      <c r="I61" s="17">
        <v>13.368792537313434</v>
      </c>
      <c r="J61" s="20">
        <v>7.3287671232876717</v>
      </c>
      <c r="K61" s="39">
        <v>0.44</v>
      </c>
      <c r="L61" s="31">
        <v>0.21690000000000001</v>
      </c>
      <c r="M61" s="31">
        <v>0.88500000000000001</v>
      </c>
      <c r="N61" s="34">
        <v>15902.24</v>
      </c>
      <c r="O61" s="31">
        <v>0.18859999999999999</v>
      </c>
      <c r="P61" s="28">
        <v>0.31910812088187046</v>
      </c>
      <c r="Q61" s="28">
        <v>0.28886367320473338</v>
      </c>
      <c r="R61" s="28">
        <v>5.3452115812917533E-2</v>
      </c>
      <c r="S61" s="28">
        <v>2.4110722163613696</v>
      </c>
      <c r="T61" s="28">
        <v>10.218056190621349</v>
      </c>
      <c r="U61" s="28">
        <v>28.627428652764927</v>
      </c>
      <c r="V61" s="28">
        <v>1396.6805555555557</v>
      </c>
      <c r="W61" s="28">
        <v>1.1969654575978024</v>
      </c>
      <c r="X61" s="28">
        <v>0.82858768731426646</v>
      </c>
      <c r="Y61" s="28">
        <v>1.0185319474659575</v>
      </c>
      <c r="Z61" s="28">
        <v>9.1183498930952084E-3</v>
      </c>
      <c r="AA61" s="28">
        <v>0</v>
      </c>
      <c r="AB61" s="28">
        <v>0.53597733711048157</v>
      </c>
      <c r="AC61" s="28">
        <v>0.1409045256113205</v>
      </c>
      <c r="AD61" s="35">
        <v>0.1679627290898062</v>
      </c>
      <c r="AE61" s="36">
        <v>0</v>
      </c>
      <c r="AF61" s="28">
        <v>0</v>
      </c>
    </row>
    <row r="62" spans="1:32" ht="14.25" customHeight="1">
      <c r="A62" s="13">
        <v>70</v>
      </c>
      <c r="B62" s="14" t="s">
        <v>85</v>
      </c>
      <c r="C62" s="14" t="s">
        <v>39</v>
      </c>
      <c r="D62" s="31">
        <v>1.9400000000000001E-2</v>
      </c>
      <c r="E62" s="15">
        <v>13351</v>
      </c>
      <c r="F62" s="16">
        <v>0.22413598898839271</v>
      </c>
      <c r="G62" s="16">
        <v>0.28931339534883721</v>
      </c>
      <c r="H62" s="17">
        <v>16.144543479889148</v>
      </c>
      <c r="I62" s="17">
        <v>12.760509198934619</v>
      </c>
      <c r="J62" s="20">
        <v>13.835616438356164</v>
      </c>
      <c r="K62" s="39">
        <v>1</v>
      </c>
      <c r="L62" s="31">
        <v>0.19439999999999999</v>
      </c>
      <c r="M62" s="31">
        <v>0.1111</v>
      </c>
      <c r="N62" s="34">
        <v>55732.5</v>
      </c>
      <c r="O62" s="35">
        <v>5.7116214010957005E-2</v>
      </c>
      <c r="P62" s="28">
        <v>0.20202136332281184</v>
      </c>
      <c r="Q62" s="28">
        <v>6.345856728341559E-2</v>
      </c>
      <c r="R62" s="28">
        <v>0.1016585526858651</v>
      </c>
      <c r="S62" s="28">
        <v>0.85839048816954222</v>
      </c>
      <c r="T62" s="28">
        <v>7.4629637271489289</v>
      </c>
      <c r="U62" s="28">
        <v>2.8648143454568498</v>
      </c>
      <c r="V62" s="28">
        <v>4.9149364061311012</v>
      </c>
      <c r="W62" s="28">
        <v>1.4202851309852631</v>
      </c>
      <c r="X62" s="28">
        <v>0.50922987296425437</v>
      </c>
      <c r="Y62" s="28">
        <v>1.207333286683927</v>
      </c>
      <c r="Z62" s="28">
        <v>0.4006413663583856</v>
      </c>
      <c r="AA62" s="28">
        <v>9.8490485808440525E-2</v>
      </c>
      <c r="AB62" s="28">
        <v>0.24381825486686876</v>
      </c>
      <c r="AC62" s="28">
        <v>0.30732651368537461</v>
      </c>
      <c r="AD62" s="35">
        <v>0.218025988388167</v>
      </c>
      <c r="AE62" s="36">
        <v>4889</v>
      </c>
      <c r="AF62" s="28">
        <v>5.4066906275919271E-2</v>
      </c>
    </row>
    <row r="63" spans="1:32" ht="14.25" customHeight="1">
      <c r="A63" s="13">
        <v>71</v>
      </c>
      <c r="B63" s="14" t="s">
        <v>86</v>
      </c>
      <c r="C63" s="14" t="s">
        <v>37</v>
      </c>
      <c r="D63" s="31">
        <v>0.03</v>
      </c>
      <c r="E63" s="15">
        <v>4147</v>
      </c>
      <c r="F63" s="16">
        <v>0.31824618545444916</v>
      </c>
      <c r="G63" s="16">
        <v>0.22556390977443608</v>
      </c>
      <c r="H63" s="17">
        <v>24.949942126838678</v>
      </c>
      <c r="I63" s="17">
        <v>15.918063076923078</v>
      </c>
      <c r="J63" s="20">
        <v>16.156164383561645</v>
      </c>
      <c r="K63" s="31">
        <v>0.378</v>
      </c>
      <c r="L63" s="31">
        <v>0.24790000000000001</v>
      </c>
      <c r="M63" s="31">
        <v>0.187</v>
      </c>
      <c r="N63" s="46">
        <v>21931.15</v>
      </c>
      <c r="O63" s="31">
        <v>5.7200000000000001E-2</v>
      </c>
      <c r="P63" s="28">
        <v>0.16940408163265297</v>
      </c>
      <c r="Q63" s="28">
        <v>0.11864994509622617</v>
      </c>
      <c r="R63" s="28">
        <v>1.5741775294847922</v>
      </c>
      <c r="S63" s="28">
        <v>0.66681718293747549</v>
      </c>
      <c r="T63" s="28">
        <v>3.0275404906717691</v>
      </c>
      <c r="U63" s="28">
        <v>3.2063400159224145</v>
      </c>
      <c r="V63" s="28">
        <v>2.0691233478118725</v>
      </c>
      <c r="W63" s="28">
        <v>1.891110403058786</v>
      </c>
      <c r="X63" s="28">
        <v>0.45952587049395471</v>
      </c>
      <c r="Y63" s="28">
        <v>1.2522423977247867</v>
      </c>
      <c r="Z63" s="28">
        <v>0.61970448439760284</v>
      </c>
      <c r="AA63" s="28">
        <v>1.0332713370531102E-4</v>
      </c>
      <c r="AB63" s="28">
        <v>0.22624730625494421</v>
      </c>
      <c r="AC63" s="28">
        <v>0.36323416550042886</v>
      </c>
      <c r="AD63" s="35">
        <v>9.9137736445307212E-2</v>
      </c>
      <c r="AE63" s="36">
        <v>1489</v>
      </c>
      <c r="AF63" s="28">
        <v>6.7220441515055754E-2</v>
      </c>
    </row>
    <row r="64" spans="1:32" ht="14.25" customHeight="1">
      <c r="A64" s="13">
        <v>72</v>
      </c>
      <c r="B64" s="14" t="s">
        <v>87</v>
      </c>
      <c r="C64" s="14" t="s">
        <v>39</v>
      </c>
      <c r="D64" s="31">
        <v>0.01</v>
      </c>
      <c r="E64" s="15">
        <v>13066</v>
      </c>
      <c r="F64" s="16">
        <v>7.4651065547307383E-2</v>
      </c>
      <c r="G64" s="16">
        <v>0.19175242986090871</v>
      </c>
      <c r="H64" s="17">
        <v>17.668201438848921</v>
      </c>
      <c r="I64" s="17">
        <v>17.742683775069846</v>
      </c>
      <c r="J64" s="20">
        <v>7.6191780821917812</v>
      </c>
      <c r="K64" s="39">
        <v>0.84</v>
      </c>
      <c r="L64" s="31">
        <v>0.32579999999999998</v>
      </c>
      <c r="M64" s="31">
        <v>6.5000000000000002E-2</v>
      </c>
      <c r="N64" s="34">
        <v>162910.41</v>
      </c>
      <c r="O64" s="28">
        <v>0</v>
      </c>
      <c r="P64" s="28">
        <v>-0.189191882389943</v>
      </c>
      <c r="Q64" s="28">
        <v>6.4000000000000057E-2</v>
      </c>
      <c r="R64" s="28">
        <v>9.2840414854466369E-2</v>
      </c>
      <c r="S64" s="28">
        <v>2.3546292968393971</v>
      </c>
      <c r="T64" s="28">
        <v>9.0885641554958898</v>
      </c>
      <c r="U64" s="28">
        <v>55.988387070393166</v>
      </c>
      <c r="V64" s="28">
        <v>11.426578095269887</v>
      </c>
      <c r="W64" s="28">
        <v>1.1465725403923017</v>
      </c>
      <c r="X64" s="28">
        <v>0.56213369998540563</v>
      </c>
      <c r="Y64" s="28">
        <v>1.3011984861227923</v>
      </c>
      <c r="Z64" s="28">
        <v>0.88388255505231927</v>
      </c>
      <c r="AA64" s="28">
        <v>5.5108096651123361E-3</v>
      </c>
      <c r="AB64" s="28">
        <v>7.5138591769604121E-2</v>
      </c>
      <c r="AC64" s="28">
        <v>4.2396277015302096E-2</v>
      </c>
      <c r="AD64" s="35">
        <v>5.7940848246890213E-2</v>
      </c>
      <c r="AE64" s="36">
        <v>162</v>
      </c>
      <c r="AF64" s="28">
        <v>1.183151916706105E-4</v>
      </c>
    </row>
    <row r="65" spans="1:32" ht="14.25" customHeight="1">
      <c r="A65" s="13">
        <v>74</v>
      </c>
      <c r="B65" s="14" t="s">
        <v>88</v>
      </c>
      <c r="C65" s="14" t="s">
        <v>37</v>
      </c>
      <c r="D65" s="31">
        <v>0.01</v>
      </c>
      <c r="E65" s="15">
        <v>37985</v>
      </c>
      <c r="F65" s="16">
        <v>0.38217468385076447</v>
      </c>
      <c r="G65" s="16">
        <v>0.22946341463414635</v>
      </c>
      <c r="H65" s="17">
        <v>26.985104646571013</v>
      </c>
      <c r="I65" s="17">
        <v>17.581975986277872</v>
      </c>
      <c r="J65" s="20">
        <v>5.7643835616438359</v>
      </c>
      <c r="K65" s="39">
        <v>0.65</v>
      </c>
      <c r="L65" s="31">
        <v>0.2132</v>
      </c>
      <c r="M65" s="31">
        <v>3.1099999999999999E-2</v>
      </c>
      <c r="N65" s="34">
        <v>226666.9</v>
      </c>
      <c r="O65" s="28">
        <v>4.0250000000000001E-2</v>
      </c>
      <c r="P65" s="28">
        <v>6.9714501006588714E-2</v>
      </c>
      <c r="Q65" s="28">
        <v>0.27494122232420137</v>
      </c>
      <c r="R65" s="28">
        <v>0.27099645318878407</v>
      </c>
      <c r="S65" s="28">
        <v>0.72911800506628943</v>
      </c>
      <c r="T65" s="28">
        <v>5.2428677317100094</v>
      </c>
      <c r="U65" s="28">
        <v>5.908190195224682</v>
      </c>
      <c r="V65" s="28">
        <v>7.4169223046461044</v>
      </c>
      <c r="W65" s="28">
        <v>1.4947738561549675</v>
      </c>
      <c r="X65" s="28">
        <v>0.78173527995196401</v>
      </c>
      <c r="Y65" s="28">
        <v>1.4627381824844266</v>
      </c>
      <c r="Z65" s="28">
        <v>0.52524530348602139</v>
      </c>
      <c r="AA65" s="28">
        <v>1.4013115724076722E-2</v>
      </c>
      <c r="AB65" s="28">
        <v>0.20992914856694411</v>
      </c>
      <c r="AC65" s="28">
        <v>0.23626765329603394</v>
      </c>
      <c r="AD65" s="35">
        <v>-1.1037916046263292E-2</v>
      </c>
      <c r="AE65" s="36">
        <v>0</v>
      </c>
      <c r="AF65" s="28">
        <v>0</v>
      </c>
    </row>
    <row r="66" spans="1:32" ht="14.25" customHeight="1">
      <c r="A66" s="13">
        <v>75</v>
      </c>
      <c r="B66" s="14" t="s">
        <v>89</v>
      </c>
      <c r="C66" s="14" t="s">
        <v>37</v>
      </c>
      <c r="D66" s="31">
        <v>1.4999999999999999E-2</v>
      </c>
      <c r="E66" s="15">
        <v>6075</v>
      </c>
      <c r="F66" s="16">
        <v>0.33886590016433904</v>
      </c>
      <c r="G66" s="16">
        <v>0.34271047227926077</v>
      </c>
      <c r="H66" s="17">
        <v>17.436862551440331</v>
      </c>
      <c r="I66" s="17">
        <v>13.2411175</v>
      </c>
      <c r="J66" s="20">
        <v>17.361643835616437</v>
      </c>
      <c r="K66" s="39">
        <v>0.99</v>
      </c>
      <c r="L66" s="40">
        <v>0</v>
      </c>
      <c r="M66" s="40">
        <v>0</v>
      </c>
      <c r="N66" s="34">
        <v>10494.49</v>
      </c>
      <c r="O66" s="28">
        <v>8.3300277667592224E-3</v>
      </c>
      <c r="P66" s="28">
        <v>0.53299818787630793</v>
      </c>
      <c r="Q66" s="28">
        <v>1.428604489701458</v>
      </c>
      <c r="R66" s="28">
        <v>0.43345917885795182</v>
      </c>
      <c r="S66" s="28">
        <v>1.8796732207144835</v>
      </c>
      <c r="T66" s="28">
        <v>0</v>
      </c>
      <c r="U66" s="28">
        <v>-4.4120036834407674</v>
      </c>
      <c r="V66" s="28">
        <v>8.0270030550901748</v>
      </c>
      <c r="W66" s="28">
        <v>1.1350200241561248</v>
      </c>
      <c r="X66" s="28">
        <v>0.59984747378455672</v>
      </c>
      <c r="Y66" s="28">
        <v>1.3906926406926408</v>
      </c>
      <c r="Z66" s="28">
        <v>0.52248904135696583</v>
      </c>
      <c r="AA66" s="28">
        <v>0</v>
      </c>
      <c r="AB66" s="28">
        <v>0.82011474856564293</v>
      </c>
      <c r="AC66" s="28">
        <v>0.61058317986494781</v>
      </c>
      <c r="AD66" s="35">
        <v>0.40965009208103131</v>
      </c>
      <c r="AE66" s="36">
        <v>1642</v>
      </c>
      <c r="AF66" s="28">
        <v>4.0319214241866179E-2</v>
      </c>
    </row>
    <row r="67" spans="1:32" ht="14.25" customHeight="1">
      <c r="A67" s="13">
        <v>76</v>
      </c>
      <c r="B67" s="14" t="s">
        <v>90</v>
      </c>
      <c r="C67" s="14" t="s">
        <v>37</v>
      </c>
      <c r="D67" s="31">
        <v>0.03</v>
      </c>
      <c r="E67" s="15">
        <v>4147</v>
      </c>
      <c r="F67" s="16">
        <v>0.30780000000000002</v>
      </c>
      <c r="G67" s="16">
        <v>0.26200000000000001</v>
      </c>
      <c r="H67" s="17">
        <v>19.329529780564261</v>
      </c>
      <c r="I67" s="17">
        <v>11.451365714285714</v>
      </c>
      <c r="J67" s="20">
        <v>7.13972602739726</v>
      </c>
      <c r="K67" s="31">
        <v>0.74070000000000003</v>
      </c>
      <c r="L67" s="31">
        <v>0.2409</v>
      </c>
      <c r="M67" s="31">
        <v>0.6008</v>
      </c>
      <c r="N67" s="34">
        <v>15291.39</v>
      </c>
      <c r="O67" s="28">
        <v>0.1643410852713178</v>
      </c>
      <c r="P67" s="28">
        <v>8.7275519344793828E-2</v>
      </c>
      <c r="Q67" s="28">
        <v>0.38231769152761141</v>
      </c>
      <c r="R67" s="28">
        <v>0.26317392628693259</v>
      </c>
      <c r="S67" s="28">
        <v>1.2099239761301397</v>
      </c>
      <c r="T67" s="28">
        <v>3.3097973445143256</v>
      </c>
      <c r="U67" s="28">
        <v>120.21116751269035</v>
      </c>
      <c r="V67" s="28">
        <v>125.83209351753453</v>
      </c>
      <c r="W67" s="28">
        <v>1.4177965620922448</v>
      </c>
      <c r="X67" s="28">
        <v>0.70587312173878924</v>
      </c>
      <c r="Y67" s="28">
        <v>1.0249999999999999</v>
      </c>
      <c r="Z67" s="28">
        <v>3.6881419234360412E-2</v>
      </c>
      <c r="AA67" s="28">
        <v>0</v>
      </c>
      <c r="AB67" s="28">
        <v>0.32096281103672458</v>
      </c>
      <c r="AC67" s="28">
        <v>0.2898283899736504</v>
      </c>
      <c r="AD67" s="35">
        <v>-7.0822917370447949E-2</v>
      </c>
      <c r="AE67" s="36">
        <v>8283</v>
      </c>
      <c r="AF67" s="28">
        <v>0.13990608742652524</v>
      </c>
    </row>
    <row r="68" spans="1:32" ht="14.25" customHeight="1">
      <c r="A68" s="13">
        <v>77</v>
      </c>
      <c r="B68" s="14" t="s">
        <v>91</v>
      </c>
      <c r="C68" s="14" t="s">
        <v>37</v>
      </c>
      <c r="D68" s="31">
        <v>0.02</v>
      </c>
      <c r="E68" s="15">
        <v>5806</v>
      </c>
      <c r="F68" s="16">
        <v>3.4506910153861092E-2</v>
      </c>
      <c r="G68" s="16">
        <v>0.34609885714285721</v>
      </c>
      <c r="H68" s="17">
        <v>9.0423699621081646</v>
      </c>
      <c r="I68" s="18">
        <v>9.6372891498809565</v>
      </c>
      <c r="J68" s="20">
        <v>6.7150684931506852</v>
      </c>
      <c r="K68" s="31">
        <v>0.501</v>
      </c>
      <c r="L68" s="31">
        <v>0.14449999999999999</v>
      </c>
      <c r="M68" s="31">
        <v>0.33339999999999997</v>
      </c>
      <c r="N68" s="34">
        <v>34048.300000000003</v>
      </c>
      <c r="O68" s="28">
        <v>0</v>
      </c>
      <c r="P68" s="28">
        <v>0.29396741238846502</v>
      </c>
      <c r="Q68" s="28">
        <v>0.15911351609437796</v>
      </c>
      <c r="R68" s="28">
        <v>0.28479752157556981</v>
      </c>
      <c r="S68" s="28">
        <v>0.96201925109573405</v>
      </c>
      <c r="T68" s="28">
        <v>2.5679783312015649</v>
      </c>
      <c r="U68" s="28">
        <v>-4.8991280008612339</v>
      </c>
      <c r="V68" s="28">
        <v>22.853029795781723</v>
      </c>
      <c r="W68" s="28">
        <v>1.5045834656504711</v>
      </c>
      <c r="X68" s="28">
        <v>0.63607745159275453</v>
      </c>
      <c r="Y68" s="28">
        <v>1.3533419857235562</v>
      </c>
      <c r="Z68" s="28">
        <v>0.13404503638610463</v>
      </c>
      <c r="AA68" s="28">
        <v>1.0297954139777564E-3</v>
      </c>
      <c r="AB68" s="28">
        <v>0.21398691606007555</v>
      </c>
      <c r="AC68" s="28">
        <v>0.23192991708417568</v>
      </c>
      <c r="AD68" s="35">
        <v>8.9713163985819341E-2</v>
      </c>
      <c r="AE68" s="36">
        <v>631</v>
      </c>
      <c r="AF68" s="28">
        <v>9.2437959626146312E-3</v>
      </c>
    </row>
    <row r="69" spans="1:32" ht="14.25" customHeight="1">
      <c r="A69" s="13">
        <v>78</v>
      </c>
      <c r="B69" s="14" t="s">
        <v>92</v>
      </c>
      <c r="C69" s="14" t="s">
        <v>37</v>
      </c>
      <c r="D69" s="31">
        <v>0.04</v>
      </c>
      <c r="E69" s="15">
        <v>14479</v>
      </c>
      <c r="F69" s="16">
        <v>0.34207409030511449</v>
      </c>
      <c r="G69" s="16">
        <v>0.25850176165803113</v>
      </c>
      <c r="H69" s="17">
        <v>20.018740935147452</v>
      </c>
      <c r="I69" s="18">
        <v>20.948677605075357</v>
      </c>
      <c r="J69" s="20">
        <v>9.0410958904109595</v>
      </c>
      <c r="K69" s="31">
        <v>0.42032000000000003</v>
      </c>
      <c r="L69" s="31">
        <v>0.55489999999999995</v>
      </c>
      <c r="M69" s="31">
        <v>0.23549999999999999</v>
      </c>
      <c r="N69" s="34">
        <v>25000</v>
      </c>
      <c r="O69" s="28">
        <v>0</v>
      </c>
      <c r="P69" s="28">
        <v>9.1758454971493375E-2</v>
      </c>
      <c r="Q69" s="28">
        <v>-0.27567724177893671</v>
      </c>
      <c r="R69" s="28">
        <v>-0.19583449041932799</v>
      </c>
      <c r="S69" s="28">
        <v>1.0664849591871681</v>
      </c>
      <c r="T69" s="28">
        <v>6.9077548756816709</v>
      </c>
      <c r="U69" s="28">
        <v>2.428609727762387</v>
      </c>
      <c r="V69" s="28">
        <v>6.8301041857064524</v>
      </c>
      <c r="W69" s="28">
        <v>1.2118380062305296</v>
      </c>
      <c r="X69" s="28">
        <v>0.65823650034176351</v>
      </c>
      <c r="Y69" s="28">
        <v>1.193096220606537</v>
      </c>
      <c r="Z69" s="28">
        <v>0.46111999999999997</v>
      </c>
      <c r="AA69" s="28">
        <v>2.9360000000000001E-2</v>
      </c>
      <c r="AB69" s="28">
        <v>0.48656641182895066</v>
      </c>
      <c r="AC69" s="28">
        <v>0.33644209540375997</v>
      </c>
      <c r="AD69" s="35">
        <v>0.29505586405298723</v>
      </c>
      <c r="AE69" s="36">
        <v>4737</v>
      </c>
      <c r="AF69" s="28">
        <v>6.3383956646818757E-2</v>
      </c>
    </row>
    <row r="70" spans="1:32" ht="14.25" customHeight="1">
      <c r="A70" s="13">
        <v>79</v>
      </c>
      <c r="B70" s="14" t="s">
        <v>93</v>
      </c>
      <c r="C70" s="14" t="s">
        <v>37</v>
      </c>
      <c r="D70" s="31">
        <v>2.5000000000000001E-2</v>
      </c>
      <c r="E70" s="15">
        <v>1093</v>
      </c>
      <c r="F70" s="16">
        <v>0.26107271511551433</v>
      </c>
      <c r="G70" s="16">
        <v>0.2505045871559633</v>
      </c>
      <c r="H70" s="17">
        <v>19.945105215004574</v>
      </c>
      <c r="I70" s="18">
        <v>14.972527472527473</v>
      </c>
      <c r="J70" s="20">
        <v>15.786301369863013</v>
      </c>
      <c r="K70" s="31">
        <v>0.41139999999999999</v>
      </c>
      <c r="L70" s="31">
        <v>6.5000000000000002E-2</v>
      </c>
      <c r="M70" s="31">
        <v>0.249</v>
      </c>
      <c r="N70" s="40">
        <v>5597.58</v>
      </c>
      <c r="O70" s="28">
        <v>5.7000000000000002E-2</v>
      </c>
      <c r="P70" s="28">
        <v>0.23386457691291707</v>
      </c>
      <c r="Q70" s="28">
        <v>1.6520021547854258E-2</v>
      </c>
      <c r="R70" s="28">
        <v>-3.6463081130355679E-3</v>
      </c>
      <c r="S70" s="28">
        <v>2.4819865983445015</v>
      </c>
      <c r="T70" s="28">
        <v>26.726655348047537</v>
      </c>
      <c r="U70" s="28">
        <v>11.75873015873016</v>
      </c>
      <c r="V70" s="28">
        <v>131.45720250521921</v>
      </c>
      <c r="W70" s="28">
        <v>1.6405651340996168</v>
      </c>
      <c r="X70" s="28">
        <v>0.59601798330122024</v>
      </c>
      <c r="Y70" s="28">
        <v>1.0715867158671586</v>
      </c>
      <c r="Z70" s="28">
        <v>4.310192545486663E-2</v>
      </c>
      <c r="AA70" s="28">
        <v>0</v>
      </c>
      <c r="AB70" s="28">
        <v>0.19465716829919857</v>
      </c>
      <c r="AC70" s="28">
        <v>0.13448100622538431</v>
      </c>
      <c r="AD70" s="35">
        <v>-2.286875873459535E-3</v>
      </c>
      <c r="AE70" s="36">
        <v>759</v>
      </c>
      <c r="AF70" s="28">
        <v>2.4107483166052598E-2</v>
      </c>
    </row>
    <row r="71" spans="1:32" ht="14.25" customHeight="1">
      <c r="A71" s="13">
        <v>79</v>
      </c>
      <c r="B71" s="14" t="s">
        <v>93</v>
      </c>
      <c r="C71" s="14" t="s">
        <v>37</v>
      </c>
      <c r="D71" s="31">
        <v>0.02</v>
      </c>
      <c r="E71" s="15">
        <v>3767</v>
      </c>
      <c r="F71" s="16">
        <v>0.13610729872974292</v>
      </c>
      <c r="G71" s="16">
        <v>0.3003877551020408</v>
      </c>
      <c r="H71" s="17">
        <v>13.007698433766924</v>
      </c>
      <c r="I71" s="18">
        <v>11.397999534775529</v>
      </c>
      <c r="J71" s="20">
        <v>8.5780821917808225</v>
      </c>
      <c r="K71" s="39">
        <v>0.51</v>
      </c>
      <c r="L71" s="31">
        <v>0.11609999999999999</v>
      </c>
      <c r="M71" s="31">
        <v>9.6299999999999997E-2</v>
      </c>
      <c r="N71" s="40">
        <v>4944.8899999999994</v>
      </c>
      <c r="O71" s="28">
        <v>5.7000000000000002E-2</v>
      </c>
      <c r="P71" s="28">
        <v>0.47671705860395663</v>
      </c>
      <c r="Q71" s="28">
        <v>-0.17635337097309867</v>
      </c>
      <c r="R71" s="28">
        <v>1.323874151758174</v>
      </c>
      <c r="S71" s="28">
        <v>1.8043744466004785</v>
      </c>
      <c r="T71" s="28">
        <v>8.7612513721185508</v>
      </c>
      <c r="U71" s="28">
        <v>16.513448275862068</v>
      </c>
      <c r="V71" s="28">
        <v>292.89908256880733</v>
      </c>
      <c r="W71" s="28">
        <v>1.125599520383693</v>
      </c>
      <c r="X71" s="28">
        <v>0.84324939176593261</v>
      </c>
      <c r="Y71" s="28">
        <v>1.0282949205638845</v>
      </c>
      <c r="Z71" s="28">
        <v>3.0040322580645162E-2</v>
      </c>
      <c r="AA71" s="28">
        <v>0</v>
      </c>
      <c r="AB71" s="28">
        <v>0.68603168821708249</v>
      </c>
      <c r="AC71" s="28">
        <v>0.18102278184969409</v>
      </c>
      <c r="AD71" s="35">
        <v>9.0354778759214022E-2</v>
      </c>
      <c r="AE71" s="36">
        <v>1565</v>
      </c>
      <c r="AF71" s="28">
        <v>3.2679738562091505E-2</v>
      </c>
    </row>
    <row r="72" spans="1:32">
      <c r="A72" s="13">
        <v>82</v>
      </c>
      <c r="B72" s="14" t="s">
        <v>94</v>
      </c>
      <c r="C72" s="14" t="s">
        <v>37</v>
      </c>
      <c r="D72" s="31">
        <v>0.04</v>
      </c>
      <c r="E72" s="15">
        <v>1121</v>
      </c>
      <c r="F72" s="16">
        <v>0.46157400624047518</v>
      </c>
      <c r="G72" s="16">
        <v>0.13912133891213388</v>
      </c>
      <c r="H72" s="17">
        <v>85.295066904549515</v>
      </c>
      <c r="I72" s="18">
        <v>14.061142647058825</v>
      </c>
      <c r="J72" s="20">
        <v>12.298630136986301</v>
      </c>
      <c r="K72" s="31">
        <v>0.47499999999999998</v>
      </c>
      <c r="L72" s="31">
        <v>0.16020000000000001</v>
      </c>
      <c r="M72" s="31">
        <v>0.45779999999999998</v>
      </c>
      <c r="N72" s="40">
        <v>592.88</v>
      </c>
      <c r="O72" s="28">
        <v>0</v>
      </c>
      <c r="P72" s="28">
        <v>4.4429175475687099</v>
      </c>
      <c r="Q72" s="28">
        <v>42.35</v>
      </c>
      <c r="R72" s="28">
        <v>51.954545454545453</v>
      </c>
      <c r="S72" s="28">
        <v>5.6564397046759636</v>
      </c>
      <c r="T72" s="28">
        <v>0</v>
      </c>
      <c r="U72" s="28">
        <v>86.19</v>
      </c>
      <c r="V72" s="28">
        <v>1213.943661971831</v>
      </c>
      <c r="W72" s="28">
        <v>1.4527761877504293</v>
      </c>
      <c r="X72" s="28">
        <v>0.67857836473101574</v>
      </c>
      <c r="Y72" s="28">
        <v>1.003579098067287</v>
      </c>
      <c r="Z72" s="28">
        <v>1.5114873035066506E-2</v>
      </c>
      <c r="AA72" s="28">
        <v>0</v>
      </c>
      <c r="AB72" s="28">
        <v>1.3890954151177199</v>
      </c>
      <c r="AC72" s="28">
        <v>0.12101171829678617</v>
      </c>
      <c r="AD72" s="35">
        <v>1.125420582434157E-2</v>
      </c>
      <c r="AE72" s="36">
        <v>0</v>
      </c>
      <c r="AF72" s="28">
        <v>0</v>
      </c>
    </row>
    <row r="73" spans="1:32" ht="14.25" customHeight="1">
      <c r="A73" s="13">
        <v>83</v>
      </c>
      <c r="B73" s="14" t="s">
        <v>95</v>
      </c>
      <c r="C73" s="14" t="s">
        <v>39</v>
      </c>
      <c r="D73" s="31">
        <v>2.7E-2</v>
      </c>
      <c r="E73" s="15">
        <v>12217</v>
      </c>
      <c r="F73" s="16">
        <v>0.28330697483647382</v>
      </c>
      <c r="G73" s="16">
        <v>0.25226923076923075</v>
      </c>
      <c r="H73" s="17">
        <v>21.530266022755178</v>
      </c>
      <c r="I73" s="18">
        <v>14.60495613548029</v>
      </c>
      <c r="J73" s="20">
        <v>7.2054794520547949</v>
      </c>
      <c r="K73" s="39">
        <v>0.93</v>
      </c>
      <c r="L73" s="31">
        <v>0.56420000000000003</v>
      </c>
      <c r="M73" s="31">
        <v>5.3400000000000003E-2</v>
      </c>
      <c r="N73" s="34">
        <v>29828.94</v>
      </c>
      <c r="O73" s="28">
        <v>0</v>
      </c>
      <c r="P73" s="28">
        <v>0.17168231179826976</v>
      </c>
      <c r="Q73" s="28">
        <v>2.108560579910252</v>
      </c>
      <c r="R73" s="28">
        <v>4.1074414715719065</v>
      </c>
      <c r="S73" s="28">
        <v>0.79234029028498787</v>
      </c>
      <c r="T73" s="28">
        <v>1.0403182618009335</v>
      </c>
      <c r="U73" s="28">
        <v>-1.3704144830871843</v>
      </c>
      <c r="V73" s="28">
        <v>16.320567375886526</v>
      </c>
      <c r="W73" s="28">
        <v>1.0828234396059206</v>
      </c>
      <c r="X73" s="28">
        <v>0.82316498448729525</v>
      </c>
      <c r="Y73" s="28">
        <v>1.0526683919703435</v>
      </c>
      <c r="Z73" s="28">
        <v>0.58397645883071458</v>
      </c>
      <c r="AA73" s="28">
        <v>5.7742490700127703E-3</v>
      </c>
      <c r="AB73" s="28">
        <v>1.0264230203738711</v>
      </c>
      <c r="AC73" s="28">
        <v>0.25256387971493133</v>
      </c>
      <c r="AD73" s="35">
        <v>4.3977055449330782E-2</v>
      </c>
      <c r="AE73" s="36">
        <v>2126</v>
      </c>
      <c r="AF73" s="28">
        <v>2.8426640281324793E-2</v>
      </c>
    </row>
    <row r="74" spans="1:32" ht="14.25" customHeight="1">
      <c r="A74" s="13">
        <v>84</v>
      </c>
      <c r="B74" s="47" t="s">
        <v>96</v>
      </c>
      <c r="C74" s="14" t="s">
        <v>37</v>
      </c>
      <c r="D74" s="31">
        <v>1.4999999999999999E-2</v>
      </c>
      <c r="E74" s="15">
        <v>3210</v>
      </c>
      <c r="F74" s="16">
        <v>0.38930326770313406</v>
      </c>
      <c r="G74" s="16">
        <v>0.20887518198609378</v>
      </c>
      <c r="H74" s="17">
        <v>33.164271028037383</v>
      </c>
      <c r="I74" s="18">
        <v>17.308471219834193</v>
      </c>
      <c r="J74" s="20">
        <v>37.279452054794518</v>
      </c>
      <c r="K74" s="39">
        <v>1</v>
      </c>
      <c r="L74" s="31">
        <v>0.3291</v>
      </c>
      <c r="M74" s="31">
        <v>0.14330000000000001</v>
      </c>
      <c r="N74" s="34">
        <v>36013.410000000003</v>
      </c>
      <c r="O74" s="28">
        <v>4.7619047619047616E-2</v>
      </c>
      <c r="P74" s="28">
        <v>0.17112937006605455</v>
      </c>
      <c r="Q74" s="28">
        <v>8.5846716281498869E-2</v>
      </c>
      <c r="R74" s="28">
        <v>-0.20564216778025246</v>
      </c>
      <c r="S74" s="28">
        <v>0.43405411020910939</v>
      </c>
      <c r="T74" s="28">
        <v>1.696412517038369</v>
      </c>
      <c r="U74" s="28">
        <v>6.901946902654867</v>
      </c>
      <c r="V74" s="28">
        <v>4.6892736892736897</v>
      </c>
      <c r="W74" s="28">
        <v>1.4426794498229782</v>
      </c>
      <c r="X74" s="28">
        <v>0.47874594178176416</v>
      </c>
      <c r="Y74" s="28">
        <v>1</v>
      </c>
      <c r="Z74" s="28">
        <v>0.26477484518727828</v>
      </c>
      <c r="AA74" s="28">
        <v>0.52669392172187823</v>
      </c>
      <c r="AB74" s="28">
        <v>0.10046633908171888</v>
      </c>
      <c r="AC74" s="28">
        <v>0.37610695114028792</v>
      </c>
      <c r="AD74" s="35">
        <v>0</v>
      </c>
      <c r="AE74" s="36">
        <v>2527</v>
      </c>
      <c r="AF74" s="28">
        <v>8.6402024139227956E-2</v>
      </c>
    </row>
    <row r="75" spans="1:32" ht="14.25" customHeight="1">
      <c r="A75" s="13">
        <v>85</v>
      </c>
      <c r="B75" s="14" t="s">
        <v>97</v>
      </c>
      <c r="C75" s="14" t="s">
        <v>37</v>
      </c>
      <c r="D75" s="31">
        <v>0.01</v>
      </c>
      <c r="E75" s="15">
        <v>3147</v>
      </c>
      <c r="F75" s="16">
        <v>0.9893411344182701</v>
      </c>
      <c r="G75" s="16">
        <v>0.16419175368139219</v>
      </c>
      <c r="H75" s="17">
        <v>118.72556720686369</v>
      </c>
      <c r="I75" s="18">
        <v>22.992576000000003</v>
      </c>
      <c r="J75" s="20">
        <v>13.876712328767123</v>
      </c>
      <c r="K75" s="31">
        <v>0.32290000000000002</v>
      </c>
      <c r="L75" s="31">
        <v>1.72E-2</v>
      </c>
      <c r="M75" s="31">
        <v>8.9700000000000002E-2</v>
      </c>
      <c r="N75" s="34">
        <v>60260.73</v>
      </c>
      <c r="O75" s="31">
        <v>2.5100000000000001E-2</v>
      </c>
      <c r="P75" s="28">
        <v>5.7607275200945107E-2</v>
      </c>
      <c r="Q75" s="28">
        <v>2.6767762821604979E-2</v>
      </c>
      <c r="R75" s="28">
        <v>-0.36449919224555738</v>
      </c>
      <c r="S75" s="28">
        <v>0.88371324169131726</v>
      </c>
      <c r="T75" s="28">
        <v>92.424021838034577</v>
      </c>
      <c r="U75" s="28">
        <v>-15.143346999627283</v>
      </c>
      <c r="V75" s="28">
        <v>3.9595368962694422</v>
      </c>
      <c r="W75" s="28">
        <v>0.92586011637442889</v>
      </c>
      <c r="X75" s="28">
        <v>0.4705225206926319</v>
      </c>
      <c r="Y75" s="28">
        <v>2.1171460485897793</v>
      </c>
      <c r="Z75" s="28">
        <v>0.57986093825193741</v>
      </c>
      <c r="AA75" s="28">
        <v>1.5432867028426346E-3</v>
      </c>
      <c r="AB75" s="28">
        <v>5.2912543820564768E-2</v>
      </c>
      <c r="AC75" s="28">
        <v>0.32235611475377557</v>
      </c>
      <c r="AD75" s="35">
        <v>0.18309803689920648</v>
      </c>
      <c r="AE75" s="36">
        <v>0</v>
      </c>
      <c r="AF75" s="28">
        <v>0</v>
      </c>
    </row>
    <row r="76" spans="1:32" ht="14.25" customHeight="1">
      <c r="A76" s="13">
        <v>87</v>
      </c>
      <c r="B76" s="14" t="s">
        <v>98</v>
      </c>
      <c r="C76" s="14" t="s">
        <v>37</v>
      </c>
      <c r="D76" s="31">
        <v>0.02</v>
      </c>
      <c r="E76" s="15">
        <v>3087</v>
      </c>
      <c r="F76" s="16">
        <v>0.30931650922948628</v>
      </c>
      <c r="G76" s="16">
        <v>0.27517241379310342</v>
      </c>
      <c r="H76" s="17">
        <v>19.307204405571753</v>
      </c>
      <c r="I76" s="18">
        <v>14.53691219512195</v>
      </c>
      <c r="J76" s="20">
        <v>14.789041095890411</v>
      </c>
      <c r="K76" s="39">
        <v>0.54</v>
      </c>
      <c r="L76" s="31">
        <v>0.54159999999999997</v>
      </c>
      <c r="M76" s="31">
        <v>0.44219999999999998</v>
      </c>
      <c r="N76" s="34">
        <v>6790.45</v>
      </c>
      <c r="O76" s="28">
        <v>1.47E-4</v>
      </c>
      <c r="P76" s="28">
        <v>8.9563625267012448E-2</v>
      </c>
      <c r="Q76" s="28">
        <v>1.6804572672836144</v>
      </c>
      <c r="R76" s="28">
        <v>2.0029182879377432</v>
      </c>
      <c r="S76" s="28">
        <v>0.7542898868200073</v>
      </c>
      <c r="T76" s="28">
        <v>6.048009367681499</v>
      </c>
      <c r="U76" s="28">
        <v>-3.0445033893309756</v>
      </c>
      <c r="V76" s="28">
        <v>333.22580645161293</v>
      </c>
      <c r="W76" s="28">
        <v>3.2699584679280109</v>
      </c>
      <c r="X76" s="28">
        <v>0.30345889931382158</v>
      </c>
      <c r="Y76" s="28">
        <v>1.0025015634771732</v>
      </c>
      <c r="Z76" s="28">
        <v>2.6401299756295695E-3</v>
      </c>
      <c r="AA76" s="28">
        <v>0</v>
      </c>
      <c r="AB76" s="28">
        <v>0.91317852388699894</v>
      </c>
      <c r="AC76" s="28">
        <v>0.74578896418199414</v>
      </c>
      <c r="AD76" s="35">
        <v>0.10280735721200387</v>
      </c>
      <c r="AE76" s="36">
        <v>407</v>
      </c>
      <c r="AF76" s="28">
        <v>7.8799612778315584E-2</v>
      </c>
    </row>
    <row r="77" spans="1:32" ht="14.25" customHeight="1">
      <c r="A77" s="13">
        <v>88</v>
      </c>
      <c r="B77" s="14" t="s">
        <v>99</v>
      </c>
      <c r="C77" s="14" t="s">
        <v>39</v>
      </c>
      <c r="D77" s="31">
        <v>3.5000000000000003E-2</v>
      </c>
      <c r="E77" s="15">
        <v>7023</v>
      </c>
      <c r="F77" s="16">
        <v>5.5566971994299275E-2</v>
      </c>
      <c r="G77" s="16">
        <v>0.34031339031339031</v>
      </c>
      <c r="H77" s="17">
        <v>10.452262565855049</v>
      </c>
      <c r="I77" s="18">
        <v>9.6587157894736855</v>
      </c>
      <c r="J77" s="20">
        <v>8.367123287671232</v>
      </c>
      <c r="K77" s="31">
        <v>0.999</v>
      </c>
      <c r="L77" s="31">
        <v>0.46229999999999999</v>
      </c>
      <c r="M77" s="31">
        <v>0.2387</v>
      </c>
      <c r="N77" s="34">
        <v>25827.47</v>
      </c>
      <c r="O77" s="28">
        <v>0</v>
      </c>
      <c r="P77" s="28">
        <v>0.10020396270396281</v>
      </c>
      <c r="Q77" s="28">
        <v>0.15997996493864264</v>
      </c>
      <c r="R77" s="28">
        <v>0.21969433831191387</v>
      </c>
      <c r="S77" s="28">
        <v>0.69989872223532512</v>
      </c>
      <c r="T77" s="28">
        <v>4.6568817502076989</v>
      </c>
      <c r="U77" s="28">
        <v>3.586010804663065</v>
      </c>
      <c r="V77" s="28">
        <v>2.1915808679786264</v>
      </c>
      <c r="W77" s="28">
        <v>1.1726712328767124</v>
      </c>
      <c r="X77" s="28">
        <v>0.386662782383008</v>
      </c>
      <c r="Y77" s="28">
        <v>1.1396753939106741</v>
      </c>
      <c r="Z77" s="28">
        <v>0.56306403558012008</v>
      </c>
      <c r="AA77" s="28">
        <v>0</v>
      </c>
      <c r="AB77" s="28">
        <v>0.32571190056581023</v>
      </c>
      <c r="AC77" s="28">
        <v>0.44897716460513798</v>
      </c>
      <c r="AD77" s="35">
        <v>0.1924754202346971</v>
      </c>
      <c r="AE77" s="36">
        <v>775</v>
      </c>
      <c r="AF77" s="28">
        <v>3.0724706628607674E-2</v>
      </c>
    </row>
    <row r="78" spans="1:32" ht="14.25" customHeight="1">
      <c r="A78" s="13">
        <v>90</v>
      </c>
      <c r="B78" s="14" t="s">
        <v>100</v>
      </c>
      <c r="C78" s="14" t="s">
        <v>37</v>
      </c>
      <c r="D78" s="31">
        <v>0.02</v>
      </c>
      <c r="E78" s="15">
        <v>37881</v>
      </c>
      <c r="F78" s="16">
        <v>0.2271346001771839</v>
      </c>
      <c r="G78" s="16">
        <v>0.41249999999999998</v>
      </c>
      <c r="H78" s="17">
        <v>10.591615849634382</v>
      </c>
      <c r="I78" s="18">
        <v>10.030525000000001</v>
      </c>
      <c r="J78" s="20">
        <v>4.3260273972602743</v>
      </c>
      <c r="K78" s="39">
        <v>0.49</v>
      </c>
      <c r="L78" s="31">
        <v>0.42409999999999998</v>
      </c>
      <c r="M78" s="31">
        <v>9.9400000000000002E-2</v>
      </c>
      <c r="N78" s="48">
        <v>69144</v>
      </c>
      <c r="O78" s="28">
        <v>0</v>
      </c>
      <c r="P78" s="28">
        <v>0.32144408020775672</v>
      </c>
      <c r="Q78" s="28">
        <v>1.251726530747117</v>
      </c>
      <c r="R78" s="28">
        <v>2.2985893416927898</v>
      </c>
      <c r="S78" s="28">
        <v>2.4191210451801264</v>
      </c>
      <c r="T78" s="28">
        <v>5.6187725754787703</v>
      </c>
      <c r="U78" s="28">
        <v>11.599817091401537</v>
      </c>
      <c r="V78" s="28">
        <v>10.880318052095877</v>
      </c>
      <c r="W78" s="28">
        <v>1.3801936751174573</v>
      </c>
      <c r="X78" s="28">
        <v>0.56091934766780283</v>
      </c>
      <c r="Y78" s="28">
        <v>1.1200976441056583</v>
      </c>
      <c r="Z78" s="28">
        <v>0.46400270016435785</v>
      </c>
      <c r="AA78" s="28">
        <v>0</v>
      </c>
      <c r="AB78" s="28">
        <v>0.76988425620128653</v>
      </c>
      <c r="AC78" s="28">
        <v>9.6125563638458714E-2</v>
      </c>
      <c r="AD78" s="35">
        <v>8.1364073298016537E-2</v>
      </c>
      <c r="AE78" s="36">
        <v>130</v>
      </c>
      <c r="AF78" s="28">
        <v>3.9420578148263827E-4</v>
      </c>
    </row>
    <row r="79" spans="1:32" ht="14.25" customHeight="1">
      <c r="A79" s="13">
        <v>91</v>
      </c>
      <c r="B79" s="14" t="s">
        <v>101</v>
      </c>
      <c r="C79" s="14" t="s">
        <v>37</v>
      </c>
      <c r="D79" s="31">
        <v>0.02</v>
      </c>
      <c r="E79" s="15">
        <v>12737</v>
      </c>
      <c r="F79" s="16">
        <v>0.21419721592765995</v>
      </c>
      <c r="G79" s="16">
        <v>0.29150905132789717</v>
      </c>
      <c r="H79" s="17">
        <v>16.938287012883556</v>
      </c>
      <c r="I79" s="18">
        <v>13.235764520435453</v>
      </c>
      <c r="J79" s="20">
        <v>18.493150684931507</v>
      </c>
      <c r="K79" s="31">
        <v>0.41620000000000001</v>
      </c>
      <c r="L79" s="31">
        <v>0.28210000000000002</v>
      </c>
      <c r="M79" s="31">
        <v>7.3599999999999999E-2</v>
      </c>
      <c r="N79" s="34">
        <v>59783.16</v>
      </c>
      <c r="O79" s="28">
        <v>0.1278</v>
      </c>
      <c r="P79" s="28">
        <v>0.13301360709153598</v>
      </c>
      <c r="Q79" s="28">
        <v>0.25966443603918155</v>
      </c>
      <c r="R79" s="28">
        <v>0.18627177051317867</v>
      </c>
      <c r="S79" s="28">
        <v>0.88799248126554275</v>
      </c>
      <c r="T79" s="28">
        <v>3.7259983946581667</v>
      </c>
      <c r="U79" s="28">
        <v>5.3061975050941799</v>
      </c>
      <c r="V79" s="28">
        <v>3.5669120349232157</v>
      </c>
      <c r="W79" s="28">
        <v>1.0692497527981586</v>
      </c>
      <c r="X79" s="28">
        <v>0.66104720349067825</v>
      </c>
      <c r="Y79" s="28">
        <v>1.5643409233340297</v>
      </c>
      <c r="Z79" s="28">
        <v>0.94259493086138402</v>
      </c>
      <c r="AA79" s="28">
        <v>1.231868436450987E-2</v>
      </c>
      <c r="AB79" s="28">
        <v>0.21866657510493834</v>
      </c>
      <c r="AC79" s="28">
        <v>9.0834160687859433E-2</v>
      </c>
      <c r="AD79" s="35">
        <v>0.11064696001848279</v>
      </c>
      <c r="AE79" s="36">
        <v>4033</v>
      </c>
      <c r="AF79" s="28">
        <v>2.5182798518879293E-2</v>
      </c>
    </row>
    <row r="80" spans="1:32" ht="14.25" customHeight="1">
      <c r="A80" s="13">
        <v>92</v>
      </c>
      <c r="B80" s="14" t="s">
        <v>102</v>
      </c>
      <c r="C80" s="14" t="s">
        <v>39</v>
      </c>
      <c r="D80" s="31">
        <v>0.02</v>
      </c>
      <c r="E80" s="15">
        <v>-86262</v>
      </c>
      <c r="F80" s="16">
        <v>0.39979999999999999</v>
      </c>
      <c r="G80" s="16">
        <v>0.20256671741472171</v>
      </c>
      <c r="H80" s="17">
        <f>I80</f>
        <v>20.271894363888933</v>
      </c>
      <c r="I80" s="18">
        <v>20.271894363888933</v>
      </c>
      <c r="J80" s="20">
        <v>36.863013698630134</v>
      </c>
      <c r="K80" s="31">
        <v>0.17960000000000001</v>
      </c>
      <c r="L80" s="31">
        <v>0.38329999999999997</v>
      </c>
      <c r="M80" s="31">
        <v>8.5199999999999998E-2</v>
      </c>
      <c r="N80" s="34">
        <v>61836.24</v>
      </c>
      <c r="O80" s="31">
        <v>0.10299999999999999</v>
      </c>
      <c r="P80" s="28">
        <v>-5.0869494555501382E-2</v>
      </c>
      <c r="Q80" s="28">
        <v>-1.129059761792329</v>
      </c>
      <c r="R80" s="28">
        <v>3.4846373797764496</v>
      </c>
      <c r="S80" s="28">
        <v>1.8667794308584769</v>
      </c>
      <c r="T80" s="28">
        <v>4.195705718569287</v>
      </c>
      <c r="U80" s="28">
        <v>1.3430860864721259</v>
      </c>
      <c r="V80" s="28">
        <v>3.3751426786983396</v>
      </c>
      <c r="W80" s="28">
        <v>0.82079879427279578</v>
      </c>
      <c r="X80" s="28">
        <v>4.128938356164384</v>
      </c>
      <c r="Y80" s="28">
        <v>0.88108816463222273</v>
      </c>
      <c r="Z80" s="28">
        <v>-2.5566622624250432</v>
      </c>
      <c r="AA80" s="28">
        <v>-0.22146559609716435</v>
      </c>
      <c r="AB80" s="28">
        <v>-2.5983704083015797</v>
      </c>
      <c r="AC80" s="28">
        <v>0.28956469582307076</v>
      </c>
      <c r="AD80" s="35">
        <v>0</v>
      </c>
      <c r="AE80" s="36">
        <v>866</v>
      </c>
      <c r="AF80" s="28">
        <v>1.1051697954287319E-2</v>
      </c>
    </row>
    <row r="81" spans="1:32" ht="14.25" customHeight="1">
      <c r="A81" s="13">
        <v>93</v>
      </c>
      <c r="B81" s="14" t="s">
        <v>103</v>
      </c>
      <c r="C81" s="14" t="s">
        <v>37</v>
      </c>
      <c r="D81" s="31">
        <v>0.02</v>
      </c>
      <c r="E81" s="15">
        <v>1820</v>
      </c>
      <c r="F81" s="16">
        <v>0.49653248695262242</v>
      </c>
      <c r="G81" s="16">
        <v>0.26584507042253519</v>
      </c>
      <c r="H81" s="17">
        <v>27.637362637362639</v>
      </c>
      <c r="I81" s="18">
        <v>12.574999999999999</v>
      </c>
      <c r="J81" s="20">
        <v>17.44109589041096</v>
      </c>
      <c r="K81" s="31">
        <v>0.45240000000000002</v>
      </c>
      <c r="L81" s="31">
        <v>0.21310000000000001</v>
      </c>
      <c r="M81" s="31">
        <v>0.104</v>
      </c>
      <c r="N81" s="34">
        <v>12873.02</v>
      </c>
      <c r="O81" s="31">
        <v>3.4000000000000002E-2</v>
      </c>
      <c r="P81" s="28">
        <v>0.40626265352949109</v>
      </c>
      <c r="Q81" s="28">
        <v>0.31688096225632512</v>
      </c>
      <c r="R81" s="28">
        <v>3.8533333333333335</v>
      </c>
      <c r="S81" s="28">
        <v>0.64914740857078757</v>
      </c>
      <c r="T81" s="28">
        <v>3.4990173847316703</v>
      </c>
      <c r="U81" s="28">
        <v>1.4528905906722742</v>
      </c>
      <c r="V81" s="28">
        <v>15.217619986850757</v>
      </c>
      <c r="W81" s="28">
        <v>3.893923999187157</v>
      </c>
      <c r="X81" s="28">
        <v>0.23615510125731837</v>
      </c>
      <c r="Y81" s="28">
        <v>1.4794586756887385</v>
      </c>
      <c r="Z81" s="28">
        <v>5.0519685039370078E-2</v>
      </c>
      <c r="AA81" s="28">
        <v>0</v>
      </c>
      <c r="AB81" s="28">
        <v>0.13032581453634084</v>
      </c>
      <c r="AC81" s="28">
        <v>0.56795990667933982</v>
      </c>
      <c r="AD81" s="35">
        <v>-9.2456579970621282E-3</v>
      </c>
      <c r="AE81" s="36">
        <v>0</v>
      </c>
      <c r="AF81" s="28">
        <v>0</v>
      </c>
    </row>
    <row r="82" spans="1:32" ht="14.25" customHeight="1">
      <c r="A82" s="13">
        <v>95</v>
      </c>
      <c r="B82" s="14" t="s">
        <v>104</v>
      </c>
      <c r="C82" s="14" t="s">
        <v>39</v>
      </c>
      <c r="D82" s="31">
        <v>0.02</v>
      </c>
      <c r="E82" s="15">
        <v>2021</v>
      </c>
      <c r="F82" s="16">
        <v>0.58188372475364347</v>
      </c>
      <c r="G82" s="16">
        <v>0.19700598802395208</v>
      </c>
      <c r="H82" s="17">
        <v>42.553191489361701</v>
      </c>
      <c r="I82" s="18">
        <v>26.875</v>
      </c>
      <c r="J82" s="20">
        <v>13.6</v>
      </c>
      <c r="K82" s="31">
        <v>0.45240000000000002</v>
      </c>
      <c r="L82" s="31">
        <v>0.2301</v>
      </c>
      <c r="M82" s="31">
        <v>0.11849999999999999</v>
      </c>
      <c r="N82" s="34">
        <v>7847.7</v>
      </c>
      <c r="O82" s="28">
        <v>0</v>
      </c>
      <c r="P82" s="28">
        <v>0.50792233876366888</v>
      </c>
      <c r="Q82" s="28">
        <v>0.42881165919282505</v>
      </c>
      <c r="R82" s="28">
        <v>1.5325814536340854</v>
      </c>
      <c r="S82" s="28">
        <v>1.0571276027762948</v>
      </c>
      <c r="T82" s="28">
        <v>7.4296435272045027</v>
      </c>
      <c r="U82" s="28">
        <v>2.4734540911930045</v>
      </c>
      <c r="V82" s="28">
        <v>20.377358490566039</v>
      </c>
      <c r="W82" s="28">
        <v>4.5927835051546388</v>
      </c>
      <c r="X82" s="28">
        <v>0.2453751664940062</v>
      </c>
      <c r="Y82" s="28">
        <v>1.0878174773999139</v>
      </c>
      <c r="Z82" s="28">
        <v>6.5712043938799536E-2</v>
      </c>
      <c r="AA82" s="28">
        <v>0</v>
      </c>
      <c r="AB82" s="28">
        <v>0.46642049388414492</v>
      </c>
      <c r="AC82" s="28">
        <v>0.6518518518518519</v>
      </c>
      <c r="AD82" s="35">
        <v>0.11734006734006734</v>
      </c>
      <c r="AE82" s="36">
        <v>551</v>
      </c>
      <c r="AF82" s="28">
        <v>9.2760942760942766E-2</v>
      </c>
    </row>
    <row r="83" spans="1:32">
      <c r="A83" s="13">
        <v>96</v>
      </c>
      <c r="B83" s="14" t="s">
        <v>105</v>
      </c>
      <c r="C83" s="14" t="s">
        <v>37</v>
      </c>
      <c r="D83" s="31">
        <v>0.03</v>
      </c>
      <c r="E83" s="15">
        <v>4480</v>
      </c>
      <c r="F83" s="16">
        <v>0.41527847758553227</v>
      </c>
      <c r="G83" s="16">
        <v>0.29452736318407963</v>
      </c>
      <c r="H83" s="17">
        <v>22.444707589285713</v>
      </c>
      <c r="I83" s="18">
        <v>13.965595833333332</v>
      </c>
      <c r="J83" s="20">
        <v>3.6301369863013697</v>
      </c>
      <c r="K83" s="39">
        <v>0.99</v>
      </c>
      <c r="L83" s="31">
        <v>0.16700000000000001</v>
      </c>
      <c r="M83" s="40">
        <v>27.97</v>
      </c>
      <c r="N83" s="34">
        <v>3249.5</v>
      </c>
      <c r="O83" s="28">
        <v>0</v>
      </c>
      <c r="P83" s="28">
        <v>6.0922570016474467</v>
      </c>
      <c r="Q83" s="28">
        <v>4.1020408163265305</v>
      </c>
      <c r="R83" s="28">
        <v>5.9242658423493042</v>
      </c>
      <c r="S83" s="28">
        <v>2.7164766558089033</v>
      </c>
      <c r="T83" s="28">
        <v>0</v>
      </c>
      <c r="U83" s="28">
        <v>0.38341442856595531</v>
      </c>
      <c r="V83" s="28">
        <v>2223.8888888888887</v>
      </c>
      <c r="W83" s="28">
        <v>1.7480860749017173</v>
      </c>
      <c r="X83" s="28">
        <v>0.74843205574912897</v>
      </c>
      <c r="Y83" s="28">
        <v>1.0006787330316742</v>
      </c>
      <c r="Z83" s="28">
        <v>4.6153846153846158E-3</v>
      </c>
      <c r="AA83" s="28">
        <v>0</v>
      </c>
      <c r="AB83" s="28">
        <v>2.3051196295343455</v>
      </c>
      <c r="AC83" s="28">
        <v>0.28363727204596551</v>
      </c>
      <c r="AD83" s="35">
        <v>7.3594803897077191E-2</v>
      </c>
      <c r="AE83" s="36">
        <v>850</v>
      </c>
      <c r="AF83" s="28">
        <v>4.2468148888333751E-2</v>
      </c>
    </row>
    <row r="84" spans="1:32" ht="14.25" customHeight="1">
      <c r="A84" s="13">
        <v>97</v>
      </c>
      <c r="B84" s="14" t="s">
        <v>106</v>
      </c>
      <c r="C84" s="14" t="s">
        <v>37</v>
      </c>
      <c r="D84" s="31">
        <v>2.5000000000000001E-2</v>
      </c>
      <c r="E84" s="15">
        <v>1204</v>
      </c>
      <c r="F84" s="16">
        <v>0.80241258051344166</v>
      </c>
      <c r="G84" s="16">
        <v>0.27920227920227919</v>
      </c>
      <c r="H84" s="17">
        <v>58.330955149501662</v>
      </c>
      <c r="I84" s="18">
        <v>11.705078333333333</v>
      </c>
      <c r="J84" s="20">
        <v>15.772602739726027</v>
      </c>
      <c r="K84" s="39">
        <v>0.9</v>
      </c>
      <c r="L84" s="31">
        <v>0.26040000000000002</v>
      </c>
      <c r="M84" s="31">
        <v>0.79510000000000003</v>
      </c>
      <c r="N84" s="48">
        <v>26412</v>
      </c>
      <c r="O84" s="28">
        <v>0.14219999999999999</v>
      </c>
      <c r="P84" s="28">
        <v>1.3435806233062331</v>
      </c>
      <c r="Q84" s="28">
        <v>0.18563058896083873</v>
      </c>
      <c r="R84" s="28">
        <v>4.1452991452991457</v>
      </c>
      <c r="S84" s="28">
        <v>0.65835887304441798</v>
      </c>
      <c r="T84" s="28">
        <v>1.6871781556969145</v>
      </c>
      <c r="U84" s="28">
        <v>9.0002308402585403</v>
      </c>
      <c r="V84" s="28">
        <v>28.85936343449297</v>
      </c>
      <c r="W84" s="28">
        <v>1.0664984729783562</v>
      </c>
      <c r="X84" s="28">
        <v>0.90738264734578833</v>
      </c>
      <c r="Y84" s="28">
        <v>1.1136120042872455</v>
      </c>
      <c r="Z84" s="28">
        <v>0.17217165149544864</v>
      </c>
      <c r="AA84" s="28">
        <v>0</v>
      </c>
      <c r="AB84" s="28">
        <v>0.16986455981941309</v>
      </c>
      <c r="AC84" s="28">
        <v>9.1897714740054884E-2</v>
      </c>
      <c r="AD84" s="35">
        <v>-5.2425042960835104E-2</v>
      </c>
      <c r="AE84" s="36">
        <v>0</v>
      </c>
      <c r="AF84" s="28">
        <v>0</v>
      </c>
    </row>
    <row r="85" spans="1:32" ht="14.25" customHeight="1">
      <c r="A85" s="13">
        <v>98</v>
      </c>
      <c r="B85" s="14" t="s">
        <v>107</v>
      </c>
      <c r="C85" s="14" t="s">
        <v>37</v>
      </c>
      <c r="D85" s="35">
        <v>0.02</v>
      </c>
      <c r="E85" s="15">
        <v>1857</v>
      </c>
      <c r="F85" s="16">
        <v>0.28061200203466452</v>
      </c>
      <c r="G85" s="16">
        <v>0.376</v>
      </c>
      <c r="H85" s="17">
        <v>13.48656973613355</v>
      </c>
      <c r="I85" s="18">
        <v>10.888939130434784</v>
      </c>
      <c r="J85" s="20">
        <v>6.7397260273972606</v>
      </c>
      <c r="K85" s="31">
        <v>0.56069999999999998</v>
      </c>
      <c r="L85" s="31">
        <v>0.19689999999999999</v>
      </c>
      <c r="M85" s="31">
        <v>0.16120000000000001</v>
      </c>
      <c r="N85" s="34">
        <v>7943.57</v>
      </c>
      <c r="O85" s="28">
        <v>0.13869999999999999</v>
      </c>
      <c r="P85" s="28">
        <v>0.11718665072290468</v>
      </c>
      <c r="Q85" s="28">
        <v>0.33400503778337542</v>
      </c>
      <c r="R85" s="28">
        <v>3.5403422982885084</v>
      </c>
      <c r="S85" s="28">
        <v>0.7298213185459026</v>
      </c>
      <c r="T85" s="28">
        <v>3.7697918048004242</v>
      </c>
      <c r="U85" s="28">
        <v>3.7141363992683565</v>
      </c>
      <c r="V85" s="28">
        <v>3.3919580002386351</v>
      </c>
      <c r="W85" s="28">
        <v>1.1628072957969866</v>
      </c>
      <c r="X85" s="28">
        <v>0.61350588693198405</v>
      </c>
      <c r="Y85" s="28">
        <v>1.8537082314588427</v>
      </c>
      <c r="Z85" s="28">
        <v>0.69272406847935553</v>
      </c>
      <c r="AA85" s="28">
        <v>5.5387713997985906E-3</v>
      </c>
      <c r="AB85" s="28">
        <v>0.26721346859486295</v>
      </c>
      <c r="AC85" s="28">
        <v>0.37336428872942168</v>
      </c>
      <c r="AD85" s="35">
        <v>0.10757000140706346</v>
      </c>
      <c r="AE85" s="36">
        <v>581</v>
      </c>
      <c r="AF85" s="28">
        <v>4.0875193471225549E-2</v>
      </c>
    </row>
    <row r="86" spans="1:32" ht="14.25" customHeight="1">
      <c r="A86" s="13">
        <v>99</v>
      </c>
      <c r="B86" s="14" t="s">
        <v>108</v>
      </c>
      <c r="C86" s="14" t="s">
        <v>39</v>
      </c>
      <c r="D86" s="31">
        <v>1.4999999999999999E-2</v>
      </c>
      <c r="E86" s="15">
        <v>16885</v>
      </c>
      <c r="F86" s="16">
        <v>0.28706499461625268</v>
      </c>
      <c r="G86" s="16">
        <v>0.30847457627118646</v>
      </c>
      <c r="H86" s="17">
        <v>17.488895469351494</v>
      </c>
      <c r="I86" s="18">
        <v>11.811999999999999</v>
      </c>
      <c r="J86" s="20">
        <v>11.189041095890412</v>
      </c>
      <c r="K86" s="39">
        <v>0.51</v>
      </c>
      <c r="L86" s="31">
        <v>0.42980000000000002</v>
      </c>
      <c r="M86" s="31">
        <v>0.38819999999999999</v>
      </c>
      <c r="N86" s="34">
        <v>40732.36</v>
      </c>
      <c r="O86" s="28">
        <v>0</v>
      </c>
      <c r="P86" s="28">
        <v>0.35681951056543881</v>
      </c>
      <c r="Q86" s="28">
        <v>0.72075535465337337</v>
      </c>
      <c r="R86" s="28">
        <v>1.4649635036496349</v>
      </c>
      <c r="S86" s="28">
        <v>0.96575968701051096</v>
      </c>
      <c r="T86" s="28">
        <v>2.9052685443807169</v>
      </c>
      <c r="U86" s="28">
        <v>2.3827926903908367</v>
      </c>
      <c r="V86" s="28">
        <v>10.086608927381745</v>
      </c>
      <c r="W86" s="28">
        <v>1.8121358498082765</v>
      </c>
      <c r="X86" s="28">
        <v>0.49853495186270408</v>
      </c>
      <c r="Y86" s="28">
        <v>1.1159001956947163</v>
      </c>
      <c r="Z86" s="28">
        <v>0.18958067367180595</v>
      </c>
      <c r="AA86" s="28">
        <v>1.2520868113522537E-3</v>
      </c>
      <c r="AB86" s="28">
        <v>0.52435445553778548</v>
      </c>
      <c r="AC86" s="28">
        <v>0.41119917804197859</v>
      </c>
      <c r="AD86" s="35">
        <v>0.14873036841332746</v>
      </c>
      <c r="AE86" s="36">
        <v>2622</v>
      </c>
      <c r="AF86" s="28">
        <v>3.8485248789079704E-2</v>
      </c>
    </row>
    <row r="87" spans="1:32" ht="14.25" customHeight="1">
      <c r="A87" s="13">
        <v>100</v>
      </c>
      <c r="B87" s="14" t="s">
        <v>109</v>
      </c>
      <c r="C87" s="14" t="s">
        <v>37</v>
      </c>
      <c r="D87" s="31">
        <v>0.01</v>
      </c>
      <c r="E87" s="15">
        <v>3615</v>
      </c>
      <c r="F87" s="16">
        <v>0.37389747358453151</v>
      </c>
      <c r="G87" s="16">
        <v>0.22708320924414796</v>
      </c>
      <c r="H87" s="17">
        <v>27.865560165975104</v>
      </c>
      <c r="I87" s="18">
        <v>16.789000000000001</v>
      </c>
      <c r="J87" s="20">
        <v>7.4465753424657537</v>
      </c>
      <c r="K87" s="35">
        <v>0.63139999999999996</v>
      </c>
      <c r="L87" s="31">
        <v>0.71779999999999999</v>
      </c>
      <c r="M87" s="31">
        <v>0.29430000000000001</v>
      </c>
      <c r="N87" s="34">
        <v>20343.04</v>
      </c>
      <c r="O87" s="28">
        <v>0</v>
      </c>
      <c r="P87" s="28">
        <v>0.5194269468755226</v>
      </c>
      <c r="Q87" s="28">
        <v>1.539969117472384</v>
      </c>
      <c r="R87" s="28">
        <v>0.8586118251928021</v>
      </c>
      <c r="S87" s="28">
        <v>0.63740153995928839</v>
      </c>
      <c r="T87" s="28">
        <v>4.2792632204396908</v>
      </c>
      <c r="U87" s="28">
        <v>0.4610165151709128</v>
      </c>
      <c r="V87" s="28">
        <v>4.4907248636009349</v>
      </c>
      <c r="W87" s="28">
        <v>5.2879213483146064</v>
      </c>
      <c r="X87" s="28">
        <v>0.21543089848479291</v>
      </c>
      <c r="Y87" s="28">
        <v>1.018374024666499</v>
      </c>
      <c r="Z87" s="28">
        <v>0.21642349420127197</v>
      </c>
      <c r="AA87" s="28">
        <v>0</v>
      </c>
      <c r="AB87" s="28">
        <v>0.24259302754756232</v>
      </c>
      <c r="AC87" s="28">
        <v>0.44466814773673979</v>
      </c>
      <c r="AD87" s="35">
        <v>-0.11059427936684255</v>
      </c>
      <c r="AE87" s="36">
        <v>525</v>
      </c>
      <c r="AF87" s="28">
        <v>3.6448208830880312E-2</v>
      </c>
    </row>
    <row r="88" spans="1:32" ht="14.25" customHeight="1">
      <c r="A88" s="13">
        <v>101</v>
      </c>
      <c r="B88" s="14" t="s">
        <v>110</v>
      </c>
      <c r="C88" s="14" t="s">
        <v>37</v>
      </c>
      <c r="D88" s="31">
        <v>4.4999999999999998E-2</v>
      </c>
      <c r="E88" s="15">
        <v>4684</v>
      </c>
      <c r="F88" s="16">
        <v>0.47397954793264274</v>
      </c>
      <c r="G88" s="16">
        <v>0.41147132169576062</v>
      </c>
      <c r="H88" s="17">
        <v>12.852263023057215</v>
      </c>
      <c r="I88" s="18">
        <v>8.0266666666666673</v>
      </c>
      <c r="J88" s="20">
        <v>22.101369863013698</v>
      </c>
      <c r="K88" s="39">
        <v>0.65</v>
      </c>
      <c r="L88" s="31">
        <v>0.35730000000000001</v>
      </c>
      <c r="M88" s="31">
        <v>0.20300000000000001</v>
      </c>
      <c r="N88" s="34">
        <v>9176.69</v>
      </c>
      <c r="O88" s="28">
        <v>0.188</v>
      </c>
      <c r="P88" s="28">
        <v>0</v>
      </c>
      <c r="Q88" s="28">
        <v>0</v>
      </c>
      <c r="R88" s="28">
        <v>0</v>
      </c>
      <c r="S88" s="28">
        <v>1.4061672573220905</v>
      </c>
      <c r="T88" s="28">
        <v>1.6356313669746505</v>
      </c>
      <c r="U88" s="28">
        <v>26.958219445529089</v>
      </c>
      <c r="V88" s="28">
        <v>264.52107279693485</v>
      </c>
      <c r="W88" s="28">
        <v>1.1626397935357011</v>
      </c>
      <c r="X88" s="28">
        <v>0.82864882479938085</v>
      </c>
      <c r="Y88" s="28">
        <v>1.0257448654903094</v>
      </c>
      <c r="Z88" s="28">
        <v>3.1093638313080773E-2</v>
      </c>
      <c r="AA88" s="28">
        <v>0</v>
      </c>
      <c r="AB88" s="28">
        <v>1.1160352632832975</v>
      </c>
      <c r="AC88" s="28">
        <v>0.29779837775202783</v>
      </c>
      <c r="AD88" s="35">
        <v>7.5521436848203935E-2</v>
      </c>
      <c r="AE88" s="36">
        <v>0</v>
      </c>
      <c r="AF88" s="28">
        <v>0</v>
      </c>
    </row>
    <row r="89" spans="1:32" ht="14.25" customHeight="1">
      <c r="A89" s="13">
        <v>102</v>
      </c>
      <c r="B89" s="14" t="s">
        <v>111</v>
      </c>
      <c r="C89" s="14" t="s">
        <v>37</v>
      </c>
      <c r="D89" s="31">
        <v>5.0000000000000001E-3</v>
      </c>
      <c r="E89" s="15">
        <v>2274</v>
      </c>
      <c r="F89" s="16">
        <v>0.25603066458594781</v>
      </c>
      <c r="G89" s="16">
        <v>0.16779661016949152</v>
      </c>
      <c r="H89" s="17">
        <v>27.70448548812665</v>
      </c>
      <c r="I89" s="18">
        <v>26.381909547738694</v>
      </c>
      <c r="J89" s="20">
        <v>10.268493150684931</v>
      </c>
      <c r="K89" s="31">
        <v>0.36499999999999999</v>
      </c>
      <c r="L89" s="31">
        <v>0.42099999999999999</v>
      </c>
      <c r="M89" s="40">
        <v>32.11</v>
      </c>
      <c r="N89" s="34">
        <v>14073</v>
      </c>
      <c r="O89" s="28">
        <v>0</v>
      </c>
      <c r="P89" s="28">
        <v>0.21928184028427156</v>
      </c>
      <c r="Q89" s="28">
        <v>0.2585412873513977</v>
      </c>
      <c r="R89" s="28">
        <v>0.18684759916492699</v>
      </c>
      <c r="S89" s="28">
        <v>0.93692327139426113</v>
      </c>
      <c r="T89" s="28">
        <v>7.21713729308666</v>
      </c>
      <c r="U89" s="28">
        <v>4.8677758318739057</v>
      </c>
      <c r="V89" s="28">
        <v>130.80000000000001</v>
      </c>
      <c r="W89" s="28">
        <v>12.452775073028237</v>
      </c>
      <c r="X89" s="28">
        <v>9.8703888334995021E-2</v>
      </c>
      <c r="Y89" s="28">
        <v>1.0375000000000001</v>
      </c>
      <c r="Z89" s="28">
        <v>9.7864011573483116E-3</v>
      </c>
      <c r="AA89" s="28">
        <v>0</v>
      </c>
      <c r="AB89" s="28">
        <v>0.21566767830045525</v>
      </c>
      <c r="AC89" s="28">
        <v>0.38783953948551897</v>
      </c>
      <c r="AD89" s="35">
        <v>0.19967620075553158</v>
      </c>
      <c r="AE89" s="36">
        <v>0</v>
      </c>
      <c r="AF89" s="28">
        <v>0</v>
      </c>
    </row>
    <row r="90" spans="1:32" ht="14.25" customHeight="1">
      <c r="A90" s="13">
        <v>103</v>
      </c>
      <c r="B90" s="14" t="s">
        <v>112</v>
      </c>
      <c r="C90" s="14" t="s">
        <v>37</v>
      </c>
      <c r="D90" s="31">
        <v>2.5000000000000001E-2</v>
      </c>
      <c r="E90" s="15">
        <v>973</v>
      </c>
      <c r="F90" s="16">
        <v>0.80268843184626348</v>
      </c>
      <c r="G90" s="16">
        <v>0.25818181818181818</v>
      </c>
      <c r="H90" s="17">
        <v>57.638119218910582</v>
      </c>
      <c r="I90" s="18">
        <v>14.758392105263157</v>
      </c>
      <c r="J90" s="20">
        <v>4.8328767123287673</v>
      </c>
      <c r="K90" s="31">
        <v>0.25800000000000001</v>
      </c>
      <c r="L90" s="31">
        <v>0.4052</v>
      </c>
      <c r="M90" s="31">
        <v>0.17299999999999999</v>
      </c>
      <c r="N90" s="34">
        <v>3694.99</v>
      </c>
      <c r="O90" s="28">
        <v>0</v>
      </c>
      <c r="P90" s="28">
        <v>0.42564223426820647</v>
      </c>
      <c r="Q90" s="28">
        <v>0.35573411249086928</v>
      </c>
      <c r="R90" s="28">
        <v>9.5760869565217384</v>
      </c>
      <c r="S90" s="28">
        <v>0.90711232024873689</v>
      </c>
      <c r="T90" s="28">
        <v>5.443731778425656</v>
      </c>
      <c r="U90" s="28">
        <v>5.6616130988477869</v>
      </c>
      <c r="V90" s="28">
        <v>3.2815465729349738</v>
      </c>
      <c r="W90" s="28">
        <v>1.7603765511339324</v>
      </c>
      <c r="X90" s="28">
        <v>0.38634485038849398</v>
      </c>
      <c r="Y90" s="28">
        <v>1.0886524822695036</v>
      </c>
      <c r="Z90" s="28">
        <v>0.46928879310344829</v>
      </c>
      <c r="AA90" s="28">
        <v>0</v>
      </c>
      <c r="AB90" s="28">
        <v>0.30170542635658915</v>
      </c>
      <c r="AC90" s="28">
        <v>0.46272493573264784</v>
      </c>
      <c r="AD90" s="35">
        <v>0.31319622964867183</v>
      </c>
      <c r="AE90" s="36">
        <v>280</v>
      </c>
      <c r="AF90" s="28">
        <v>5.9982862039417308E-2</v>
      </c>
    </row>
    <row r="91" spans="1:32" ht="14.25" customHeight="1">
      <c r="A91" s="13">
        <v>105</v>
      </c>
      <c r="B91" s="14" t="s">
        <v>113</v>
      </c>
      <c r="C91" s="14" t="s">
        <v>39</v>
      </c>
      <c r="D91" s="31">
        <v>0.04</v>
      </c>
      <c r="E91" s="15">
        <v>19599</v>
      </c>
      <c r="F91" s="16">
        <v>0.41051029025847985</v>
      </c>
      <c r="G91" s="16">
        <v>0.41666666666666669</v>
      </c>
      <c r="H91" s="17">
        <v>15.564390019898973</v>
      </c>
      <c r="I91" s="18">
        <v>10.168215999999999</v>
      </c>
      <c r="J91" s="20">
        <v>17.336986301369862</v>
      </c>
      <c r="K91" s="39">
        <v>1</v>
      </c>
      <c r="L91" s="31">
        <v>0.39739999999999998</v>
      </c>
      <c r="M91" s="31">
        <v>0.1968</v>
      </c>
      <c r="N91" s="34">
        <v>41117.14</v>
      </c>
      <c r="O91" s="35">
        <v>0.13877968687863851</v>
      </c>
      <c r="P91" s="28">
        <v>0.50406704751157805</v>
      </c>
      <c r="Q91" s="28">
        <v>0.30710013996691687</v>
      </c>
      <c r="R91" s="28">
        <v>6.2055147058823525</v>
      </c>
      <c r="S91" s="28">
        <v>0.9931512315109069</v>
      </c>
      <c r="T91" s="28">
        <v>20.545957756737071</v>
      </c>
      <c r="U91" s="28">
        <v>1.6152815473940976</v>
      </c>
      <c r="V91" s="28">
        <v>39.810330228619812</v>
      </c>
      <c r="W91" s="28">
        <v>1.1885307833351781</v>
      </c>
      <c r="X91" s="28">
        <v>0.83858249255609307</v>
      </c>
      <c r="Y91" s="28">
        <v>1.0392130501030743</v>
      </c>
      <c r="Z91" s="28">
        <v>0.13811146264297883</v>
      </c>
      <c r="AA91" s="28">
        <v>0</v>
      </c>
      <c r="AB91" s="28">
        <v>0.54046824587044651</v>
      </c>
      <c r="AC91" s="28">
        <v>0.25110127994252546</v>
      </c>
      <c r="AD91" s="35">
        <v>-2.2488798139640408E-2</v>
      </c>
      <c r="AE91" s="36">
        <v>7394</v>
      </c>
      <c r="AF91" s="28">
        <v>3.4947913712589568E-2</v>
      </c>
    </row>
    <row r="92" spans="1:32" ht="14.25" customHeight="1">
      <c r="A92" s="13">
        <v>108</v>
      </c>
      <c r="B92" s="14" t="s">
        <v>114</v>
      </c>
      <c r="C92" s="14" t="s">
        <v>37</v>
      </c>
      <c r="D92" s="31">
        <v>0.02</v>
      </c>
      <c r="E92" s="15">
        <v>10665</v>
      </c>
      <c r="F92" s="16">
        <v>0.2919007729098595</v>
      </c>
      <c r="G92" s="16">
        <v>0.27721195806234888</v>
      </c>
      <c r="H92" s="17">
        <v>18.940459446788562</v>
      </c>
      <c r="I92" s="18">
        <v>13.923861293526715</v>
      </c>
      <c r="J92" s="20">
        <v>15.005479452054795</v>
      </c>
      <c r="K92" s="31">
        <v>0.8226</v>
      </c>
      <c r="L92" s="31">
        <v>0.32250000000000001</v>
      </c>
      <c r="M92" s="31">
        <v>0.47689999999999999</v>
      </c>
      <c r="N92" s="34">
        <v>50615.7</v>
      </c>
      <c r="O92" s="35">
        <v>0.18890000000000001</v>
      </c>
      <c r="P92" s="28">
        <v>0.48840542965245537</v>
      </c>
      <c r="Q92" s="28">
        <v>0.85352581543484529</v>
      </c>
      <c r="R92" s="28">
        <v>0.8215200683176771</v>
      </c>
      <c r="S92" s="28">
        <v>1.163848405641486</v>
      </c>
      <c r="T92" s="28">
        <v>6.1891384987287958</v>
      </c>
      <c r="U92" s="28">
        <v>14.133054154373275</v>
      </c>
      <c r="V92" s="28">
        <v>2.3808500745538792</v>
      </c>
      <c r="W92" s="28">
        <v>0.64929386937936262</v>
      </c>
      <c r="X92" s="28">
        <v>0.62062594589636577</v>
      </c>
      <c r="Y92" s="28">
        <v>1.214025010470891</v>
      </c>
      <c r="Z92" s="28">
        <v>1.1007840292888473</v>
      </c>
      <c r="AA92" s="28">
        <v>0.14207508721030637</v>
      </c>
      <c r="AB92" s="28">
        <v>0.23926772633964127</v>
      </c>
      <c r="AC92" s="28">
        <v>0.19621403943540566</v>
      </c>
      <c r="AD92" s="35">
        <v>1.0835308695183709E-2</v>
      </c>
      <c r="AE92" s="36">
        <v>395</v>
      </c>
      <c r="AF92" s="28">
        <v>2.660004309880401E-3</v>
      </c>
    </row>
    <row r="93" spans="1:32" ht="14.25" customHeight="1">
      <c r="A93" s="13">
        <v>109</v>
      </c>
      <c r="B93" s="14" t="s">
        <v>115</v>
      </c>
      <c r="C93" s="14" t="s">
        <v>39</v>
      </c>
      <c r="D93" s="31">
        <v>1.4999999999999999E-2</v>
      </c>
      <c r="E93" s="15">
        <v>2088</v>
      </c>
      <c r="F93" s="16">
        <v>0.26897437800234192</v>
      </c>
      <c r="G93" s="16">
        <v>0.25263157894736843</v>
      </c>
      <c r="H93" s="17">
        <v>18.250445402298851</v>
      </c>
      <c r="I93" s="18">
        <v>17.012022321428571</v>
      </c>
      <c r="J93" s="20">
        <v>14.095890410958905</v>
      </c>
      <c r="K93" s="31">
        <v>0.42980000000000002</v>
      </c>
      <c r="L93" s="31">
        <v>0.1346</v>
      </c>
      <c r="M93" s="31">
        <v>0.1598</v>
      </c>
      <c r="N93" s="34">
        <v>5662.79</v>
      </c>
      <c r="O93" s="31">
        <v>4.7E-2</v>
      </c>
      <c r="P93" s="28">
        <v>1.4315661815661818</v>
      </c>
      <c r="Q93" s="28">
        <v>0.98946957878315134</v>
      </c>
      <c r="R93" s="28">
        <v>0.22248243559718972</v>
      </c>
      <c r="S93" s="28">
        <v>1.2399656687029839</v>
      </c>
      <c r="T93" s="28">
        <v>8.8155061019382632</v>
      </c>
      <c r="U93" s="28">
        <v>3.0535869700360561</v>
      </c>
      <c r="V93" s="28">
        <v>17.669064748201439</v>
      </c>
      <c r="W93" s="28">
        <v>1.5060538670620212</v>
      </c>
      <c r="X93" s="28">
        <v>0.63655147844674032</v>
      </c>
      <c r="Y93" s="28">
        <v>1.0560157790927023</v>
      </c>
      <c r="Z93" s="28">
        <v>0.34855910605763574</v>
      </c>
      <c r="AA93" s="28">
        <v>6.2732797490688101E-3</v>
      </c>
      <c r="AB93" s="28">
        <v>0.54481409001956949</v>
      </c>
      <c r="AC93" s="28">
        <v>0.38957654723127033</v>
      </c>
      <c r="AD93" s="35">
        <v>0.44413680781758957</v>
      </c>
      <c r="AE93" s="36">
        <v>201</v>
      </c>
      <c r="AF93" s="28">
        <v>1.6368078175895764E-2</v>
      </c>
    </row>
    <row r="94" spans="1:32" ht="14.25" customHeight="1">
      <c r="A94" s="13">
        <v>110</v>
      </c>
      <c r="B94" s="14" t="s">
        <v>116</v>
      </c>
      <c r="C94" s="14" t="s">
        <v>39</v>
      </c>
      <c r="D94" s="31">
        <v>0.03</v>
      </c>
      <c r="E94" s="15">
        <v>1608</v>
      </c>
      <c r="F94" s="16">
        <v>0.62500367981739058</v>
      </c>
      <c r="G94" s="16">
        <v>0.31353835828275234</v>
      </c>
      <c r="H94" s="17">
        <v>32.649253731343286</v>
      </c>
      <c r="I94" s="18">
        <v>12.5</v>
      </c>
      <c r="J94" s="20">
        <v>3.8328767123287673</v>
      </c>
      <c r="K94" s="39">
        <v>0.43</v>
      </c>
      <c r="L94" s="31">
        <v>0.20019999999999999</v>
      </c>
      <c r="M94" s="31">
        <v>0.2848</v>
      </c>
      <c r="N94" s="34">
        <v>4027.25</v>
      </c>
      <c r="O94" s="28">
        <v>0</v>
      </c>
      <c r="P94" s="28">
        <v>2.5813737623762378</v>
      </c>
      <c r="Q94" s="28">
        <v>3.0373230373230378</v>
      </c>
      <c r="R94" s="28">
        <v>6.1047619047619044</v>
      </c>
      <c r="S94" s="28">
        <v>2.3244411427027756</v>
      </c>
      <c r="T94" s="28">
        <v>0</v>
      </c>
      <c r="U94" s="28">
        <v>3.9075840145322434</v>
      </c>
      <c r="V94" s="28">
        <v>391.11363636363637</v>
      </c>
      <c r="W94" s="28">
        <v>1.3451190476190475</v>
      </c>
      <c r="X94" s="28">
        <v>0.72898488120950322</v>
      </c>
      <c r="Y94" s="28">
        <v>1.0042412818096136</v>
      </c>
      <c r="Z94" s="28">
        <v>1.2751036021676761E-2</v>
      </c>
      <c r="AA94" s="28">
        <v>0</v>
      </c>
      <c r="AB94" s="28">
        <v>0.82166581502299441</v>
      </c>
      <c r="AC94" s="28">
        <v>0.20774013597536173</v>
      </c>
      <c r="AD94" s="35">
        <v>1.2028589691440526E-2</v>
      </c>
      <c r="AE94" s="36">
        <v>139</v>
      </c>
      <c r="AF94" s="28">
        <v>8.0771689232378412E-3</v>
      </c>
    </row>
    <row r="95" spans="1:32" ht="14.25" customHeight="1">
      <c r="A95" s="13">
        <v>111</v>
      </c>
      <c r="B95" s="14" t="s">
        <v>117</v>
      </c>
      <c r="C95" s="14" t="s">
        <v>39</v>
      </c>
      <c r="D95" s="31">
        <v>5.0000000000000001E-3</v>
      </c>
      <c r="E95" s="15">
        <v>6487</v>
      </c>
      <c r="F95" s="16">
        <v>7.2379976802384061E-2</v>
      </c>
      <c r="G95" s="16">
        <v>0.20259523809523811</v>
      </c>
      <c r="H95" s="17">
        <v>12.958382919685524</v>
      </c>
      <c r="I95" s="18">
        <v>12.008718571428572</v>
      </c>
      <c r="J95" s="20">
        <v>20.8</v>
      </c>
      <c r="K95" s="39">
        <v>0.9</v>
      </c>
      <c r="L95" s="31">
        <v>0.50249999999999995</v>
      </c>
      <c r="M95" s="31">
        <v>0.44479999999999997</v>
      </c>
      <c r="N95" s="34">
        <v>19802.87</v>
      </c>
      <c r="O95" s="28">
        <v>4.1751232241229404E-2</v>
      </c>
      <c r="P95" s="28">
        <v>3.6030518768021658E-2</v>
      </c>
      <c r="Q95" s="28">
        <v>0.22835116868487759</v>
      </c>
      <c r="R95" s="28">
        <v>0.26947162426614479</v>
      </c>
      <c r="S95" s="28">
        <v>1.8622634415340269</v>
      </c>
      <c r="T95" s="28">
        <v>11.242339411364153</v>
      </c>
      <c r="U95" s="28">
        <v>6.2749155405405403</v>
      </c>
      <c r="V95" s="28">
        <v>69.597189695550355</v>
      </c>
      <c r="W95" s="28">
        <v>6.8291272344900102</v>
      </c>
      <c r="X95" s="28">
        <v>0.14053841038398068</v>
      </c>
      <c r="Y95" s="28">
        <v>1.0194378775939059</v>
      </c>
      <c r="Z95" s="28">
        <v>2.9316520991546066E-2</v>
      </c>
      <c r="AA95" s="28">
        <v>0</v>
      </c>
      <c r="AB95" s="28">
        <v>0.2049507922215377</v>
      </c>
      <c r="AC95" s="28">
        <v>0.18295982232990107</v>
      </c>
      <c r="AD95" s="35">
        <v>5.7204387913049335E-3</v>
      </c>
      <c r="AE95" s="36">
        <v>424</v>
      </c>
      <c r="AF95" s="28">
        <v>5.7069789353253924E-3</v>
      </c>
    </row>
    <row r="96" spans="1:32" ht="14.25" customHeight="1">
      <c r="A96" s="13">
        <v>112</v>
      </c>
      <c r="B96" s="14" t="s">
        <v>118</v>
      </c>
      <c r="C96" s="14" t="s">
        <v>39</v>
      </c>
      <c r="D96" s="31">
        <v>0.01</v>
      </c>
      <c r="E96" s="15">
        <v>6345</v>
      </c>
      <c r="F96" s="16">
        <v>0.29249730706457355</v>
      </c>
      <c r="G96" s="16">
        <v>0.20213526482899377</v>
      </c>
      <c r="H96" s="17">
        <v>25.106382978723403</v>
      </c>
      <c r="I96" s="18">
        <v>15.171428571428571</v>
      </c>
      <c r="J96" s="20">
        <v>25.350684931506848</v>
      </c>
      <c r="K96" s="31">
        <v>8.5699999999999998E-2</v>
      </c>
      <c r="L96" s="31">
        <v>0.26479999999999998</v>
      </c>
      <c r="M96" s="31">
        <v>2.01E-2</v>
      </c>
      <c r="N96" s="34">
        <v>40059.800000000003</v>
      </c>
      <c r="O96" s="28">
        <v>4.2099999999999999E-2</v>
      </c>
      <c r="P96" s="28">
        <v>-3.9442966501981647E-2</v>
      </c>
      <c r="Q96" s="28">
        <v>-0.52047952047952051</v>
      </c>
      <c r="R96" s="28">
        <v>-0.27386129549095906</v>
      </c>
      <c r="S96" s="28">
        <v>0.54018802874430583</v>
      </c>
      <c r="T96" s="28">
        <v>23.709510786994834</v>
      </c>
      <c r="U96" s="28">
        <v>1.3636014120443187</v>
      </c>
      <c r="V96" s="28">
        <v>4.902488062327218</v>
      </c>
      <c r="W96" s="28">
        <v>1.5768744799531573</v>
      </c>
      <c r="X96" s="28">
        <v>0.45851349441853895</v>
      </c>
      <c r="Y96" s="28">
        <v>1.1262433052792655</v>
      </c>
      <c r="Z96" s="28">
        <v>0.3085805084745763</v>
      </c>
      <c r="AA96" s="28">
        <v>0</v>
      </c>
      <c r="AB96" s="28">
        <v>0.1452294029457879</v>
      </c>
      <c r="AC96" s="28">
        <v>0.49120828420566975</v>
      </c>
      <c r="AD96" s="35">
        <v>0.82859998974727023</v>
      </c>
      <c r="AE96" s="36">
        <v>1140</v>
      </c>
      <c r="AF96" s="28">
        <v>2.9220279899523249E-2</v>
      </c>
    </row>
    <row r="97" spans="1:32" ht="14.25" customHeight="1">
      <c r="A97" s="13">
        <v>113</v>
      </c>
      <c r="B97" s="14" t="s">
        <v>119</v>
      </c>
      <c r="C97" s="14" t="s">
        <v>39</v>
      </c>
      <c r="D97" s="31">
        <v>1.4999999999999999E-2</v>
      </c>
      <c r="E97" s="15">
        <v>10080</v>
      </c>
      <c r="F97" s="16">
        <v>0.58319041932166082</v>
      </c>
      <c r="G97" s="16">
        <v>0.22117647058823531</v>
      </c>
      <c r="H97" s="17">
        <v>42.172619047619051</v>
      </c>
      <c r="I97" s="18">
        <v>17.712499999999999</v>
      </c>
      <c r="J97" s="20">
        <v>11.09041095890411</v>
      </c>
      <c r="K97" s="31">
        <v>0.85899999999999999</v>
      </c>
      <c r="L97" s="31">
        <v>0.1016</v>
      </c>
      <c r="M97" s="31">
        <v>0.1236</v>
      </c>
      <c r="N97" s="34">
        <v>127647.01</v>
      </c>
      <c r="O97" s="28">
        <v>0.3</v>
      </c>
      <c r="P97" s="28">
        <v>2.148340205381194E-2</v>
      </c>
      <c r="Q97" s="28">
        <v>5.9702829645366551E-2</v>
      </c>
      <c r="R97" s="28">
        <v>2.103448275862069</v>
      </c>
      <c r="S97" s="28">
        <v>0.22020198121512349</v>
      </c>
      <c r="T97" s="28">
        <v>36.338559529642332</v>
      </c>
      <c r="U97" s="28">
        <v>9.5453024453024451</v>
      </c>
      <c r="V97" s="28">
        <v>0.67457661033598315</v>
      </c>
      <c r="W97" s="28">
        <v>0.41609611421102899</v>
      </c>
      <c r="X97" s="28">
        <v>0.5106186084907739</v>
      </c>
      <c r="Y97" s="28">
        <v>1.6029365823180257</v>
      </c>
      <c r="Z97" s="28">
        <v>0.72986763604743843</v>
      </c>
      <c r="AA97" s="28">
        <v>0.18958479263785899</v>
      </c>
      <c r="AB97" s="28">
        <v>6.263242595020474E-2</v>
      </c>
      <c r="AC97" s="28">
        <v>0.89769034745911258</v>
      </c>
      <c r="AD97" s="35">
        <v>0.42529696495746089</v>
      </c>
      <c r="AE97" s="36">
        <v>0</v>
      </c>
      <c r="AF97" s="28">
        <v>0</v>
      </c>
    </row>
    <row r="98" spans="1:32" ht="14.25" customHeight="1">
      <c r="A98" s="13">
        <v>114</v>
      </c>
      <c r="B98" s="14" t="s">
        <v>120</v>
      </c>
      <c r="C98" s="14" t="s">
        <v>39</v>
      </c>
      <c r="D98" s="31">
        <v>2.5000000000000001E-2</v>
      </c>
      <c r="E98" s="15">
        <v>19963</v>
      </c>
      <c r="F98" s="16">
        <v>0.56350608950696457</v>
      </c>
      <c r="G98" s="16">
        <v>0.30558558558558557</v>
      </c>
      <c r="H98" s="17">
        <v>27.555740119220559</v>
      </c>
      <c r="I98" s="18">
        <v>14.552784126984127</v>
      </c>
      <c r="J98" s="20">
        <v>8.293150684931506</v>
      </c>
      <c r="K98" s="31">
        <v>0.18579999999999999</v>
      </c>
      <c r="L98" s="31">
        <v>0.25030000000000002</v>
      </c>
      <c r="M98" s="31">
        <v>0.15759999999999999</v>
      </c>
      <c r="N98" s="34">
        <v>136648.4</v>
      </c>
      <c r="O98" s="28">
        <v>4.7500000000000001E-2</v>
      </c>
      <c r="P98" s="28">
        <v>1.4596328722438492</v>
      </c>
      <c r="Q98" s="28">
        <v>4.0436644151625885</v>
      </c>
      <c r="R98" s="28">
        <v>5.717025572005384</v>
      </c>
      <c r="S98" s="28">
        <v>0.44385243167515398</v>
      </c>
      <c r="T98" s="28">
        <v>12.812684555141868</v>
      </c>
      <c r="U98" s="28">
        <v>3.4340869206152576</v>
      </c>
      <c r="V98" s="28">
        <v>1.0773249851567981</v>
      </c>
      <c r="W98" s="28">
        <v>2.8355231838522328</v>
      </c>
      <c r="X98" s="28">
        <v>0.14516371188709698</v>
      </c>
      <c r="Y98" s="28">
        <v>1.1277782110270607</v>
      </c>
      <c r="Z98" s="28">
        <v>0.48485890755810551</v>
      </c>
      <c r="AA98" s="28">
        <v>2.7530589543937709E-2</v>
      </c>
      <c r="AB98" s="28">
        <v>0.2438363024532646</v>
      </c>
      <c r="AC98" s="28">
        <v>0.61390007815787895</v>
      </c>
      <c r="AD98" s="35">
        <v>2.3988456682498646E-2</v>
      </c>
      <c r="AE98" s="36">
        <v>1951</v>
      </c>
      <c r="AF98" s="28">
        <v>3.9098979939477745E-2</v>
      </c>
    </row>
    <row r="99" spans="1:32" ht="14.25" customHeight="1">
      <c r="A99" s="13">
        <v>115</v>
      </c>
      <c r="B99" s="14" t="s">
        <v>121</v>
      </c>
      <c r="C99" s="14" t="s">
        <v>37</v>
      </c>
      <c r="D99" s="31">
        <v>4.4999999999999998E-2</v>
      </c>
      <c r="E99" s="15">
        <v>41616</v>
      </c>
      <c r="F99" s="16">
        <v>0.39006951720135286</v>
      </c>
      <c r="G99" s="16">
        <v>0.349209481012692</v>
      </c>
      <c r="H99" s="17">
        <v>19.176726018838909</v>
      </c>
      <c r="I99" s="18">
        <v>10.617978562572352</v>
      </c>
      <c r="J99" s="20">
        <v>2.4821917808219176</v>
      </c>
      <c r="K99" s="39">
        <v>1</v>
      </c>
      <c r="L99" s="31">
        <v>0.19989999999999999</v>
      </c>
      <c r="M99" s="31">
        <v>8.7900000000000006E-2</v>
      </c>
      <c r="N99" s="34">
        <v>718965.9</v>
      </c>
      <c r="O99" s="28">
        <v>2.5000000000000001E-2</v>
      </c>
      <c r="P99" s="28">
        <v>0.43548645937813446</v>
      </c>
      <c r="Q99" s="28">
        <v>9.0084011698867927E-2</v>
      </c>
      <c r="R99" s="28">
        <v>0.87004583445672679</v>
      </c>
      <c r="S99" s="28">
        <v>0.37729081040120582</v>
      </c>
      <c r="T99" s="28">
        <v>12.005176169961834</v>
      </c>
      <c r="U99" s="28">
        <v>4.4914387968966407</v>
      </c>
      <c r="V99" s="28">
        <v>10.993834845871147</v>
      </c>
      <c r="W99" s="28">
        <v>1.0047536256244058</v>
      </c>
      <c r="X99" s="28">
        <v>0.372051384172501</v>
      </c>
      <c r="Y99" s="28">
        <v>1.2211799633630218</v>
      </c>
      <c r="Z99" s="28">
        <v>5.4750850527006838E-2</v>
      </c>
      <c r="AA99" s="28">
        <v>7.1964460071825373E-2</v>
      </c>
      <c r="AB99" s="28">
        <v>6.037792787466531E-2</v>
      </c>
      <c r="AC99" s="28">
        <v>0.31199720563675459</v>
      </c>
      <c r="AD99" s="35">
        <v>0.1150873784288256</v>
      </c>
      <c r="AE99" s="36">
        <v>0</v>
      </c>
      <c r="AF99" s="28">
        <v>0</v>
      </c>
    </row>
    <row r="100" spans="1:32" ht="14.25" customHeight="1">
      <c r="A100" s="13">
        <v>117</v>
      </c>
      <c r="B100" s="14" t="s">
        <v>122</v>
      </c>
      <c r="C100" s="14" t="s">
        <v>37</v>
      </c>
      <c r="D100" s="31">
        <v>3.78E-2</v>
      </c>
      <c r="E100" s="15">
        <v>5030</v>
      </c>
      <c r="F100" s="16">
        <v>0.50069918071064068</v>
      </c>
      <c r="G100" s="16">
        <v>0.29111375764793584</v>
      </c>
      <c r="H100" s="17">
        <v>26.841296222664017</v>
      </c>
      <c r="I100" s="18">
        <v>14.517389247311828</v>
      </c>
      <c r="J100" s="20">
        <v>8.419178082191781</v>
      </c>
      <c r="K100" s="31">
        <v>0.45050000000000001</v>
      </c>
      <c r="L100" s="31">
        <v>5.3600000000000002E-2</v>
      </c>
      <c r="M100" s="40">
        <v>10.26</v>
      </c>
      <c r="N100" s="34">
        <v>12756.48</v>
      </c>
      <c r="O100" s="28">
        <v>0</v>
      </c>
      <c r="P100" s="28">
        <v>0.45059475533928084</v>
      </c>
      <c r="Q100" s="28">
        <v>0.27787050865325491</v>
      </c>
      <c r="R100" s="28">
        <v>2.1956797966963153</v>
      </c>
      <c r="S100" s="28">
        <v>2.4079538873107365</v>
      </c>
      <c r="T100" s="28">
        <v>108.86533665835411</v>
      </c>
      <c r="U100" s="28">
        <v>10.952082288008029</v>
      </c>
      <c r="V100" s="28">
        <v>656.46616541353387</v>
      </c>
      <c r="W100" s="28">
        <v>1.6179059180576632</v>
      </c>
      <c r="X100" s="28">
        <v>0.30704002236406841</v>
      </c>
      <c r="Y100" s="28">
        <v>1.0795517178026823</v>
      </c>
      <c r="Z100" s="28">
        <v>6.8747421971676066E-3</v>
      </c>
      <c r="AA100" s="28">
        <v>0</v>
      </c>
      <c r="AB100" s="28">
        <v>0.38798256778124879</v>
      </c>
      <c r="AC100" s="28">
        <v>0.18662238002519757</v>
      </c>
      <c r="AD100" s="35">
        <v>9.3276829687321039E-2</v>
      </c>
      <c r="AE100" s="36">
        <v>1334</v>
      </c>
      <c r="AF100" s="28">
        <v>3.0557782613675411E-2</v>
      </c>
    </row>
    <row r="101" spans="1:32" ht="14.25" customHeight="1">
      <c r="A101" s="13">
        <v>118</v>
      </c>
      <c r="B101" s="14" t="s">
        <v>123</v>
      </c>
      <c r="C101" s="14" t="s">
        <v>39</v>
      </c>
      <c r="D101" s="31">
        <v>0.03</v>
      </c>
      <c r="E101" s="15">
        <v>12409</v>
      </c>
      <c r="F101" s="16">
        <v>0.37768643705617078</v>
      </c>
      <c r="G101" s="16">
        <v>0.28373333333333334</v>
      </c>
      <c r="H101" s="17">
        <v>22.390975904585382</v>
      </c>
      <c r="I101" s="18">
        <v>14.471334375</v>
      </c>
      <c r="J101" s="20">
        <v>4.2602739726027394</v>
      </c>
      <c r="K101" s="40">
        <v>28.276700000000002</v>
      </c>
      <c r="L101" s="31">
        <v>0.86539999999999995</v>
      </c>
      <c r="M101" s="31">
        <v>0.91679999999999995</v>
      </c>
      <c r="N101" s="34">
        <v>24923.87</v>
      </c>
      <c r="O101" s="28">
        <v>0</v>
      </c>
      <c r="P101" s="28">
        <v>8.5499858397054656</v>
      </c>
      <c r="Q101" s="28">
        <v>14.549431818181818</v>
      </c>
      <c r="R101" s="28">
        <v>5.5908250092489826</v>
      </c>
      <c r="S101" s="28">
        <v>2.3143455384945777</v>
      </c>
      <c r="T101" s="28">
        <v>0</v>
      </c>
      <c r="U101" s="28">
        <v>13.066686874810548</v>
      </c>
      <c r="V101" s="28">
        <v>828.98076923076928</v>
      </c>
      <c r="W101" s="28">
        <v>5.2393767705382439</v>
      </c>
      <c r="X101" s="28">
        <v>0.18842857566501586</v>
      </c>
      <c r="Y101" s="28">
        <v>1.0019659735349717</v>
      </c>
      <c r="Z101" s="28">
        <v>3.8001973179376623E-3</v>
      </c>
      <c r="AA101" s="28">
        <v>0</v>
      </c>
      <c r="AB101" s="28">
        <v>0.85206166100181957</v>
      </c>
      <c r="AC101" s="28">
        <v>0.99884009557612452</v>
      </c>
      <c r="AD101" s="35">
        <v>0.33479481290741642</v>
      </c>
      <c r="AE101" s="36">
        <v>744</v>
      </c>
      <c r="AF101" s="28">
        <v>1.7259377827267032E-2</v>
      </c>
    </row>
    <row r="102" spans="1:32" ht="14.25" customHeight="1">
      <c r="A102" s="13">
        <v>121</v>
      </c>
      <c r="B102" s="14" t="s">
        <v>124</v>
      </c>
      <c r="C102" s="14" t="s">
        <v>37</v>
      </c>
      <c r="D102" s="31">
        <v>3.5000000000000003E-2</v>
      </c>
      <c r="E102" s="15">
        <v>40270</v>
      </c>
      <c r="F102" s="16">
        <v>0.23221125602447334</v>
      </c>
      <c r="G102" s="16">
        <v>0.36707768658140866</v>
      </c>
      <c r="H102" s="17">
        <v>13.009684628755897</v>
      </c>
      <c r="I102" s="18">
        <v>10.080815855301136</v>
      </c>
      <c r="J102" s="20">
        <v>19.780821917808218</v>
      </c>
      <c r="K102" s="39">
        <v>0.85</v>
      </c>
      <c r="L102" s="40">
        <v>23.32</v>
      </c>
      <c r="M102" s="40">
        <v>4.91</v>
      </c>
      <c r="N102" s="48">
        <v>126412</v>
      </c>
      <c r="O102" s="28">
        <v>4.7500000000000001E-2</v>
      </c>
      <c r="P102" s="28">
        <v>0.35734110813544784</v>
      </c>
      <c r="Q102" s="28">
        <v>0.13244545964885113</v>
      </c>
      <c r="R102" s="28">
        <v>0.80663974876626288</v>
      </c>
      <c r="S102" s="28">
        <v>0.82088075246805803</v>
      </c>
      <c r="T102" s="28">
        <v>2.5840559745958589</v>
      </c>
      <c r="U102" s="28">
        <v>8.8885719308338924</v>
      </c>
      <c r="V102" s="28">
        <v>19.600496890032247</v>
      </c>
      <c r="W102" s="28">
        <v>1.0029355613491264</v>
      </c>
      <c r="X102" s="28">
        <v>0.87837088785804318</v>
      </c>
      <c r="Y102" s="28">
        <v>1.1840189150702598</v>
      </c>
      <c r="Z102" s="28">
        <v>0.37544657356284505</v>
      </c>
      <c r="AA102" s="28">
        <v>2.612490954570577E-2</v>
      </c>
      <c r="AB102" s="28">
        <v>0.24370612442507866</v>
      </c>
      <c r="AC102" s="28">
        <v>8.1780891002861414E-2</v>
      </c>
      <c r="AD102" s="35">
        <v>4.8984750810644141E-3</v>
      </c>
      <c r="AE102" s="36">
        <v>6544</v>
      </c>
      <c r="AF102" s="28">
        <v>5.8828447293972335E-3</v>
      </c>
    </row>
    <row r="103" spans="1:32" ht="14.25" customHeight="1">
      <c r="A103" s="13">
        <v>123</v>
      </c>
      <c r="B103" s="14" t="s">
        <v>125</v>
      </c>
      <c r="C103" s="14" t="s">
        <v>39</v>
      </c>
      <c r="D103" s="31">
        <v>5.5E-2</v>
      </c>
      <c r="E103" s="15">
        <v>3265</v>
      </c>
      <c r="F103" s="16">
        <v>0.27450000000000002</v>
      </c>
      <c r="G103" s="16">
        <v>0.15722583418993669</v>
      </c>
      <c r="H103" s="17">
        <v>24.667316998468603</v>
      </c>
      <c r="I103" s="18">
        <v>14.643416363636362</v>
      </c>
      <c r="J103" s="20">
        <v>10.306849315068494</v>
      </c>
      <c r="K103" s="31">
        <v>0.57199999999999995</v>
      </c>
      <c r="L103" s="31">
        <v>0.18540000000000001</v>
      </c>
      <c r="M103" s="31">
        <v>0.16070000000000001</v>
      </c>
      <c r="N103" s="34">
        <v>16590.34</v>
      </c>
      <c r="O103" s="28">
        <v>4.4200000000000003E-2</v>
      </c>
      <c r="P103" s="28">
        <v>0.66961529327950609</v>
      </c>
      <c r="Q103" s="28">
        <v>0.66163239074550129</v>
      </c>
      <c r="R103" s="28">
        <v>5.6093117408906883</v>
      </c>
      <c r="S103" s="28">
        <v>1.0732759579247004</v>
      </c>
      <c r="T103" s="28">
        <v>4.2235057320381548</v>
      </c>
      <c r="U103" s="28">
        <v>5.410538116591928</v>
      </c>
      <c r="V103" s="28">
        <v>31.919312169312171</v>
      </c>
      <c r="W103" s="28">
        <v>1.971504424778761</v>
      </c>
      <c r="X103" s="28">
        <v>0.41009138427621522</v>
      </c>
      <c r="Y103" s="28">
        <v>1.080441277867157</v>
      </c>
      <c r="Z103" s="28">
        <v>6.4075291690839947E-2</v>
      </c>
      <c r="AA103" s="28">
        <v>0</v>
      </c>
      <c r="AB103" s="28">
        <v>0.26278723489878869</v>
      </c>
      <c r="AC103" s="28">
        <v>0.36430317848410759</v>
      </c>
      <c r="AD103" s="35">
        <v>6.2492229911731798E-2</v>
      </c>
      <c r="AE103" s="36">
        <v>983</v>
      </c>
      <c r="AF103" s="28">
        <v>4.0735982760764164E-2</v>
      </c>
    </row>
    <row r="104" spans="1:32" ht="14.25" customHeight="1">
      <c r="A104" s="13">
        <v>124</v>
      </c>
      <c r="B104" s="14" t="s">
        <v>126</v>
      </c>
      <c r="C104" s="14" t="s">
        <v>37</v>
      </c>
      <c r="D104" s="31">
        <v>3.8600000000000002E-2</v>
      </c>
      <c r="E104" s="15">
        <v>7805</v>
      </c>
      <c r="F104" s="16">
        <v>9.1518359365161617E-2</v>
      </c>
      <c r="G104" s="16">
        <v>0.30944254835039819</v>
      </c>
      <c r="H104" s="17">
        <v>11.264573991031391</v>
      </c>
      <c r="I104" s="18">
        <v>11.2</v>
      </c>
      <c r="J104" s="20">
        <v>17.81917808219178</v>
      </c>
      <c r="K104" s="39">
        <v>0.8</v>
      </c>
      <c r="L104" s="31">
        <v>3.1800000000000002E-2</v>
      </c>
      <c r="M104" s="31">
        <v>0.84079999999999999</v>
      </c>
      <c r="N104" s="34">
        <v>11303.27</v>
      </c>
      <c r="O104" s="28">
        <v>0.22700000000000001</v>
      </c>
      <c r="P104" s="28">
        <v>-0.32937260086329101</v>
      </c>
      <c r="Q104" s="28">
        <v>-0.59456938914595214</v>
      </c>
      <c r="R104" s="28">
        <v>0.40075376884422109</v>
      </c>
      <c r="S104" s="28">
        <v>0.72369311735486763</v>
      </c>
      <c r="T104" s="28">
        <v>12.808977387782653</v>
      </c>
      <c r="U104" s="28">
        <v>-5.2237285802766502</v>
      </c>
      <c r="V104" s="28">
        <v>2.9769393677935523</v>
      </c>
      <c r="W104" s="28">
        <v>1.071203007518797</v>
      </c>
      <c r="X104" s="28">
        <v>0.7315219456583697</v>
      </c>
      <c r="Y104" s="28">
        <v>1.1258136348064405</v>
      </c>
      <c r="Z104" s="28">
        <v>1.1753516765460497</v>
      </c>
      <c r="AA104" s="28">
        <v>0</v>
      </c>
      <c r="AB104" s="28">
        <v>0.39839722321474147</v>
      </c>
      <c r="AC104" s="28">
        <v>0.30089847969857453</v>
      </c>
      <c r="AD104" s="35">
        <v>0.18852264643111216</v>
      </c>
      <c r="AE104" s="36">
        <v>0</v>
      </c>
      <c r="AF104" s="28">
        <v>0</v>
      </c>
    </row>
    <row r="105" spans="1:32" ht="14.25" customHeight="1">
      <c r="A105" s="13">
        <v>126</v>
      </c>
      <c r="B105" s="14" t="s">
        <v>127</v>
      </c>
      <c r="C105" s="14" t="s">
        <v>37</v>
      </c>
      <c r="D105" s="31">
        <v>0.05</v>
      </c>
      <c r="E105" s="15">
        <v>842</v>
      </c>
      <c r="F105" s="16">
        <v>0.55484538027202013</v>
      </c>
      <c r="G105" s="16">
        <v>0.26880793319415447</v>
      </c>
      <c r="H105" s="17">
        <v>34.391330166270784</v>
      </c>
      <c r="I105" s="18">
        <v>14.12560975609756</v>
      </c>
      <c r="J105" s="20">
        <v>5.9068493150684933</v>
      </c>
      <c r="K105" s="31">
        <v>0.33800000000000002</v>
      </c>
      <c r="L105" s="31">
        <v>0.19670000000000001</v>
      </c>
      <c r="M105" s="40">
        <v>0</v>
      </c>
      <c r="N105" s="34">
        <v>1345.83</v>
      </c>
      <c r="O105" s="28">
        <v>0</v>
      </c>
      <c r="P105" s="28">
        <v>2.3014184397163122</v>
      </c>
      <c r="Q105" s="28">
        <v>1.6706349206349205</v>
      </c>
      <c r="R105" s="28">
        <v>1.7697368421052633</v>
      </c>
      <c r="S105" s="28">
        <v>1.5309150865622423</v>
      </c>
      <c r="T105" s="28">
        <v>16.654708520179373</v>
      </c>
      <c r="U105" s="28">
        <v>4.5570552147239267</v>
      </c>
      <c r="V105" s="28">
        <v>30.442622950819672</v>
      </c>
      <c r="W105" s="28">
        <v>3.4674556213017751</v>
      </c>
      <c r="X105" s="28">
        <v>0.27765843179377014</v>
      </c>
      <c r="Y105" s="28">
        <v>1.0312876052948254</v>
      </c>
      <c r="Z105" s="28">
        <v>5.0520059435364043E-2</v>
      </c>
      <c r="AA105" s="28">
        <v>0</v>
      </c>
      <c r="AB105" s="28">
        <v>0.9102702702702703</v>
      </c>
      <c r="AC105" s="28">
        <v>0.90037695207323643</v>
      </c>
      <c r="AD105" s="35">
        <v>0.14754981152396338</v>
      </c>
      <c r="AE105" s="36">
        <v>419</v>
      </c>
      <c r="AF105" s="28">
        <v>0.22563274098007538</v>
      </c>
    </row>
    <row r="106" spans="1:32" ht="14.25" customHeight="1">
      <c r="A106" s="13">
        <v>127</v>
      </c>
      <c r="B106" s="14" t="s">
        <v>128</v>
      </c>
      <c r="C106" s="14" t="s">
        <v>37</v>
      </c>
      <c r="D106" s="31">
        <v>4.4999999999999998E-2</v>
      </c>
      <c r="E106" s="15">
        <v>43743</v>
      </c>
      <c r="F106" s="16">
        <v>0.27479999999999999</v>
      </c>
      <c r="G106" s="16">
        <v>0.30607798165137617</v>
      </c>
      <c r="H106" s="17">
        <v>2.4985387376265917</v>
      </c>
      <c r="I106" s="18">
        <v>12.858068235294118</v>
      </c>
      <c r="J106" s="20">
        <v>4.624657534246575</v>
      </c>
      <c r="K106" s="39">
        <v>0.3</v>
      </c>
      <c r="L106" s="31">
        <v>0.16039999999999999</v>
      </c>
      <c r="M106" s="31">
        <v>0.1147</v>
      </c>
      <c r="N106" s="34">
        <v>9082.48</v>
      </c>
      <c r="O106" s="28">
        <v>0</v>
      </c>
      <c r="P106" s="28">
        <v>1.0344827586206895</v>
      </c>
      <c r="Q106" s="28">
        <v>0.73409434278999486</v>
      </c>
      <c r="R106" s="28">
        <v>14.947138169886985</v>
      </c>
      <c r="S106" s="28">
        <v>2.0521501320256506</v>
      </c>
      <c r="T106" s="28">
        <v>0</v>
      </c>
      <c r="U106" s="28">
        <v>5.2785930867192237</v>
      </c>
      <c r="V106" s="28">
        <v>669.56923076923078</v>
      </c>
      <c r="W106" s="28">
        <v>3.3054769863718181</v>
      </c>
      <c r="X106" s="28">
        <v>0.27350727899289684</v>
      </c>
      <c r="Y106" s="28">
        <v>1.1235999213990961</v>
      </c>
      <c r="Z106" s="28">
        <v>4.0658276863504358E-3</v>
      </c>
      <c r="AA106" s="28">
        <v>0</v>
      </c>
      <c r="AB106" s="28">
        <v>5.3715233007920427</v>
      </c>
      <c r="AC106" s="28">
        <v>0.31754055420247229</v>
      </c>
      <c r="AD106" s="35">
        <v>0.25527319516566332</v>
      </c>
      <c r="AE106" s="36">
        <v>198</v>
      </c>
      <c r="AF106" s="28">
        <v>9.098846560360278E-3</v>
      </c>
    </row>
    <row r="107" spans="1:32" ht="14.25" customHeight="1">
      <c r="A107" s="13">
        <v>128</v>
      </c>
      <c r="B107" s="14" t="s">
        <v>129</v>
      </c>
      <c r="C107" s="14" t="s">
        <v>39</v>
      </c>
      <c r="D107" s="31">
        <v>3.5000000000000003E-2</v>
      </c>
      <c r="E107" s="15">
        <v>5344</v>
      </c>
      <c r="F107" s="16">
        <v>0.27148489126304365</v>
      </c>
      <c r="G107" s="16">
        <v>0.29555555555555557</v>
      </c>
      <c r="H107" s="17">
        <v>16.425149700598801</v>
      </c>
      <c r="I107" s="18">
        <v>13.504</v>
      </c>
      <c r="J107" s="20">
        <v>3.8273972602739725</v>
      </c>
      <c r="K107" s="31">
        <v>0.435</v>
      </c>
      <c r="L107" s="31">
        <v>0.42249999999999999</v>
      </c>
      <c r="M107" s="31">
        <v>5.6800000000000003E-2</v>
      </c>
      <c r="N107" s="34">
        <v>9039.18</v>
      </c>
      <c r="O107" s="28">
        <v>0</v>
      </c>
      <c r="P107" s="28">
        <v>1.0811206738692549</v>
      </c>
      <c r="Q107" s="28">
        <v>1.3840973840973843</v>
      </c>
      <c r="R107" s="28">
        <v>6.0875331564986741</v>
      </c>
      <c r="S107" s="28">
        <v>2.1003209318911207</v>
      </c>
      <c r="T107" s="28">
        <v>0</v>
      </c>
      <c r="U107" s="28">
        <v>8.8660311088810833</v>
      </c>
      <c r="V107" s="28">
        <v>436.2962962962963</v>
      </c>
      <c r="W107" s="28">
        <v>5.037962962962963</v>
      </c>
      <c r="X107" s="28">
        <v>0.19005719313682359</v>
      </c>
      <c r="Y107" s="28">
        <v>1.0255712731229598</v>
      </c>
      <c r="Z107" s="28">
        <v>6.300923411189571E-3</v>
      </c>
      <c r="AA107" s="28">
        <v>0</v>
      </c>
      <c r="AB107" s="28">
        <v>0.81800091841420486</v>
      </c>
      <c r="AC107" s="28">
        <v>0.43367289190718733</v>
      </c>
      <c r="AD107" s="35">
        <v>0.22852292020373516</v>
      </c>
      <c r="AE107" s="36">
        <v>198</v>
      </c>
      <c r="AF107" s="28">
        <v>1.1205432937181663E-2</v>
      </c>
    </row>
    <row r="108" spans="1:32" ht="14.25" customHeight="1">
      <c r="A108" s="13">
        <v>130</v>
      </c>
      <c r="B108" s="14" t="s">
        <v>130</v>
      </c>
      <c r="C108" s="14" t="s">
        <v>37</v>
      </c>
      <c r="D108" s="31">
        <v>0.04</v>
      </c>
      <c r="E108" s="15">
        <v>18047</v>
      </c>
      <c r="F108" s="16">
        <v>0.29027413378631994</v>
      </c>
      <c r="G108" s="16">
        <v>0.2746058823529412</v>
      </c>
      <c r="H108" s="17">
        <v>18.850778522746161</v>
      </c>
      <c r="I108" s="18">
        <v>14.294117647058824</v>
      </c>
      <c r="J108" s="20">
        <v>7.6575342465753424</v>
      </c>
      <c r="K108" s="31">
        <v>0.221112</v>
      </c>
      <c r="L108" s="31">
        <v>0.2382</v>
      </c>
      <c r="M108" s="31">
        <v>0.1762</v>
      </c>
      <c r="N108" s="48">
        <v>81575</v>
      </c>
      <c r="O108" s="28">
        <v>2.1999999999999999E-2</v>
      </c>
      <c r="P108" s="28">
        <v>0.4536301193239094</v>
      </c>
      <c r="Q108" s="28">
        <v>0.68270462339379412</v>
      </c>
      <c r="R108" s="28">
        <v>0.2958282472894378</v>
      </c>
      <c r="S108" s="28">
        <v>0.97294689221273689</v>
      </c>
      <c r="T108" s="28">
        <v>16.275051941825154</v>
      </c>
      <c r="U108" s="28">
        <v>2.2492103810049695</v>
      </c>
      <c r="V108" s="28">
        <v>7.2140124681212807</v>
      </c>
      <c r="W108" s="28">
        <v>2.5562825068838109</v>
      </c>
      <c r="X108" s="28">
        <v>0.3434907067693424</v>
      </c>
      <c r="Y108" s="28">
        <v>1.1124166402032392</v>
      </c>
      <c r="Z108" s="28">
        <v>0.1711661940014487</v>
      </c>
      <c r="AA108" s="28">
        <v>5.6474285784440111E-4</v>
      </c>
      <c r="AB108" s="28">
        <v>0.27794762011104351</v>
      </c>
      <c r="AC108" s="28">
        <v>0.3138079011715259</v>
      </c>
      <c r="AD108" s="35">
        <v>0.24762110514273369</v>
      </c>
      <c r="AE108" s="36">
        <v>3880</v>
      </c>
      <c r="AF108" s="28">
        <v>3.8101597713904138E-2</v>
      </c>
    </row>
    <row r="109" spans="1:32" ht="14.25" customHeight="1">
      <c r="A109" s="13">
        <v>133</v>
      </c>
      <c r="B109" s="14" t="s">
        <v>131</v>
      </c>
      <c r="C109" s="14" t="s">
        <v>37</v>
      </c>
      <c r="D109" s="31">
        <v>0.03</v>
      </c>
      <c r="E109" s="15">
        <v>2745</v>
      </c>
      <c r="F109" s="16">
        <v>0.37590325372736122</v>
      </c>
      <c r="G109" s="16">
        <v>0.20874999999999999</v>
      </c>
      <c r="H109" s="17">
        <v>29.20063752276867</v>
      </c>
      <c r="I109" s="18">
        <v>19.550182926829269</v>
      </c>
      <c r="J109" s="20">
        <v>10.361643835616439</v>
      </c>
      <c r="K109" s="31">
        <v>0.29549999999999998</v>
      </c>
      <c r="L109" s="31">
        <v>0.1789</v>
      </c>
      <c r="M109" s="31">
        <v>0.1358</v>
      </c>
      <c r="N109" s="34">
        <v>14367.79</v>
      </c>
      <c r="O109" s="28">
        <v>4.3499999999999997E-2</v>
      </c>
      <c r="P109" s="28">
        <v>0.30875598795002213</v>
      </c>
      <c r="Q109" s="28">
        <v>0.20632031767041692</v>
      </c>
      <c r="R109" s="28">
        <v>0.41567818463125317</v>
      </c>
      <c r="S109" s="28">
        <v>0.40389304812834226</v>
      </c>
      <c r="T109" s="28">
        <v>7.6383495145631066</v>
      </c>
      <c r="U109" s="28">
        <v>-88.647887323943664</v>
      </c>
      <c r="V109" s="28">
        <v>7.12797281993205</v>
      </c>
      <c r="W109" s="28">
        <v>1.2049651029242865</v>
      </c>
      <c r="X109" s="28">
        <v>0.42711595788838158</v>
      </c>
      <c r="Y109" s="28">
        <v>1.0568181818181819</v>
      </c>
      <c r="Z109" s="28">
        <v>0.17878206007406391</v>
      </c>
      <c r="AA109" s="28">
        <v>0.28377451652722535</v>
      </c>
      <c r="AB109" s="28">
        <v>0.20584926884139482</v>
      </c>
      <c r="AC109" s="28">
        <v>0.58870882321787943</v>
      </c>
      <c r="AD109" s="35">
        <v>0.16682554814108674</v>
      </c>
      <c r="AE109" s="36">
        <v>943</v>
      </c>
      <c r="AF109" s="28">
        <v>9.9883486918758604E-2</v>
      </c>
    </row>
    <row r="110" spans="1:32" ht="14.25" customHeight="1">
      <c r="A110" s="13">
        <v>135</v>
      </c>
      <c r="B110" s="14" t="s">
        <v>132</v>
      </c>
      <c r="C110" s="14" t="s">
        <v>37</v>
      </c>
      <c r="D110" s="31">
        <v>0.02</v>
      </c>
      <c r="E110" s="15">
        <v>5105</v>
      </c>
      <c r="F110" s="16">
        <v>0.13132597373181132</v>
      </c>
      <c r="G110" s="16">
        <v>0.27868779529894316</v>
      </c>
      <c r="H110" s="17">
        <v>14.927020568070519</v>
      </c>
      <c r="I110" s="18">
        <v>11.374551077860936</v>
      </c>
      <c r="J110" s="20">
        <v>12.389041095890411</v>
      </c>
      <c r="K110" s="39">
        <v>1</v>
      </c>
      <c r="L110" s="31">
        <v>0.41339999999999999</v>
      </c>
      <c r="M110" s="31">
        <v>0.2742</v>
      </c>
      <c r="N110" s="34">
        <v>3770.83</v>
      </c>
      <c r="O110" s="28">
        <v>1.2999999999999999E-2</v>
      </c>
      <c r="P110" s="28">
        <v>2.3873325213154661E-2</v>
      </c>
      <c r="Q110" s="28">
        <v>3.8268365817091454</v>
      </c>
      <c r="R110" s="28">
        <v>2.5377685377685379</v>
      </c>
      <c r="S110" s="28">
        <v>1.1654265330240294</v>
      </c>
      <c r="T110" s="28">
        <v>14.288435739200429</v>
      </c>
      <c r="U110" s="28">
        <v>1.7827062131762186</v>
      </c>
      <c r="V110" s="28">
        <v>251.78723404255319</v>
      </c>
      <c r="W110" s="28">
        <v>1.0661752584603066</v>
      </c>
      <c r="X110" s="28">
        <v>0.91845651374559301</v>
      </c>
      <c r="Y110" s="28">
        <v>1.0185367454068242</v>
      </c>
      <c r="Z110" s="28">
        <v>4.8528241845664281E-2</v>
      </c>
      <c r="AA110" s="28">
        <v>1.6706443914081145E-2</v>
      </c>
      <c r="AB110" s="28">
        <v>4.189577349199836</v>
      </c>
      <c r="AC110" s="28">
        <v>7.7742099036673994E-3</v>
      </c>
      <c r="AD110" s="35">
        <v>9.4285767937956552E-2</v>
      </c>
      <c r="AE110" s="36">
        <v>1404</v>
      </c>
      <c r="AF110" s="28">
        <v>2.6364711847219877E-2</v>
      </c>
    </row>
    <row r="111" spans="1:32" ht="14.25" customHeight="1">
      <c r="A111" s="13">
        <v>136</v>
      </c>
      <c r="B111" s="14" t="s">
        <v>133</v>
      </c>
      <c r="C111" s="14" t="s">
        <v>37</v>
      </c>
      <c r="D111" s="31">
        <v>0.02</v>
      </c>
      <c r="E111" s="15">
        <v>15980</v>
      </c>
      <c r="F111" s="16">
        <v>0.1746477821527137</v>
      </c>
      <c r="G111" s="16">
        <v>0.32750000000000001</v>
      </c>
      <c r="H111" s="17">
        <v>12.583996871088861</v>
      </c>
      <c r="I111" s="18">
        <v>11.171792777777776</v>
      </c>
      <c r="J111" s="20">
        <v>7.9287671232876713</v>
      </c>
      <c r="K111" s="39">
        <v>0.7</v>
      </c>
      <c r="L111" s="31">
        <v>0.72360000000000002</v>
      </c>
      <c r="M111" s="31">
        <v>0.13689999999999999</v>
      </c>
      <c r="N111" s="34">
        <v>25968.42</v>
      </c>
      <c r="O111" s="28">
        <v>2.3342123254224023E-2</v>
      </c>
      <c r="P111" s="28">
        <v>0.23293372932428613</v>
      </c>
      <c r="Q111" s="28">
        <v>1.0351625547613557</v>
      </c>
      <c r="R111" s="28">
        <v>0.28301886792452824</v>
      </c>
      <c r="S111" s="28">
        <v>0.59076596474536336</v>
      </c>
      <c r="T111" s="28">
        <v>2.2285539888909236</v>
      </c>
      <c r="U111" s="28">
        <v>2.0766491860716441</v>
      </c>
      <c r="V111" s="28">
        <v>222.35322777101095</v>
      </c>
      <c r="W111" s="28">
        <v>1.2508375550049919</v>
      </c>
      <c r="X111" s="28">
        <v>0.79248279823234991</v>
      </c>
      <c r="Y111" s="28">
        <v>1.0373408910103421</v>
      </c>
      <c r="Z111" s="28">
        <v>1.0338186143998188E-2</v>
      </c>
      <c r="AA111" s="28">
        <v>0</v>
      </c>
      <c r="AB111" s="28">
        <v>0.60698142591256121</v>
      </c>
      <c r="AC111" s="28">
        <v>0.31525264034357336</v>
      </c>
      <c r="AD111" s="35">
        <v>0.13628993382707394</v>
      </c>
      <c r="AE111" s="36">
        <v>728</v>
      </c>
      <c r="AF111" s="28">
        <v>7.9758096323239401E-3</v>
      </c>
    </row>
    <row r="112" spans="1:32" ht="14.25" customHeight="1">
      <c r="A112" s="13">
        <v>137</v>
      </c>
      <c r="B112" s="14" t="s">
        <v>134</v>
      </c>
      <c r="C112" s="14" t="s">
        <v>39</v>
      </c>
      <c r="D112" s="31">
        <v>0.02</v>
      </c>
      <c r="E112" s="15">
        <v>13224</v>
      </c>
      <c r="F112" s="16">
        <v>0.31249878253265462</v>
      </c>
      <c r="G112" s="16">
        <v>0.39203342857142859</v>
      </c>
      <c r="H112" s="17">
        <v>17.042031155474895</v>
      </c>
      <c r="I112" s="18">
        <v>9.5486791768513708</v>
      </c>
      <c r="J112" s="20">
        <v>6.9260273972602739</v>
      </c>
      <c r="K112" s="31">
        <v>0.67200000000000004</v>
      </c>
      <c r="L112" s="31">
        <v>0.43769999999999998</v>
      </c>
      <c r="M112" s="31">
        <v>0.35549999999999998</v>
      </c>
      <c r="N112" s="34">
        <v>88695.49000000002</v>
      </c>
      <c r="O112" s="28">
        <v>5.0099999999999999E-2</v>
      </c>
      <c r="P112" s="28">
        <v>-2.4848782082720344E-3</v>
      </c>
      <c r="Q112" s="28">
        <v>0.17529859352837462</v>
      </c>
      <c r="R112" s="28">
        <v>0.26557565317255238</v>
      </c>
      <c r="S112" s="28">
        <v>0.64906537466854353</v>
      </c>
      <c r="T112" s="28">
        <v>2.0025394443522613</v>
      </c>
      <c r="U112" s="28">
        <v>6.0793709892901724</v>
      </c>
      <c r="V112" s="28">
        <v>231.12239800166529</v>
      </c>
      <c r="W112" s="28">
        <v>1.6936613798128117</v>
      </c>
      <c r="X112" s="28">
        <v>0.58484381657871443</v>
      </c>
      <c r="Y112" s="28">
        <v>1.0110344077838778</v>
      </c>
      <c r="Z112" s="28">
        <v>5.9778256505114988E-3</v>
      </c>
      <c r="AA112" s="28">
        <v>3.4062327291593825E-3</v>
      </c>
      <c r="AB112" s="28">
        <v>0.16117198259576596</v>
      </c>
      <c r="AC112" s="28">
        <v>0.1464237079307438</v>
      </c>
      <c r="AD112" s="35">
        <v>-9.0187262679318966E-2</v>
      </c>
      <c r="AE112" s="36">
        <v>0</v>
      </c>
      <c r="AF112" s="28">
        <v>0</v>
      </c>
    </row>
    <row r="113" spans="1:32" ht="14.25" customHeight="1">
      <c r="A113" s="13">
        <v>140</v>
      </c>
      <c r="B113" s="14" t="s">
        <v>135</v>
      </c>
      <c r="C113" s="14" t="s">
        <v>37</v>
      </c>
      <c r="D113" s="31">
        <v>3.5000000000000003E-2</v>
      </c>
      <c r="E113" s="15">
        <v>3255</v>
      </c>
      <c r="F113" s="16">
        <v>0.40355845756140152</v>
      </c>
      <c r="G113" s="16">
        <v>0.32142857142857145</v>
      </c>
      <c r="H113" s="17">
        <v>21.812596006144393</v>
      </c>
      <c r="I113" s="18">
        <v>11.833333333333334</v>
      </c>
      <c r="J113" s="20">
        <v>6.375342465753425</v>
      </c>
      <c r="K113" s="31">
        <v>0.41472999999999999</v>
      </c>
      <c r="L113" s="31">
        <v>0.33239999999999997</v>
      </c>
      <c r="M113" s="31">
        <v>0.4259</v>
      </c>
      <c r="N113" s="34">
        <v>27734.57</v>
      </c>
      <c r="O113" s="28">
        <v>0.15763063085737389</v>
      </c>
      <c r="P113" s="28">
        <v>1.9557003542222415</v>
      </c>
      <c r="Q113" s="28">
        <v>1.3649182614085378</v>
      </c>
      <c r="R113" s="28">
        <v>2.0166821130676551</v>
      </c>
      <c r="S113" s="28">
        <v>1.3190868387596042</v>
      </c>
      <c r="T113" s="28">
        <v>16.551255375225413</v>
      </c>
      <c r="U113" s="28">
        <v>4.1525022621284888</v>
      </c>
      <c r="V113" s="28">
        <v>750.4276729559748</v>
      </c>
      <c r="W113" s="28">
        <v>1.3128116609129268</v>
      </c>
      <c r="X113" s="28">
        <v>0.54000710185239986</v>
      </c>
      <c r="Y113" s="28">
        <v>1.0214990138067062</v>
      </c>
      <c r="Z113" s="28">
        <v>2.45708295112043E-3</v>
      </c>
      <c r="AA113" s="28">
        <v>0</v>
      </c>
      <c r="AB113" s="28">
        <v>0.14989293361884368</v>
      </c>
      <c r="AC113" s="28">
        <v>0.16433396469937478</v>
      </c>
      <c r="AD113" s="35">
        <v>-0.38326153639853167</v>
      </c>
      <c r="AE113" s="36">
        <v>0</v>
      </c>
      <c r="AF113" s="28">
        <v>0</v>
      </c>
    </row>
    <row r="114" spans="1:32" ht="14.25" customHeight="1">
      <c r="A114" s="13">
        <v>143</v>
      </c>
      <c r="B114" s="14" t="s">
        <v>136</v>
      </c>
      <c r="C114" s="14" t="s">
        <v>37</v>
      </c>
      <c r="D114" s="31">
        <v>2.1999999999999999E-2</v>
      </c>
      <c r="E114" s="15">
        <v>6602</v>
      </c>
      <c r="F114" s="16">
        <v>0.18551136496774823</v>
      </c>
      <c r="G114" s="16">
        <v>0.22800000000000001</v>
      </c>
      <c r="H114" s="17">
        <v>18.948803392911238</v>
      </c>
      <c r="I114" s="18">
        <v>16.68</v>
      </c>
      <c r="J114" s="20">
        <v>37.589041095890408</v>
      </c>
      <c r="K114" s="39">
        <v>0.5</v>
      </c>
      <c r="L114" s="31">
        <v>0.23669999999999999</v>
      </c>
      <c r="M114" s="31">
        <v>6.25E-2</v>
      </c>
      <c r="N114" s="34">
        <v>22374.13</v>
      </c>
      <c r="O114" s="28">
        <v>0.16721996803147671</v>
      </c>
      <c r="P114" s="28">
        <v>2.6553124654895344E-2</v>
      </c>
      <c r="Q114" s="28">
        <v>0.4432657445951389</v>
      </c>
      <c r="R114" s="28">
        <v>0.37255717255717258</v>
      </c>
      <c r="S114" s="28">
        <v>1.1082236403928361</v>
      </c>
      <c r="T114" s="28">
        <v>4.264094678967477</v>
      </c>
      <c r="U114" s="28">
        <v>4.7500064879453978</v>
      </c>
      <c r="V114" s="28">
        <v>3.7231895850284786</v>
      </c>
      <c r="W114" s="28">
        <v>0.8442853695809539</v>
      </c>
      <c r="X114" s="28">
        <v>0.7430582947849057</v>
      </c>
      <c r="Y114" s="28">
        <v>1.3502318392581143</v>
      </c>
      <c r="Z114" s="28">
        <v>1.3475530331224415</v>
      </c>
      <c r="AA114" s="28">
        <v>0</v>
      </c>
      <c r="AB114" s="28">
        <v>0.3628469359714207</v>
      </c>
      <c r="AC114" s="28">
        <v>0.25372612439354869</v>
      </c>
      <c r="AD114" s="35">
        <v>4.6188644608593031E-2</v>
      </c>
      <c r="AE114" s="36">
        <v>2023</v>
      </c>
      <c r="AF114" s="28">
        <v>2.2105424188120112E-2</v>
      </c>
    </row>
    <row r="115" spans="1:32" ht="14.25" customHeight="1">
      <c r="A115" s="13">
        <v>144</v>
      </c>
      <c r="B115" s="14" t="s">
        <v>137</v>
      </c>
      <c r="C115" s="14" t="s">
        <v>39</v>
      </c>
      <c r="D115" s="31">
        <v>1.4999999999999999E-2</v>
      </c>
      <c r="E115" s="15">
        <v>58585</v>
      </c>
      <c r="F115" s="16">
        <v>0.14249225672351651</v>
      </c>
      <c r="G115" s="16">
        <v>0.30960982200025611</v>
      </c>
      <c r="H115" s="17">
        <v>13.329350516343775</v>
      </c>
      <c r="I115" s="18">
        <v>10.612106117799676</v>
      </c>
      <c r="J115" s="20">
        <v>14.882191780821918</v>
      </c>
      <c r="K115" s="31">
        <v>0.48259999999999997</v>
      </c>
      <c r="L115" s="31">
        <v>1.9300000000000001E-2</v>
      </c>
      <c r="M115" s="31">
        <v>5.3699999999999998E-2</v>
      </c>
      <c r="N115" s="34">
        <v>246789.43</v>
      </c>
      <c r="O115" s="28">
        <v>8.7719298245613947E-2</v>
      </c>
      <c r="P115" s="28">
        <v>0.10107876860523723</v>
      </c>
      <c r="Q115" s="28">
        <v>3.8445881619119548E-2</v>
      </c>
      <c r="R115" s="28">
        <v>4.1603698106498443E-2</v>
      </c>
      <c r="S115" s="28">
        <v>0.64734074774054418</v>
      </c>
      <c r="T115" s="28">
        <v>6.9005501554038347</v>
      </c>
      <c r="U115" s="28">
        <v>3.3004126071666819</v>
      </c>
      <c r="V115" s="28">
        <v>1.8046662853900506</v>
      </c>
      <c r="W115" s="28">
        <v>1.349596093286477</v>
      </c>
      <c r="X115" s="28">
        <v>0.51248753558234839</v>
      </c>
      <c r="Y115" s="28">
        <v>1.2442238718825591</v>
      </c>
      <c r="Z115" s="28">
        <v>0.82334716948922138</v>
      </c>
      <c r="AA115" s="28">
        <v>5.3723907043794122E-2</v>
      </c>
      <c r="AB115" s="28">
        <v>0.18870051583831376</v>
      </c>
      <c r="AC115" s="28">
        <v>0.35453628981948665</v>
      </c>
      <c r="AD115" s="35">
        <v>0.15831224765811761</v>
      </c>
      <c r="AE115" s="36">
        <v>14199</v>
      </c>
      <c r="AF115" s="28">
        <v>3.5431420400952221E-2</v>
      </c>
    </row>
    <row r="116" spans="1:32" ht="14.25" customHeight="1">
      <c r="A116" s="13">
        <v>145</v>
      </c>
      <c r="B116" s="14" t="s">
        <v>138</v>
      </c>
      <c r="C116" s="14" t="s">
        <v>37</v>
      </c>
      <c r="D116" s="31">
        <v>0.03</v>
      </c>
      <c r="E116" s="15">
        <v>2162</v>
      </c>
      <c r="F116" s="16">
        <v>0.25758569505075113</v>
      </c>
      <c r="G116" s="16">
        <v>0.31547952896053477</v>
      </c>
      <c r="H116" s="17">
        <v>15.99549491211841</v>
      </c>
      <c r="I116" s="18">
        <v>11.527420000000001</v>
      </c>
      <c r="J116" s="20">
        <v>12.131506849315068</v>
      </c>
      <c r="K116" s="31">
        <v>0.2742</v>
      </c>
      <c r="L116" s="31">
        <v>0.27110000000000001</v>
      </c>
      <c r="M116" s="31">
        <v>0.54420000000000002</v>
      </c>
      <c r="N116" s="34">
        <v>7731.41</v>
      </c>
      <c r="O116" s="28">
        <v>0.24429999999999999</v>
      </c>
      <c r="P116" s="28">
        <v>0.48363228699551564</v>
      </c>
      <c r="Q116" s="28">
        <v>0.40519937451133692</v>
      </c>
      <c r="R116" s="28">
        <v>0.86862575626620564</v>
      </c>
      <c r="S116" s="28">
        <v>2.5463573169630767</v>
      </c>
      <c r="T116" s="28">
        <v>10.663894139886578</v>
      </c>
      <c r="U116" s="28">
        <v>4.3955119214586258</v>
      </c>
      <c r="V116" s="28">
        <v>21.882079131109386</v>
      </c>
      <c r="W116" s="28">
        <v>1.9863538026293892</v>
      </c>
      <c r="X116" s="28">
        <v>0.45677799607072689</v>
      </c>
      <c r="Y116" s="28">
        <v>1.0838323353293413</v>
      </c>
      <c r="Z116" s="28">
        <v>0.17137293086660174</v>
      </c>
      <c r="AA116" s="28">
        <v>0</v>
      </c>
      <c r="AB116" s="28">
        <v>0.3514018691588785</v>
      </c>
      <c r="AC116" s="28">
        <v>0.22232858257108418</v>
      </c>
      <c r="AD116" s="35">
        <v>-3.5453449620648087E-5</v>
      </c>
      <c r="AE116" s="36">
        <v>380</v>
      </c>
      <c r="AF116" s="28">
        <v>1.3472310855846274E-2</v>
      </c>
    </row>
    <row r="117" spans="1:32" ht="14.25" customHeight="1">
      <c r="A117" s="13">
        <v>147</v>
      </c>
      <c r="B117" s="14" t="s">
        <v>139</v>
      </c>
      <c r="C117" s="14" t="s">
        <v>39</v>
      </c>
      <c r="D117" s="31">
        <v>0.02</v>
      </c>
      <c r="E117" s="15">
        <v>2670</v>
      </c>
      <c r="F117" s="16">
        <v>0.22155862767676338</v>
      </c>
      <c r="G117" s="16">
        <v>0.24117944111776449</v>
      </c>
      <c r="H117" s="17">
        <v>18.764044943820224</v>
      </c>
      <c r="I117" s="18">
        <v>15.717400511364527</v>
      </c>
      <c r="J117" s="20">
        <v>6.6164383561643838</v>
      </c>
      <c r="K117" s="39">
        <v>0.3</v>
      </c>
      <c r="L117" s="31">
        <v>0.21210000000000001</v>
      </c>
      <c r="M117" s="31">
        <v>8.8099999999999998E-2</v>
      </c>
      <c r="N117" s="34">
        <v>8882.43</v>
      </c>
      <c r="O117" s="28">
        <v>0.34599999999999997</v>
      </c>
      <c r="P117" s="28">
        <v>0.22953613708600118</v>
      </c>
      <c r="Q117" s="28">
        <v>0.53557114228456904</v>
      </c>
      <c r="R117" s="28">
        <v>0.65530068195908253</v>
      </c>
      <c r="S117" s="28">
        <v>0.70353918307472985</v>
      </c>
      <c r="T117" s="28">
        <v>6.1845259716672718</v>
      </c>
      <c r="U117" s="28">
        <v>1.8949360044518642</v>
      </c>
      <c r="V117" s="28">
        <v>2.2071558205859478</v>
      </c>
      <c r="W117" s="28">
        <v>1.3380435631196814</v>
      </c>
      <c r="X117" s="28">
        <v>0.65555222538588342</v>
      </c>
      <c r="Y117" s="28">
        <v>1.1756357185097575</v>
      </c>
      <c r="Z117" s="28">
        <v>0.98488308863512775</v>
      </c>
      <c r="AA117" s="28">
        <v>0</v>
      </c>
      <c r="AB117" s="28">
        <v>0.35170914838964634</v>
      </c>
      <c r="AC117" s="28">
        <v>0.4252907318219194</v>
      </c>
      <c r="AD117" s="35">
        <v>5.5738282626571128E-2</v>
      </c>
      <c r="AE117" s="36">
        <v>1018</v>
      </c>
      <c r="AF117" s="28">
        <v>5.9790908023023608E-2</v>
      </c>
    </row>
    <row r="118" spans="1:32" ht="14.25" customHeight="1">
      <c r="A118" s="13">
        <v>148</v>
      </c>
      <c r="B118" s="14" t="s">
        <v>140</v>
      </c>
      <c r="C118" s="14" t="s">
        <v>39</v>
      </c>
      <c r="D118" s="31">
        <v>0.03</v>
      </c>
      <c r="E118" s="15">
        <v>6396</v>
      </c>
      <c r="F118" s="16">
        <v>6.6786886139974744E-2</v>
      </c>
      <c r="G118" s="16">
        <v>0.26480198019801982</v>
      </c>
      <c r="H118" s="17">
        <v>12.648606941838651</v>
      </c>
      <c r="I118" s="18">
        <v>12.404245630174794</v>
      </c>
      <c r="J118" s="20">
        <v>4.624657534246575</v>
      </c>
      <c r="K118" s="39">
        <v>0.99</v>
      </c>
      <c r="L118" s="31">
        <v>0.12759999999999999</v>
      </c>
      <c r="M118" s="31">
        <v>0.1052</v>
      </c>
      <c r="N118" s="34">
        <v>5511.45</v>
      </c>
      <c r="O118" s="28">
        <v>0</v>
      </c>
      <c r="P118" s="28">
        <v>0.53441326050103588</v>
      </c>
      <c r="Q118" s="28">
        <v>-0.18500443655723153</v>
      </c>
      <c r="R118" s="28">
        <v>0.82014797951052931</v>
      </c>
      <c r="S118" s="28">
        <v>0.93233842677923773</v>
      </c>
      <c r="T118" s="28">
        <v>2.1435308591347138</v>
      </c>
      <c r="U118" s="28">
        <v>-4.6676588778091981</v>
      </c>
      <c r="V118" s="28">
        <v>228.91970802919707</v>
      </c>
      <c r="W118" s="28">
        <v>1.0971689808899112</v>
      </c>
      <c r="X118" s="28">
        <v>0.8646239964646093</v>
      </c>
      <c r="Y118" s="28">
        <v>1.0182831024139409</v>
      </c>
      <c r="Z118" s="28">
        <v>0.79168934857557616</v>
      </c>
      <c r="AA118" s="28">
        <v>0</v>
      </c>
      <c r="AB118" s="28">
        <v>1.0422879491566854</v>
      </c>
      <c r="AC118" s="28">
        <v>0.38371277342006249</v>
      </c>
      <c r="AD118" s="35">
        <v>0.39528729035138066</v>
      </c>
      <c r="AE118" s="36">
        <v>1348</v>
      </c>
      <c r="AF118" s="28">
        <v>4.2981952681589185E-2</v>
      </c>
    </row>
    <row r="119" spans="1:32" ht="14.25" customHeight="1">
      <c r="A119" s="13">
        <v>149</v>
      </c>
      <c r="B119" s="14" t="s">
        <v>141</v>
      </c>
      <c r="C119" s="14" t="s">
        <v>39</v>
      </c>
      <c r="D119" s="31">
        <v>0.01</v>
      </c>
      <c r="E119" s="15">
        <v>94597</v>
      </c>
      <c r="F119" s="16">
        <v>0.2530031171414775</v>
      </c>
      <c r="G119" s="16">
        <v>0.21707887120115774</v>
      </c>
      <c r="H119" s="17">
        <v>21.917185534424981</v>
      </c>
      <c r="I119" s="18">
        <v>18.073995371181176</v>
      </c>
      <c r="J119" s="20">
        <v>6.0986301369863014</v>
      </c>
      <c r="K119" s="31">
        <v>0.9345</v>
      </c>
      <c r="L119" s="31">
        <v>0.38369999999999999</v>
      </c>
      <c r="M119" s="31">
        <v>8.2900000000000001E-2</v>
      </c>
      <c r="N119" s="34">
        <v>272757.23</v>
      </c>
      <c r="O119" s="28">
        <v>0.01</v>
      </c>
      <c r="P119" s="28">
        <v>0.22957122994581702</v>
      </c>
      <c r="Q119" s="28">
        <v>-6.8640729785925503E-2</v>
      </c>
      <c r="R119" s="28">
        <v>-0.20350100197026089</v>
      </c>
      <c r="S119" s="28">
        <v>1.0424617014526814</v>
      </c>
      <c r="T119" s="28">
        <v>8.2862754031909631</v>
      </c>
      <c r="U119" s="28">
        <v>2.7103184595540437</v>
      </c>
      <c r="V119" s="28">
        <v>4.4132797790887413</v>
      </c>
      <c r="W119" s="28">
        <v>1.2285522631629884</v>
      </c>
      <c r="X119" s="28">
        <v>0.54325293000250885</v>
      </c>
      <c r="Y119" s="28">
        <v>1.1556909896494034</v>
      </c>
      <c r="Z119" s="28">
        <v>0.63670236808489733</v>
      </c>
      <c r="AA119" s="28">
        <v>1.2852510563034294E-2</v>
      </c>
      <c r="AB119" s="28">
        <v>0.35859295187082663</v>
      </c>
      <c r="AC119" s="28">
        <v>0.31271366245172155</v>
      </c>
      <c r="AD119" s="35">
        <v>5.2323718404502007E-2</v>
      </c>
      <c r="AE119" s="36">
        <v>22450</v>
      </c>
      <c r="AF119" s="28">
        <v>4.2566584946407818E-2</v>
      </c>
    </row>
    <row r="120" spans="1:32" ht="14.25" customHeight="1">
      <c r="A120" s="13">
        <v>150</v>
      </c>
      <c r="B120" s="14" t="s">
        <v>142</v>
      </c>
      <c r="C120" s="14" t="s">
        <v>37</v>
      </c>
      <c r="D120" s="31">
        <v>0.02</v>
      </c>
      <c r="E120" s="15">
        <v>3582</v>
      </c>
      <c r="F120" s="16">
        <v>0.14662848398280071</v>
      </c>
      <c r="G120" s="16">
        <v>0.16800000000000001</v>
      </c>
      <c r="H120" s="17">
        <v>20.954494695700724</v>
      </c>
      <c r="I120" s="18">
        <v>23.455937500000001</v>
      </c>
      <c r="J120" s="20">
        <v>6.161643835616438</v>
      </c>
      <c r="K120" s="31">
        <v>0.50431999999999999</v>
      </c>
      <c r="L120" s="31">
        <v>0.74329999999999996</v>
      </c>
      <c r="M120" s="31">
        <v>0.12180000000000001</v>
      </c>
      <c r="N120" s="34">
        <v>13127.96</v>
      </c>
      <c r="O120" s="31">
        <v>4.5199999999999997E-2</v>
      </c>
      <c r="P120" s="28">
        <v>0.51778793130612888</v>
      </c>
      <c r="Q120" s="28">
        <v>1.7621503669906766</v>
      </c>
      <c r="R120" s="28">
        <v>1.5640658554044382</v>
      </c>
      <c r="S120" s="28">
        <v>1.1485319516407599</v>
      </c>
      <c r="T120" s="28">
        <v>6.5085106382978726</v>
      </c>
      <c r="U120" s="28">
        <v>2.5817250886175658</v>
      </c>
      <c r="V120" s="28">
        <v>8.1908247054623349</v>
      </c>
      <c r="W120" s="28">
        <v>1.2257036485480268</v>
      </c>
      <c r="X120" s="28">
        <v>0.69705399962630021</v>
      </c>
      <c r="Y120" s="28">
        <v>1.3153575615474795</v>
      </c>
      <c r="Z120" s="28">
        <v>0.45496983625394999</v>
      </c>
      <c r="AA120" s="28">
        <v>0</v>
      </c>
      <c r="AB120" s="28">
        <v>0.37774848404956501</v>
      </c>
      <c r="AC120" s="28">
        <v>0.16510842323199301</v>
      </c>
      <c r="AD120" s="35">
        <v>1.0570338890705024</v>
      </c>
      <c r="AE120" s="36">
        <v>624</v>
      </c>
      <c r="AF120" s="28">
        <v>1.3599215429879045E-2</v>
      </c>
    </row>
    <row r="121" spans="1:32" ht="14.25" customHeight="1">
      <c r="A121" s="13">
        <v>155</v>
      </c>
      <c r="B121" s="14" t="s">
        <v>143</v>
      </c>
      <c r="C121" s="14" t="s">
        <v>37</v>
      </c>
      <c r="D121" s="31">
        <v>0.02</v>
      </c>
      <c r="E121" s="15">
        <v>2006</v>
      </c>
      <c r="F121" s="16">
        <v>0.50219390199821845</v>
      </c>
      <c r="G121" s="16">
        <v>0.25230769230769229</v>
      </c>
      <c r="H121" s="17">
        <v>32.452642073778662</v>
      </c>
      <c r="I121" s="18">
        <v>15.5</v>
      </c>
      <c r="J121" s="20">
        <v>21.523287671232875</v>
      </c>
      <c r="K121" s="31">
        <v>0.43709999999999999</v>
      </c>
      <c r="L121" s="31">
        <v>0.22539999999999999</v>
      </c>
      <c r="M121" s="31">
        <v>0.2258</v>
      </c>
      <c r="N121" s="34">
        <v>23676.94</v>
      </c>
      <c r="O121" s="31">
        <v>8.5999999999999993E-2</v>
      </c>
      <c r="P121" s="28">
        <v>0.16992235794471089</v>
      </c>
      <c r="Q121" s="28">
        <v>9.279112754158958E-2</v>
      </c>
      <c r="R121" s="28">
        <v>-0.28662873399715505</v>
      </c>
      <c r="S121" s="28">
        <v>0.61092119057386385</v>
      </c>
      <c r="T121" s="28">
        <v>16.536705737199259</v>
      </c>
      <c r="U121" s="28">
        <v>1.9967969011881261</v>
      </c>
      <c r="V121" s="28">
        <v>3.1751258513473499</v>
      </c>
      <c r="W121" s="28">
        <v>1.5834285714285714</v>
      </c>
      <c r="X121" s="28">
        <v>0.50057065561990111</v>
      </c>
      <c r="Y121" s="28">
        <v>1.7905616224648986</v>
      </c>
      <c r="Z121" s="28">
        <v>0.3215493910690122</v>
      </c>
      <c r="AA121" s="28">
        <v>0.4811400541271989</v>
      </c>
      <c r="AB121" s="28">
        <v>8.858858858858859E-2</v>
      </c>
      <c r="AC121" s="28">
        <v>0.28941281802581509</v>
      </c>
      <c r="AD121" s="35">
        <v>-9.5687532641945836E-2</v>
      </c>
      <c r="AE121" s="36">
        <v>1084</v>
      </c>
      <c r="AF121" s="28">
        <v>4.0438707751995824E-2</v>
      </c>
    </row>
    <row r="122" spans="1:32" ht="14.25" customHeight="1">
      <c r="A122" s="13">
        <v>156</v>
      </c>
      <c r="B122" s="14" t="s">
        <v>144</v>
      </c>
      <c r="C122" s="14" t="s">
        <v>37</v>
      </c>
      <c r="D122" s="31">
        <v>0.01</v>
      </c>
      <c r="E122" s="15">
        <v>4604</v>
      </c>
      <c r="F122" s="16">
        <v>0.25036189926746988</v>
      </c>
      <c r="G122" s="16">
        <v>0.29411764705882354</v>
      </c>
      <c r="H122" s="17">
        <v>16.681146828844483</v>
      </c>
      <c r="I122" s="18">
        <v>12.8</v>
      </c>
      <c r="J122" s="20">
        <v>14.769863013698631</v>
      </c>
      <c r="K122" s="40">
        <v>45.5</v>
      </c>
      <c r="L122" s="31">
        <v>0.3276</v>
      </c>
      <c r="M122" s="31">
        <v>0.46639999999999998</v>
      </c>
      <c r="N122" s="34">
        <v>15122.29</v>
      </c>
      <c r="O122" s="31">
        <v>0.1012</v>
      </c>
      <c r="P122" s="28">
        <v>0.40641103364655962</v>
      </c>
      <c r="Q122" s="28">
        <v>0.3898592283628779</v>
      </c>
      <c r="R122" s="28">
        <v>1.7751657625075348</v>
      </c>
      <c r="S122" s="28">
        <v>3.0322783813572665</v>
      </c>
      <c r="T122" s="28">
        <v>0</v>
      </c>
      <c r="U122" s="28">
        <v>5.1927951248449551</v>
      </c>
      <c r="V122" s="28">
        <v>435.70135746606337</v>
      </c>
      <c r="W122" s="28">
        <v>2.310663627152989</v>
      </c>
      <c r="X122" s="28">
        <v>0.42545395764858018</v>
      </c>
      <c r="Y122" s="28">
        <v>1.0024738344433872</v>
      </c>
      <c r="Z122" s="28">
        <v>1.8006189627684518E-2</v>
      </c>
      <c r="AA122" s="28">
        <v>0</v>
      </c>
      <c r="AB122" s="28">
        <v>0.50220889010089986</v>
      </c>
      <c r="AC122" s="28">
        <v>0.15590403987953058</v>
      </c>
      <c r="AD122" s="35">
        <v>4.7564648457783781E-3</v>
      </c>
      <c r="AE122" s="36">
        <v>0</v>
      </c>
      <c r="AF122" s="28">
        <v>0</v>
      </c>
    </row>
    <row r="123" spans="1:32" ht="14.25" customHeight="1">
      <c r="A123" s="13">
        <v>159</v>
      </c>
      <c r="B123" s="14" t="s">
        <v>145</v>
      </c>
      <c r="C123" s="14" t="s">
        <v>37</v>
      </c>
      <c r="D123" s="31">
        <v>0.03</v>
      </c>
      <c r="E123" s="15">
        <v>11023</v>
      </c>
      <c r="F123" s="16">
        <v>0.25011926649357807</v>
      </c>
      <c r="G123" s="16">
        <v>0.22015824482232571</v>
      </c>
      <c r="H123" s="17">
        <v>22.413853174664805</v>
      </c>
      <c r="I123" s="18">
        <v>17.621652524077266</v>
      </c>
      <c r="J123" s="20">
        <v>17.301369863013697</v>
      </c>
      <c r="K123" s="31">
        <v>0.41187800000000002</v>
      </c>
      <c r="L123" s="31">
        <v>4.2599999999999999E-2</v>
      </c>
      <c r="M123" s="31">
        <v>0.25440000000000002</v>
      </c>
      <c r="N123" s="34">
        <v>133403.35999999999</v>
      </c>
      <c r="O123" s="31">
        <v>0</v>
      </c>
      <c r="P123" s="28">
        <v>0.48804585286825897</v>
      </c>
      <c r="Q123" s="28">
        <v>0.52512741918237871</v>
      </c>
      <c r="R123" s="28">
        <v>0.49545516212182883</v>
      </c>
      <c r="S123" s="28">
        <v>0.59066401606148355</v>
      </c>
      <c r="T123" s="28">
        <v>0</v>
      </c>
      <c r="U123" s="28">
        <v>2.1086925894618203</v>
      </c>
      <c r="V123" s="28">
        <v>44.745889387144992</v>
      </c>
      <c r="W123" s="28">
        <v>1.9681137472656907</v>
      </c>
      <c r="X123" s="28">
        <v>0.29410357711373025</v>
      </c>
      <c r="Y123" s="28">
        <v>1.3209723670490094</v>
      </c>
      <c r="Z123" s="28">
        <v>1.6872904032437106E-2</v>
      </c>
      <c r="AA123" s="28">
        <v>0</v>
      </c>
      <c r="AB123" s="28">
        <v>0.15558770598821411</v>
      </c>
      <c r="AC123" s="28">
        <v>0.36926674461332887</v>
      </c>
      <c r="AD123" s="35">
        <v>-0.18545181225989643</v>
      </c>
      <c r="AE123" s="36">
        <v>0</v>
      </c>
      <c r="AF123" s="28">
        <v>0</v>
      </c>
    </row>
    <row r="124" spans="1:32" ht="14.25" customHeight="1">
      <c r="A124" s="13">
        <v>160</v>
      </c>
      <c r="B124" s="14" t="s">
        <v>146</v>
      </c>
      <c r="C124" s="14" t="s">
        <v>37</v>
      </c>
      <c r="D124" s="31">
        <v>0.02</v>
      </c>
      <c r="E124" s="15">
        <v>1302</v>
      </c>
      <c r="F124" s="16">
        <v>0.79260014157508074</v>
      </c>
      <c r="G124" s="16">
        <v>0.33372093023255817</v>
      </c>
      <c r="H124" s="17">
        <v>33.050407066052223</v>
      </c>
      <c r="I124" s="18">
        <v>13.660834920634921</v>
      </c>
      <c r="J124" s="20">
        <v>18.126027397260273</v>
      </c>
      <c r="K124" s="39">
        <v>0.45</v>
      </c>
      <c r="L124" s="40">
        <v>0</v>
      </c>
      <c r="M124" s="40">
        <v>0</v>
      </c>
      <c r="N124" s="34">
        <v>8616.5300000000007</v>
      </c>
      <c r="O124" s="31">
        <v>5.0999999999999997E-2</v>
      </c>
      <c r="P124" s="28">
        <v>0.12459056168870553</v>
      </c>
      <c r="Q124" s="28">
        <v>0.26292407108239102</v>
      </c>
      <c r="R124" s="28">
        <v>0.61538461538461542</v>
      </c>
      <c r="S124" s="28">
        <v>0.47656026951407526</v>
      </c>
      <c r="T124" s="28">
        <v>1.96237949682577</v>
      </c>
      <c r="U124" s="28">
        <v>1.2441860465116279</v>
      </c>
      <c r="V124" s="28">
        <v>2.5398660986001218</v>
      </c>
      <c r="W124" s="28">
        <v>2.5069967707212055</v>
      </c>
      <c r="X124" s="28">
        <v>0.32535059331175836</v>
      </c>
      <c r="Y124" s="28">
        <v>1.1182926829268294</v>
      </c>
      <c r="Z124" s="28">
        <v>0.3562519987208187</v>
      </c>
      <c r="AA124" s="28">
        <v>0</v>
      </c>
      <c r="AB124" s="28">
        <v>0.23237551311797253</v>
      </c>
      <c r="AC124" s="28">
        <v>0.7054876587586868</v>
      </c>
      <c r="AD124" s="35">
        <v>0.12461059190031153</v>
      </c>
      <c r="AE124" s="36">
        <v>537</v>
      </c>
      <c r="AF124" s="28">
        <v>0.12868439971243709</v>
      </c>
    </row>
    <row r="125" spans="1:32" ht="14.25" customHeight="1">
      <c r="A125" s="13">
        <v>161</v>
      </c>
      <c r="B125" s="14" t="s">
        <v>147</v>
      </c>
      <c r="C125" s="14" t="s">
        <v>37</v>
      </c>
      <c r="D125" s="31">
        <v>1.4999999999999999E-2</v>
      </c>
      <c r="E125" s="15">
        <v>6276</v>
      </c>
      <c r="F125" s="16">
        <v>0.36608906789000373</v>
      </c>
      <c r="G125" s="16">
        <v>0.23580279083760108</v>
      </c>
      <c r="H125" s="17">
        <v>26.301555130656467</v>
      </c>
      <c r="I125" s="18">
        <v>17.194641666666666</v>
      </c>
      <c r="J125" s="20">
        <v>12.567123287671233</v>
      </c>
      <c r="K125" s="40">
        <v>44.03</v>
      </c>
      <c r="L125" s="31">
        <v>0.1953</v>
      </c>
      <c r="M125" s="31">
        <v>0.15540000000000001</v>
      </c>
      <c r="N125" s="34">
        <v>55127.87</v>
      </c>
      <c r="O125" s="31">
        <v>6.7299999999999999E-2</v>
      </c>
      <c r="P125" s="28">
        <v>0.27185581884430099</v>
      </c>
      <c r="Q125" s="28">
        <v>0.30620076752171288</v>
      </c>
      <c r="R125" s="28">
        <v>0.34620334620334625</v>
      </c>
      <c r="S125" s="28">
        <v>0.62387651636653285</v>
      </c>
      <c r="T125" s="28">
        <v>19.358717434869739</v>
      </c>
      <c r="U125" s="28">
        <v>1.3455913079816131</v>
      </c>
      <c r="V125" s="28">
        <v>3.151370160939539</v>
      </c>
      <c r="W125" s="28">
        <v>2.8880224106602062</v>
      </c>
      <c r="X125" s="28">
        <v>0.2539511632378389</v>
      </c>
      <c r="Y125" s="28">
        <v>1.072072072072072</v>
      </c>
      <c r="Z125" s="28">
        <v>0.23251378794907479</v>
      </c>
      <c r="AA125" s="28">
        <v>9.7804236895005406E-2</v>
      </c>
      <c r="AB125" s="28">
        <v>0.18321947801716587</v>
      </c>
      <c r="AC125" s="28">
        <v>0.43847481021394064</v>
      </c>
      <c r="AD125" s="35">
        <v>0.16483781918564527</v>
      </c>
      <c r="AE125" s="36">
        <v>1042</v>
      </c>
      <c r="AF125" s="28">
        <v>3.5955831608005522E-2</v>
      </c>
    </row>
    <row r="126" spans="1:32" ht="14.25" customHeight="1">
      <c r="A126" s="13">
        <v>162</v>
      </c>
      <c r="B126" s="14" t="s">
        <v>148</v>
      </c>
      <c r="C126" s="14" t="s">
        <v>39</v>
      </c>
      <c r="D126" s="31">
        <v>0.01</v>
      </c>
      <c r="E126" s="15">
        <v>7418</v>
      </c>
      <c r="F126" s="16">
        <v>0.23366579882917948</v>
      </c>
      <c r="G126" s="16">
        <v>0.27131832249733179</v>
      </c>
      <c r="H126" s="17">
        <v>16.317235648866859</v>
      </c>
      <c r="I126" s="18">
        <v>15.46675194460629</v>
      </c>
      <c r="J126" s="20">
        <v>27.863013698630137</v>
      </c>
      <c r="K126" s="31">
        <v>0.51</v>
      </c>
      <c r="L126" s="31">
        <v>0.1855</v>
      </c>
      <c r="M126" s="31">
        <v>6.83E-2</v>
      </c>
      <c r="N126" s="34">
        <v>62436.15</v>
      </c>
      <c r="O126" s="31">
        <v>0</v>
      </c>
      <c r="P126" s="28">
        <v>-9.0635337397830806E-3</v>
      </c>
      <c r="Q126" s="28">
        <v>8.4031856124636262E-2</v>
      </c>
      <c r="R126" s="28">
        <v>-6.3147259408941614E-2</v>
      </c>
      <c r="S126" s="28">
        <v>0.52723615095183107</v>
      </c>
      <c r="T126" s="28">
        <v>2.4007803223070399</v>
      </c>
      <c r="U126" s="28">
        <v>6.0507054296707992</v>
      </c>
      <c r="V126" s="28">
        <v>4.703892046398777</v>
      </c>
      <c r="W126" s="28">
        <v>1.6987829165744635</v>
      </c>
      <c r="X126" s="28">
        <v>0.52809796113888807</v>
      </c>
      <c r="Y126" s="28">
        <v>1.2162296879673014</v>
      </c>
      <c r="Z126" s="28">
        <v>0.27325777670605256</v>
      </c>
      <c r="AA126" s="28">
        <v>1.9291053773812393E-4</v>
      </c>
      <c r="AB126" s="28">
        <v>0.12405927016088571</v>
      </c>
      <c r="AC126" s="28">
        <v>0.40056244082359427</v>
      </c>
      <c r="AD126" s="35">
        <v>0.2654918530870653</v>
      </c>
      <c r="AE126" s="36">
        <v>1783</v>
      </c>
      <c r="AF126" s="28">
        <v>2.5196783629863065E-2</v>
      </c>
    </row>
    <row r="127" spans="1:32" ht="14.25" customHeight="1">
      <c r="A127" s="13">
        <v>165</v>
      </c>
      <c r="B127" s="14" t="s">
        <v>149</v>
      </c>
      <c r="C127" s="14" t="s">
        <v>37</v>
      </c>
      <c r="D127" s="31">
        <v>3.5000000000000003E-2</v>
      </c>
      <c r="E127" s="15">
        <v>1993</v>
      </c>
      <c r="F127" s="16">
        <v>0.32154973209852034</v>
      </c>
      <c r="G127" s="16">
        <v>0.26595744680851063</v>
      </c>
      <c r="H127" s="17">
        <v>20.776422478675364</v>
      </c>
      <c r="I127" s="18">
        <v>14.788360714285716</v>
      </c>
      <c r="J127" s="20">
        <v>15.027397260273972</v>
      </c>
      <c r="K127" s="39">
        <v>0.6</v>
      </c>
      <c r="L127" s="31">
        <v>0.50760000000000005</v>
      </c>
      <c r="M127" s="31">
        <v>6.1699999999999998E-2</v>
      </c>
      <c r="N127" s="34">
        <v>2831.17</v>
      </c>
      <c r="O127" s="31">
        <v>0</v>
      </c>
      <c r="P127" s="28">
        <v>-0.14523307566174748</v>
      </c>
      <c r="Q127" s="28">
        <v>0.20143613000755867</v>
      </c>
      <c r="R127" s="28">
        <v>0.73606271777003474</v>
      </c>
      <c r="S127" s="28">
        <v>1.8971962616822431</v>
      </c>
      <c r="T127" s="28">
        <v>1502.2</v>
      </c>
      <c r="U127" s="28">
        <v>5.9188337273443654</v>
      </c>
      <c r="V127" s="28">
        <v>205.78082191780823</v>
      </c>
      <c r="W127" s="28">
        <v>6.6574468085106382</v>
      </c>
      <c r="X127" s="28">
        <v>0.1288024116196218</v>
      </c>
      <c r="Y127" s="28">
        <v>1.0374838431710469</v>
      </c>
      <c r="Z127" s="28">
        <v>1.1009751494180559E-2</v>
      </c>
      <c r="AA127" s="28">
        <v>0</v>
      </c>
      <c r="AB127" s="28">
        <v>0.68429184549356226</v>
      </c>
      <c r="AC127" s="28">
        <v>0.44694448142724003</v>
      </c>
      <c r="AD127" s="35">
        <v>0.22114232459060046</v>
      </c>
      <c r="AE127" s="36">
        <v>461</v>
      </c>
      <c r="AF127" s="28">
        <v>6.1376647583544136E-2</v>
      </c>
    </row>
    <row r="128" spans="1:32" ht="14.25" customHeight="1">
      <c r="A128" s="13">
        <v>166</v>
      </c>
      <c r="B128" s="14" t="s">
        <v>55</v>
      </c>
      <c r="C128" s="14" t="s">
        <v>39</v>
      </c>
      <c r="D128" s="31">
        <v>2.5000000000000001E-2</v>
      </c>
      <c r="E128" s="15">
        <v>2383</v>
      </c>
      <c r="F128" s="16">
        <v>0.92126625141041685</v>
      </c>
      <c r="G128" s="16">
        <v>0.23641012645503151</v>
      </c>
      <c r="H128" s="17">
        <v>62.106588334032729</v>
      </c>
      <c r="I128" s="18">
        <v>29.6</v>
      </c>
      <c r="J128" s="20">
        <v>13.405479452054795</v>
      </c>
      <c r="K128" s="31">
        <v>0.76649999999999996</v>
      </c>
      <c r="L128" s="31">
        <v>0.38059999999999999</v>
      </c>
      <c r="M128" s="31">
        <v>0.2974</v>
      </c>
      <c r="N128" s="34">
        <v>119183.63</v>
      </c>
      <c r="O128" s="31">
        <v>0.14299999999999999</v>
      </c>
      <c r="P128" s="28">
        <v>0.57915731737721265</v>
      </c>
      <c r="Q128" s="28">
        <v>0.44244927275992096</v>
      </c>
      <c r="R128" s="28">
        <v>6.2212121212121216</v>
      </c>
      <c r="S128" s="28">
        <v>0.34461092315128083</v>
      </c>
      <c r="T128" s="28">
        <v>9.0943877551020407</v>
      </c>
      <c r="U128" s="28">
        <v>2.2687738650827325</v>
      </c>
      <c r="V128" s="28">
        <v>0.62998851353341379</v>
      </c>
      <c r="W128" s="28">
        <v>0.58755051571264849</v>
      </c>
      <c r="X128" s="28">
        <v>0.78860119987369748</v>
      </c>
      <c r="Y128" s="28">
        <v>1.3208411970881639</v>
      </c>
      <c r="Z128" s="28">
        <v>2.3703473173160714</v>
      </c>
      <c r="AA128" s="28">
        <v>1.1256068716544254</v>
      </c>
      <c r="AB128" s="28">
        <v>0.35038964858109101</v>
      </c>
      <c r="AC128" s="28">
        <v>0.51107994389901823</v>
      </c>
      <c r="AD128" s="35">
        <v>0.13782141187470781</v>
      </c>
      <c r="AE128" s="36">
        <v>446</v>
      </c>
      <c r="AF128" s="28">
        <v>4.1701729780271153E-2</v>
      </c>
    </row>
    <row r="129" spans="1:32" ht="14.25" customHeight="1">
      <c r="A129" s="13">
        <v>168</v>
      </c>
      <c r="B129" s="14" t="s">
        <v>150</v>
      </c>
      <c r="C129" s="14" t="s">
        <v>37</v>
      </c>
      <c r="D129" s="31">
        <v>5.0000000000000001E-3</v>
      </c>
      <c r="E129" s="15">
        <v>2700</v>
      </c>
      <c r="F129" s="16">
        <v>0.85516596668363376</v>
      </c>
      <c r="G129" s="16">
        <v>0.17209283713485393</v>
      </c>
      <c r="H129" s="17">
        <v>92.555555555555557</v>
      </c>
      <c r="I129" s="18">
        <v>23.416416791604199</v>
      </c>
      <c r="J129" s="20">
        <v>7.3068493150684928</v>
      </c>
      <c r="K129" s="31">
        <v>0.58309999999999995</v>
      </c>
      <c r="L129" s="31">
        <v>0.5141</v>
      </c>
      <c r="M129" s="31">
        <v>0.30409999999999998</v>
      </c>
      <c r="N129" s="34">
        <v>187368.88</v>
      </c>
      <c r="O129" s="31">
        <v>0</v>
      </c>
      <c r="P129" s="28">
        <v>0.11334894464660716</v>
      </c>
      <c r="Q129" s="28">
        <v>1.4620753889391214E-2</v>
      </c>
      <c r="R129" s="28">
        <v>3.7300303336703742</v>
      </c>
      <c r="S129" s="28">
        <v>6.4892783154626058E-2</v>
      </c>
      <c r="T129" s="28">
        <v>571.29801324503308</v>
      </c>
      <c r="U129" s="28">
        <v>1.458131908995639</v>
      </c>
      <c r="V129" s="28">
        <v>0.12125156192240497</v>
      </c>
      <c r="W129" s="28">
        <v>1.7855368681545301</v>
      </c>
      <c r="X129" s="28">
        <v>0.71947978884270436</v>
      </c>
      <c r="Y129" s="28">
        <v>2.2006329113924052</v>
      </c>
      <c r="Z129" s="28">
        <v>2.2899572501320922</v>
      </c>
      <c r="AA129" s="28">
        <v>0</v>
      </c>
      <c r="AB129" s="28">
        <v>1.4514646353329498E-2</v>
      </c>
      <c r="AC129" s="28">
        <v>0.43096932742911459</v>
      </c>
      <c r="AD129" s="35">
        <v>0.49511974590220942</v>
      </c>
      <c r="AE129" s="36">
        <v>0</v>
      </c>
      <c r="AF129" s="28">
        <v>0</v>
      </c>
    </row>
    <row r="130" spans="1:32" ht="14.25" customHeight="1">
      <c r="A130" s="13">
        <v>170</v>
      </c>
      <c r="B130" s="14" t="s">
        <v>151</v>
      </c>
      <c r="C130" s="14" t="s">
        <v>37</v>
      </c>
      <c r="D130" s="31">
        <v>0.03</v>
      </c>
      <c r="E130" s="15">
        <v>416</v>
      </c>
      <c r="F130" s="16">
        <v>1.580700288640918</v>
      </c>
      <c r="G130" s="16">
        <v>0.42166666666666669</v>
      </c>
      <c r="H130" s="17">
        <v>72.800552884615385</v>
      </c>
      <c r="I130" s="18">
        <v>13.765922727272727</v>
      </c>
      <c r="J130" s="20">
        <v>5.1506849315068495</v>
      </c>
      <c r="K130" s="39">
        <v>0.47</v>
      </c>
      <c r="L130" s="31">
        <v>0.52159999999999995</v>
      </c>
      <c r="M130" s="31">
        <v>8.0100000000000005E-2</v>
      </c>
      <c r="N130" s="34">
        <v>2465.7299999999996</v>
      </c>
      <c r="O130" s="31">
        <v>0</v>
      </c>
      <c r="P130" s="28">
        <v>2.5270805812417438</v>
      </c>
      <c r="Q130" s="28">
        <v>2.5755395683453237</v>
      </c>
      <c r="R130" s="28">
        <v>3.0388349514563107</v>
      </c>
      <c r="S130" s="28">
        <v>1.0160490224686314</v>
      </c>
      <c r="T130" s="28">
        <v>1.9355197331851028</v>
      </c>
      <c r="U130" s="28">
        <v>12.239015817223198</v>
      </c>
      <c r="V130" s="28">
        <v>435.25</v>
      </c>
      <c r="W130" s="28">
        <v>1.2188219052001841</v>
      </c>
      <c r="X130" s="28">
        <v>0.81385767790262176</v>
      </c>
      <c r="Y130" s="28">
        <v>1.0043956043956044</v>
      </c>
      <c r="Z130" s="28">
        <v>1.2072434607645875E-2</v>
      </c>
      <c r="AA130" s="28">
        <v>0</v>
      </c>
      <c r="AB130" s="28">
        <v>0.65408805031446537</v>
      </c>
      <c r="AC130" s="28">
        <v>0.3931648477886272</v>
      </c>
      <c r="AD130" s="35">
        <v>-0.15537047673750717</v>
      </c>
      <c r="AE130" s="36">
        <v>451</v>
      </c>
      <c r="AF130" s="28">
        <v>0.12952326249282023</v>
      </c>
    </row>
    <row r="131" spans="1:32" ht="14.25" customHeight="1">
      <c r="A131" s="13">
        <v>172</v>
      </c>
      <c r="B131" s="14" t="s">
        <v>152</v>
      </c>
      <c r="C131" s="14" t="s">
        <v>37</v>
      </c>
      <c r="D131" s="31">
        <v>1.4999999999999999E-2</v>
      </c>
      <c r="E131" s="15">
        <v>2405</v>
      </c>
      <c r="F131" s="16">
        <v>0.1748520403091145</v>
      </c>
      <c r="G131" s="16">
        <v>0.25049613055333325</v>
      </c>
      <c r="H131" s="17">
        <v>16.672178794178794</v>
      </c>
      <c r="I131" s="18">
        <v>14.320210714285713</v>
      </c>
      <c r="J131" s="20">
        <v>10.424657534246576</v>
      </c>
      <c r="K131" s="31">
        <v>0.268899</v>
      </c>
      <c r="L131" s="31">
        <v>0.30809999999999998</v>
      </c>
      <c r="M131" s="31">
        <v>0.22459999999999999</v>
      </c>
      <c r="N131" s="34">
        <v>13563.56</v>
      </c>
      <c r="O131" s="31">
        <v>0.1507</v>
      </c>
      <c r="P131" s="28">
        <v>5.9331175836030203E-2</v>
      </c>
      <c r="Q131" s="28">
        <v>6.8360634593060743E-2</v>
      </c>
      <c r="R131" s="28">
        <v>-6.4566316608323571E-2</v>
      </c>
      <c r="S131" s="28">
        <v>1.6892913267978746</v>
      </c>
      <c r="T131" s="28">
        <v>8.2117133503092035</v>
      </c>
      <c r="U131" s="28">
        <v>3.7232393204684149</v>
      </c>
      <c r="V131" s="28">
        <v>8.9626786659608264</v>
      </c>
      <c r="W131" s="28">
        <v>4.491151647154914</v>
      </c>
      <c r="X131" s="28">
        <v>0.18058384249830278</v>
      </c>
      <c r="Y131" s="28">
        <v>1.2451271886356128</v>
      </c>
      <c r="Z131" s="28">
        <v>0.23349028129904623</v>
      </c>
      <c r="AA131" s="28">
        <v>4.8291681757817216E-3</v>
      </c>
      <c r="AB131" s="28">
        <v>0.14997505612372164</v>
      </c>
      <c r="AC131" s="28">
        <v>0.20454209857948671</v>
      </c>
      <c r="AD131" s="35">
        <v>-9.214140161247452E-3</v>
      </c>
      <c r="AE131" s="36">
        <v>1113</v>
      </c>
      <c r="AF131" s="28">
        <v>3.2869673075219277E-2</v>
      </c>
    </row>
    <row r="132" spans="1:32">
      <c r="B132" s="12"/>
    </row>
    <row r="133" spans="1:32">
      <c r="B133" s="12"/>
    </row>
    <row r="134" spans="1:32">
      <c r="B134" s="12"/>
    </row>
    <row r="135" spans="1:32">
      <c r="B135" s="12"/>
    </row>
    <row r="136" spans="1:32">
      <c r="B136" s="12"/>
    </row>
    <row r="137" spans="1:32">
      <c r="B137" s="12"/>
    </row>
    <row r="138" spans="1:32">
      <c r="B138" s="12"/>
    </row>
    <row r="139" spans="1:32">
      <c r="B139" s="12"/>
    </row>
    <row r="140" spans="1:32">
      <c r="B140" s="12"/>
    </row>
    <row r="141" spans="1:32">
      <c r="B141" s="12"/>
    </row>
    <row r="142" spans="1:32">
      <c r="B142" s="12"/>
    </row>
    <row r="143" spans="1:32">
      <c r="B143" s="12"/>
    </row>
    <row r="144" spans="1:32">
      <c r="B144" s="12"/>
    </row>
    <row r="145" spans="2:31" ht="13.5">
      <c r="B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54"/>
    </row>
    <row r="146" spans="2:31" ht="13.5">
      <c r="B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54"/>
    </row>
    <row r="147" spans="2:31" ht="13.5">
      <c r="B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54"/>
    </row>
    <row r="148" spans="2:31" ht="13.5">
      <c r="B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54"/>
    </row>
    <row r="149" spans="2:31" ht="13.5">
      <c r="B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54"/>
    </row>
    <row r="150" spans="2:31" ht="13.5">
      <c r="B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54"/>
    </row>
    <row r="151" spans="2:31" ht="13.5">
      <c r="B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54"/>
    </row>
    <row r="152" spans="2:31" ht="13.5">
      <c r="B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54"/>
    </row>
    <row r="153" spans="2:31" ht="13.5">
      <c r="B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54"/>
    </row>
    <row r="154" spans="2:31" ht="13.5">
      <c r="B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54"/>
    </row>
    <row r="155" spans="2:31" ht="13.5">
      <c r="B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54"/>
    </row>
    <row r="156" spans="2:31" ht="13.5">
      <c r="B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54"/>
    </row>
    <row r="157" spans="2:31" ht="13.5">
      <c r="B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54"/>
    </row>
    <row r="158" spans="2:31" ht="13.5">
      <c r="B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54"/>
    </row>
    <row r="159" spans="2:31" ht="13.5">
      <c r="B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54"/>
    </row>
    <row r="160" spans="2:31" ht="13.5">
      <c r="B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54"/>
    </row>
    <row r="161" spans="2:31" ht="13.5">
      <c r="B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54"/>
    </row>
    <row r="162" spans="2:31" ht="13.5">
      <c r="B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54"/>
    </row>
    <row r="163" spans="2:31" ht="13.5">
      <c r="B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54"/>
    </row>
    <row r="164" spans="2:31" ht="13.5">
      <c r="B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54"/>
    </row>
    <row r="165" spans="2:31" ht="13.5">
      <c r="B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54"/>
    </row>
    <row r="166" spans="2:31" ht="13.5">
      <c r="B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54"/>
    </row>
    <row r="167" spans="2:31" ht="13.5">
      <c r="B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54"/>
    </row>
    <row r="168" spans="2:31" ht="13.5">
      <c r="B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54"/>
    </row>
    <row r="169" spans="2:31" ht="13.5">
      <c r="B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54"/>
    </row>
    <row r="170" spans="2:31" ht="13.5">
      <c r="B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54"/>
    </row>
    <row r="171" spans="2:31" ht="13.5">
      <c r="B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54"/>
    </row>
    <row r="172" spans="2:31" ht="13.5">
      <c r="B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54"/>
    </row>
    <row r="173" spans="2:31" ht="13.5">
      <c r="B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54"/>
    </row>
    <row r="174" spans="2:31" ht="13.5">
      <c r="B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54"/>
    </row>
    <row r="175" spans="2:31" ht="13.5">
      <c r="B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54"/>
    </row>
    <row r="176" spans="2:31" ht="13.5">
      <c r="B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54"/>
    </row>
    <row r="177" spans="2:31">
      <c r="B177" s="12"/>
    </row>
    <row r="178" spans="2:31">
      <c r="B178" s="12"/>
    </row>
    <row r="179" spans="2:31">
      <c r="B179" s="12"/>
    </row>
    <row r="180" spans="2:31">
      <c r="B180" s="12"/>
    </row>
    <row r="181" spans="2:31">
      <c r="B181" s="12"/>
    </row>
    <row r="182" spans="2:31">
      <c r="B182" s="12"/>
    </row>
    <row r="183" spans="2:31">
      <c r="B183" s="12"/>
    </row>
    <row r="184" spans="2:31">
      <c r="B184" s="12"/>
    </row>
    <row r="185" spans="2:31">
      <c r="B185" s="12"/>
    </row>
    <row r="186" spans="2:31">
      <c r="B186" s="12"/>
    </row>
    <row r="187" spans="2:31">
      <c r="B187" s="12"/>
    </row>
    <row r="188" spans="2:31">
      <c r="B188" s="12"/>
    </row>
    <row r="189" spans="2:31">
      <c r="B189" s="12"/>
    </row>
    <row r="190" spans="2:31" ht="13.5">
      <c r="B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54"/>
    </row>
    <row r="191" spans="2:31" ht="13.5">
      <c r="B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54"/>
    </row>
    <row r="192" spans="2:31" ht="13.5">
      <c r="B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54"/>
    </row>
    <row r="193" spans="2:31" ht="13.5">
      <c r="B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54"/>
    </row>
    <row r="194" spans="2:31" ht="13.5">
      <c r="B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54"/>
    </row>
    <row r="195" spans="2:31" ht="13.5">
      <c r="B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54"/>
    </row>
    <row r="196" spans="2:31" ht="13.5">
      <c r="B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54"/>
    </row>
    <row r="197" spans="2:31" ht="13.5">
      <c r="B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54"/>
    </row>
    <row r="198" spans="2:31" ht="13.5">
      <c r="B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54"/>
    </row>
    <row r="199" spans="2:31" ht="13.5">
      <c r="B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54"/>
    </row>
    <row r="200" spans="2:31" ht="13.5">
      <c r="B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54"/>
    </row>
    <row r="201" spans="2:31" ht="13.5">
      <c r="B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54"/>
    </row>
    <row r="202" spans="2:31" ht="13.5">
      <c r="B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54"/>
    </row>
    <row r="203" spans="2:31" ht="13.5">
      <c r="B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54"/>
    </row>
    <row r="204" spans="2:31" ht="13.5">
      <c r="B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54"/>
    </row>
    <row r="205" spans="2:31" ht="13.5">
      <c r="B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54"/>
    </row>
    <row r="206" spans="2:31" ht="13.5">
      <c r="B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54"/>
    </row>
    <row r="207" spans="2:31" ht="13.5">
      <c r="B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54"/>
    </row>
    <row r="208" spans="2:31" ht="13.5">
      <c r="B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54"/>
    </row>
    <row r="209" spans="2:31" ht="13.5">
      <c r="B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54"/>
    </row>
    <row r="210" spans="2:31" ht="13.5">
      <c r="B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54"/>
    </row>
    <row r="211" spans="2:31" ht="13.5">
      <c r="B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54"/>
    </row>
    <row r="212" spans="2:31" ht="13.5">
      <c r="B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54"/>
    </row>
    <row r="213" spans="2:31" ht="13.5">
      <c r="B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54"/>
    </row>
    <row r="214" spans="2:31" ht="13.5">
      <c r="B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54"/>
    </row>
    <row r="215" spans="2:31" ht="13.5">
      <c r="B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54"/>
    </row>
    <row r="216" spans="2:31" ht="13.5">
      <c r="B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54"/>
    </row>
    <row r="217" spans="2:31" ht="13.5">
      <c r="B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54"/>
    </row>
    <row r="218" spans="2:31" ht="13.5">
      <c r="B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54"/>
    </row>
    <row r="219" spans="2:31" ht="13.5">
      <c r="B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54"/>
    </row>
    <row r="220" spans="2:31" ht="13.5">
      <c r="B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54"/>
    </row>
    <row r="221" spans="2:31" ht="13.5">
      <c r="B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54"/>
    </row>
    <row r="222" spans="2:31" ht="13.5">
      <c r="B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54"/>
    </row>
    <row r="223" spans="2:31" ht="13.5">
      <c r="B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54"/>
    </row>
    <row r="224" spans="2:31" ht="13.5">
      <c r="B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54"/>
    </row>
    <row r="225" spans="2:31" ht="13.5">
      <c r="B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54"/>
    </row>
    <row r="226" spans="2:31" ht="13.5">
      <c r="B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54"/>
    </row>
    <row r="227" spans="2:31" ht="13.5">
      <c r="B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54"/>
    </row>
    <row r="228" spans="2:31" ht="13.5">
      <c r="B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54"/>
    </row>
    <row r="229" spans="2:31" ht="13.5">
      <c r="B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54"/>
    </row>
    <row r="230" spans="2:31" ht="13.5">
      <c r="B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54"/>
    </row>
    <row r="231" spans="2:31" ht="13.5">
      <c r="B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54"/>
    </row>
    <row r="232" spans="2:31" ht="13.5">
      <c r="B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54"/>
    </row>
    <row r="233" spans="2:31" ht="13.5">
      <c r="B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54"/>
    </row>
    <row r="234" spans="2:31" ht="13.5">
      <c r="B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54"/>
    </row>
    <row r="235" spans="2:31" ht="13.5">
      <c r="B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54"/>
    </row>
    <row r="236" spans="2:31" ht="13.5">
      <c r="B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54"/>
    </row>
    <row r="237" spans="2:31" ht="13.5">
      <c r="B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54"/>
    </row>
    <row r="238" spans="2:31" ht="13.5">
      <c r="B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54"/>
    </row>
    <row r="239" spans="2:31" ht="13.5">
      <c r="B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54"/>
    </row>
    <row r="240" spans="2:31" ht="13.5">
      <c r="B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54"/>
    </row>
    <row r="241" spans="2:31" ht="13.5">
      <c r="B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54"/>
    </row>
    <row r="242" spans="2:31" ht="13.5">
      <c r="B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54"/>
    </row>
    <row r="243" spans="2:31" ht="13.5">
      <c r="B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54"/>
    </row>
    <row r="244" spans="2:31" ht="13.5">
      <c r="B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54"/>
    </row>
    <row r="245" spans="2:31" ht="13.5">
      <c r="B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54"/>
    </row>
    <row r="246" spans="2:31" ht="13.5">
      <c r="B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54"/>
    </row>
    <row r="247" spans="2:31" ht="13.5">
      <c r="B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54"/>
    </row>
    <row r="248" spans="2:31" ht="13.5">
      <c r="B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54"/>
    </row>
    <row r="249" spans="2:31" ht="13.5">
      <c r="B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54"/>
    </row>
    <row r="250" spans="2:31" ht="13.5">
      <c r="B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54"/>
    </row>
    <row r="251" spans="2:31" ht="13.5">
      <c r="B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54"/>
    </row>
    <row r="252" spans="2:31" ht="13.5">
      <c r="B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54"/>
    </row>
    <row r="253" spans="2:31" ht="13.5">
      <c r="B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54"/>
    </row>
    <row r="254" spans="2:31" ht="13.5">
      <c r="B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54"/>
    </row>
    <row r="255" spans="2:31" ht="13.5">
      <c r="B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54"/>
    </row>
    <row r="256" spans="2:31" ht="13.5">
      <c r="B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54"/>
    </row>
    <row r="257" spans="2:31" ht="13.5">
      <c r="B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54"/>
    </row>
    <row r="258" spans="2:31" ht="13.5">
      <c r="B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54"/>
    </row>
    <row r="259" spans="2:31" ht="13.5">
      <c r="B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54"/>
    </row>
    <row r="260" spans="2:31" ht="13.5">
      <c r="B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54"/>
    </row>
    <row r="261" spans="2:31" ht="13.5">
      <c r="B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54"/>
    </row>
    <row r="262" spans="2:31" ht="13.5">
      <c r="B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54"/>
    </row>
    <row r="263" spans="2:31" ht="13.5">
      <c r="B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54"/>
    </row>
    <row r="264" spans="2:31" ht="13.5">
      <c r="B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54"/>
    </row>
    <row r="265" spans="2:31" ht="13.5">
      <c r="B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54"/>
    </row>
    <row r="266" spans="2:31" ht="13.5">
      <c r="B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54"/>
    </row>
    <row r="267" spans="2:31" ht="13.5">
      <c r="B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54"/>
    </row>
    <row r="268" spans="2:31" ht="13.5">
      <c r="B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54"/>
    </row>
    <row r="269" spans="2:31" ht="13.5">
      <c r="B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54"/>
    </row>
    <row r="270" spans="2:31" ht="13.5">
      <c r="B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54"/>
    </row>
    <row r="271" spans="2:31" ht="13.5">
      <c r="B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54"/>
    </row>
    <row r="272" spans="2:31" ht="13.5">
      <c r="B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54"/>
    </row>
    <row r="273" spans="2:31" ht="13.5">
      <c r="B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54"/>
    </row>
    <row r="274" spans="2:31" ht="13.5">
      <c r="B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54"/>
    </row>
    <row r="275" spans="2:31" ht="13.5">
      <c r="B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54"/>
    </row>
    <row r="276" spans="2:31" ht="13.5">
      <c r="B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54"/>
    </row>
    <row r="277" spans="2:31" ht="13.5">
      <c r="B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54"/>
    </row>
    <row r="278" spans="2:31" ht="13.5">
      <c r="B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54"/>
    </row>
    <row r="279" spans="2:31" ht="13.5">
      <c r="B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54"/>
    </row>
    <row r="280" spans="2:31" ht="13.5">
      <c r="B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54"/>
    </row>
    <row r="281" spans="2:31" ht="13.5">
      <c r="B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54"/>
    </row>
    <row r="282" spans="2:31" ht="13.5">
      <c r="B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54"/>
    </row>
    <row r="283" spans="2:31" ht="13.5">
      <c r="B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54"/>
    </row>
    <row r="284" spans="2:31" ht="13.5">
      <c r="B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54"/>
    </row>
    <row r="285" spans="2:31" ht="13.5">
      <c r="B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54"/>
    </row>
    <row r="286" spans="2:31" ht="13.5">
      <c r="B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54"/>
    </row>
    <row r="287" spans="2:31" ht="13.5">
      <c r="B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54"/>
    </row>
    <row r="288" spans="2:31" ht="13.5">
      <c r="B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54"/>
    </row>
    <row r="289" spans="2:31" ht="13.5">
      <c r="B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54"/>
    </row>
    <row r="290" spans="2:31" ht="13.5">
      <c r="B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54"/>
    </row>
    <row r="291" spans="2:31" ht="13.5">
      <c r="B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54"/>
    </row>
    <row r="292" spans="2:31" ht="13.5">
      <c r="B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54"/>
    </row>
    <row r="293" spans="2:31" ht="13.5">
      <c r="B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54"/>
    </row>
    <row r="294" spans="2:31" ht="13.5">
      <c r="B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54"/>
    </row>
    <row r="295" spans="2:31" ht="13.5">
      <c r="B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54"/>
    </row>
    <row r="296" spans="2:31" ht="13.5">
      <c r="B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54"/>
    </row>
    <row r="297" spans="2:31" ht="13.5">
      <c r="B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54"/>
    </row>
    <row r="298" spans="2:31" ht="13.5">
      <c r="B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54"/>
    </row>
    <row r="299" spans="2:31" ht="13.5">
      <c r="B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54"/>
    </row>
    <row r="300" spans="2:31" ht="13.5">
      <c r="B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54"/>
    </row>
    <row r="301" spans="2:31" ht="13.5">
      <c r="B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54"/>
    </row>
    <row r="302" spans="2:31" ht="13.5">
      <c r="B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54"/>
    </row>
    <row r="303" spans="2:31" ht="13.5">
      <c r="B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54"/>
    </row>
    <row r="304" spans="2:31" ht="13.5">
      <c r="B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54"/>
    </row>
    <row r="305" spans="2:31" ht="13.5">
      <c r="B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54"/>
    </row>
    <row r="306" spans="2:31" ht="13.5">
      <c r="B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54"/>
    </row>
    <row r="307" spans="2:31" ht="13.5">
      <c r="B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54"/>
    </row>
    <row r="308" spans="2:31" ht="13.5">
      <c r="B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54"/>
    </row>
    <row r="309" spans="2:31" ht="13.5">
      <c r="B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54"/>
    </row>
    <row r="310" spans="2:31" ht="13.5">
      <c r="B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54"/>
    </row>
    <row r="311" spans="2:31" ht="13.5">
      <c r="B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54"/>
    </row>
    <row r="312" spans="2:31" ht="13.5">
      <c r="B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54"/>
    </row>
    <row r="313" spans="2:31" ht="13.5">
      <c r="B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54"/>
    </row>
    <row r="314" spans="2:31" ht="13.5">
      <c r="B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54"/>
    </row>
    <row r="315" spans="2:31" ht="13.5">
      <c r="B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54"/>
    </row>
    <row r="316" spans="2:31" ht="13.5">
      <c r="B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54"/>
    </row>
    <row r="317" spans="2:31" ht="13.5">
      <c r="B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54"/>
    </row>
    <row r="318" spans="2:31" ht="13.5">
      <c r="B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54"/>
    </row>
    <row r="319" spans="2:31" ht="13.5">
      <c r="B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54"/>
    </row>
    <row r="320" spans="2:31" ht="13.5">
      <c r="B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54"/>
    </row>
    <row r="321" spans="2:31" ht="13.5">
      <c r="B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54"/>
    </row>
    <row r="322" spans="2:31" ht="13.5">
      <c r="B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54"/>
    </row>
    <row r="323" spans="2:31" ht="13.5">
      <c r="B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54"/>
    </row>
    <row r="324" spans="2:31" ht="13.5">
      <c r="B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54"/>
    </row>
    <row r="325" spans="2:31" ht="13.5">
      <c r="B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54"/>
    </row>
    <row r="326" spans="2:31" ht="13.5">
      <c r="B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54"/>
    </row>
    <row r="327" spans="2:31" ht="13.5">
      <c r="B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54"/>
    </row>
    <row r="328" spans="2:31" ht="13.5">
      <c r="B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54"/>
    </row>
    <row r="329" spans="2:31" ht="13.5">
      <c r="B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54"/>
    </row>
  </sheetData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39"/>
  <sheetViews>
    <sheetView workbookViewId="0">
      <pane xSplit="4" ySplit="1" topLeftCell="G2" activePane="bottomRight" state="frozen"/>
      <selection pane="topRight" activeCell="E1" sqref="E1"/>
      <selection pane="bottomLeft" activeCell="A2" sqref="A2"/>
      <selection pane="bottomRight" sqref="A1:XFD1048576"/>
    </sheetView>
  </sheetViews>
  <sheetFormatPr defaultRowHeight="14.25"/>
  <cols>
    <col min="1" max="1" width="3.875" style="12" customWidth="1"/>
    <col min="2" max="2" width="25.25" style="56" customWidth="1"/>
    <col min="3" max="3" width="22.75" style="12" customWidth="1"/>
    <col min="4" max="4" width="9" style="50" customWidth="1"/>
    <col min="5" max="9" width="9" style="50"/>
    <col min="10" max="10" width="8.875" style="50" customWidth="1"/>
    <col min="11" max="11" width="7.375" style="50" customWidth="1"/>
    <col min="12" max="15" width="9" style="50" customWidth="1"/>
    <col min="16" max="17" width="8" style="50" customWidth="1"/>
    <col min="18" max="28" width="9" style="50" customWidth="1"/>
    <col min="29" max="29" width="8.75" style="50" customWidth="1"/>
    <col min="30" max="30" width="9" style="50" customWidth="1"/>
    <col min="31" max="32" width="9" style="12"/>
    <col min="33" max="33" width="9.75" style="12" customWidth="1"/>
    <col min="34" max="34" width="17.625" style="12" customWidth="1"/>
    <col min="35" max="35" width="31.875" style="12" bestFit="1" customWidth="1"/>
    <col min="36" max="36" width="5.75" style="12" customWidth="1"/>
    <col min="37" max="16384" width="9" style="12"/>
  </cols>
  <sheetData>
    <row r="1" spans="1:31" ht="56.25" customHeight="1" thickTop="1">
      <c r="A1" s="1" t="s">
        <v>153</v>
      </c>
      <c r="B1" s="2" t="s">
        <v>0</v>
      </c>
      <c r="C1" s="2" t="s">
        <v>1</v>
      </c>
      <c r="D1" s="8" t="s">
        <v>19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 t="s">
        <v>8</v>
      </c>
      <c r="K1" s="6" t="s">
        <v>9</v>
      </c>
      <c r="L1" s="6" t="s">
        <v>12</v>
      </c>
      <c r="M1" s="6" t="s">
        <v>13</v>
      </c>
      <c r="N1" s="8" t="s">
        <v>16</v>
      </c>
      <c r="O1" s="8" t="s">
        <v>18</v>
      </c>
      <c r="P1" s="9" t="s">
        <v>20</v>
      </c>
      <c r="Q1" s="9" t="s">
        <v>21</v>
      </c>
      <c r="R1" s="3" t="s">
        <v>22</v>
      </c>
      <c r="S1" s="3" t="s">
        <v>23</v>
      </c>
      <c r="T1" s="10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  <c r="AE1" s="3" t="s">
        <v>309</v>
      </c>
    </row>
    <row r="2" spans="1:31" ht="14.25" customHeight="1">
      <c r="A2" s="13">
        <v>2</v>
      </c>
      <c r="B2" s="14" t="s">
        <v>36</v>
      </c>
      <c r="C2" s="14" t="s">
        <v>37</v>
      </c>
      <c r="D2" s="28">
        <v>0.02</v>
      </c>
      <c r="E2" s="15">
        <v>15972</v>
      </c>
      <c r="F2" s="16">
        <v>0.19978813356190206</v>
      </c>
      <c r="G2" s="16">
        <v>0.27325095057034221</v>
      </c>
      <c r="H2" s="17">
        <v>16.474204858502379</v>
      </c>
      <c r="I2" s="18">
        <v>12.835414634146341</v>
      </c>
      <c r="J2" s="20">
        <v>17.942465753424656</v>
      </c>
      <c r="K2" s="21">
        <v>1</v>
      </c>
      <c r="L2" s="23">
        <v>0.39</v>
      </c>
      <c r="M2" s="23">
        <v>0.41</v>
      </c>
      <c r="N2" s="27">
        <v>45447.13</v>
      </c>
      <c r="O2" s="28">
        <v>8.8400000000000006E-2</v>
      </c>
      <c r="P2" s="28">
        <v>0.29896494996115708</v>
      </c>
      <c r="Q2" s="28">
        <v>0.51685460473185185</v>
      </c>
      <c r="R2" s="28">
        <v>0.16202255365587481</v>
      </c>
      <c r="S2" s="28">
        <v>3.3282513305471766</v>
      </c>
      <c r="T2" s="28">
        <v>12.868748198674224</v>
      </c>
      <c r="U2" s="28">
        <v>5.2546210575866938</v>
      </c>
      <c r="V2" s="28">
        <v>928.92371705963944</v>
      </c>
      <c r="W2" s="28">
        <v>1.7844158318383159</v>
      </c>
      <c r="X2" s="28">
        <v>0.55397050157870198</v>
      </c>
      <c r="Y2" s="28">
        <v>1.0038078224896578</v>
      </c>
      <c r="Z2" s="28">
        <v>6.4480507956539744E-3</v>
      </c>
      <c r="AA2" s="28">
        <v>0</v>
      </c>
      <c r="AB2" s="28">
        <v>0.37962588833693817</v>
      </c>
      <c r="AC2" s="28">
        <v>8.583748659955745E-2</v>
      </c>
      <c r="AD2" s="16">
        <v>2.2426144524706086E-2</v>
      </c>
      <c r="AE2" s="28">
        <v>0</v>
      </c>
    </row>
    <row r="3" spans="1:31" ht="14.25" customHeight="1">
      <c r="A3" s="13">
        <v>4</v>
      </c>
      <c r="B3" s="14" t="s">
        <v>38</v>
      </c>
      <c r="C3" s="14" t="s">
        <v>39</v>
      </c>
      <c r="D3" s="31">
        <v>0.02</v>
      </c>
      <c r="E3" s="15">
        <v>4443</v>
      </c>
      <c r="F3" s="16">
        <v>0.27185948142694194</v>
      </c>
      <c r="G3" s="16">
        <v>0.32702346041055719</v>
      </c>
      <c r="H3" s="17">
        <v>15.372496061219897</v>
      </c>
      <c r="I3" s="18">
        <v>11.675213675213675</v>
      </c>
      <c r="J3" s="20">
        <v>9.0410958904109595</v>
      </c>
      <c r="K3" s="30">
        <v>0.34761999999999998</v>
      </c>
      <c r="L3" s="31">
        <v>0.22869999999999999</v>
      </c>
      <c r="M3" s="32">
        <v>0.12759999999999999</v>
      </c>
      <c r="N3" s="34">
        <v>8618.2199999999993</v>
      </c>
      <c r="O3" s="31">
        <v>6.2700000000000006E-2</v>
      </c>
      <c r="P3" s="28">
        <v>4.6402223885384286E-2</v>
      </c>
      <c r="Q3" s="28">
        <v>1.0641916167664669</v>
      </c>
      <c r="R3" s="28">
        <v>1.8535645472061657</v>
      </c>
      <c r="S3" s="28">
        <v>0.90616509926854749</v>
      </c>
      <c r="T3" s="28">
        <v>2.7606844409072822</v>
      </c>
      <c r="U3" s="28">
        <v>5.3621889009120425</v>
      </c>
      <c r="V3" s="28">
        <v>17.926614987080104</v>
      </c>
      <c r="W3" s="28">
        <v>1.6423962245979005</v>
      </c>
      <c r="X3" s="28">
        <v>0.5597220803106161</v>
      </c>
      <c r="Y3" s="28">
        <v>1.0347826086956522</v>
      </c>
      <c r="Z3" s="28">
        <v>0.22754699466233466</v>
      </c>
      <c r="AA3" s="28">
        <v>0</v>
      </c>
      <c r="AB3" s="28">
        <v>0.69459860861408584</v>
      </c>
      <c r="AC3" s="28">
        <v>0.44770525830258301</v>
      </c>
      <c r="AD3" s="35">
        <v>0.10743311808118081</v>
      </c>
      <c r="AE3" s="28">
        <v>4.3934501845018452E-2</v>
      </c>
    </row>
    <row r="4" spans="1:31" ht="15" customHeight="1">
      <c r="A4" s="13">
        <v>7</v>
      </c>
      <c r="B4" s="14" t="s">
        <v>40</v>
      </c>
      <c r="C4" s="14" t="s">
        <v>39</v>
      </c>
      <c r="D4" s="31">
        <v>4.4999999999999998E-2</v>
      </c>
      <c r="E4" s="15">
        <v>1417</v>
      </c>
      <c r="F4" s="16">
        <v>0.63117950153196145</v>
      </c>
      <c r="G4" s="16">
        <v>0.2857142857142857</v>
      </c>
      <c r="H4" s="17">
        <v>34.650670430486947</v>
      </c>
      <c r="I4" s="18">
        <v>14.878787878787879</v>
      </c>
      <c r="J4" s="20">
        <v>6.2</v>
      </c>
      <c r="K4" s="31">
        <v>0.28870000000000001</v>
      </c>
      <c r="L4" s="31">
        <v>0.40450000000000003</v>
      </c>
      <c r="M4" s="31">
        <v>0.30709999999999998</v>
      </c>
      <c r="N4" s="34">
        <v>4365.33</v>
      </c>
      <c r="O4" s="35">
        <v>1.6674840608141044E-2</v>
      </c>
      <c r="P4" s="28">
        <v>1.1413654618473896</v>
      </c>
      <c r="Q4" s="28">
        <v>1.2135678391959801</v>
      </c>
      <c r="R4" s="28">
        <v>0.79594423320659069</v>
      </c>
      <c r="S4" s="28">
        <v>1.0309383789312196</v>
      </c>
      <c r="T4" s="28">
        <v>0</v>
      </c>
      <c r="U4" s="28">
        <v>16.323886639676115</v>
      </c>
      <c r="V4" s="28">
        <v>44.8</v>
      </c>
      <c r="W4" s="28">
        <v>113.26086956521739</v>
      </c>
      <c r="X4" s="28">
        <v>8.6271567891972999E-3</v>
      </c>
      <c r="Y4" s="28">
        <v>1.0120158326265196</v>
      </c>
      <c r="Z4" s="28">
        <v>2.1566401816118047E-2</v>
      </c>
      <c r="AA4" s="28">
        <v>0</v>
      </c>
      <c r="AB4" s="28">
        <v>0.73859786291373464</v>
      </c>
      <c r="AC4" s="28">
        <v>0.92509920634920639</v>
      </c>
      <c r="AD4" s="35">
        <v>0.51041666666666663</v>
      </c>
      <c r="AE4" s="28">
        <v>0.28224206349206349</v>
      </c>
    </row>
    <row r="5" spans="1:31">
      <c r="A5" s="37">
        <v>8</v>
      </c>
      <c r="B5" s="38" t="s">
        <v>41</v>
      </c>
      <c r="C5" s="38" t="s">
        <v>37</v>
      </c>
      <c r="D5" s="31">
        <v>0.01</v>
      </c>
      <c r="E5" s="15">
        <v>5349</v>
      </c>
      <c r="F5" s="16">
        <v>0.23708026014965067</v>
      </c>
      <c r="G5" s="16">
        <v>0.25474192521988887</v>
      </c>
      <c r="H5" s="17">
        <v>19.224856982613574</v>
      </c>
      <c r="I5" s="18">
        <v>13.883733552231876</v>
      </c>
      <c r="J5" s="20">
        <v>13.564383561643835</v>
      </c>
      <c r="K5" s="31">
        <v>0.51</v>
      </c>
      <c r="L5" s="31">
        <v>0.13639999999999999</v>
      </c>
      <c r="M5" s="31">
        <v>6.8099999999999994E-2</v>
      </c>
      <c r="N5" s="34">
        <v>26041.63</v>
      </c>
      <c r="O5" s="35">
        <v>9.2101428155056883E-2</v>
      </c>
      <c r="P5" s="28">
        <v>0.21564004815409299</v>
      </c>
      <c r="Q5" s="28">
        <v>0.25964758992281922</v>
      </c>
      <c r="R5" s="28">
        <v>0.23248847926267291</v>
      </c>
      <c r="S5" s="28">
        <v>2.5796110570283672</v>
      </c>
      <c r="T5" s="28">
        <v>16.130808706423643</v>
      </c>
      <c r="U5" s="28">
        <v>5.2703052728954676</v>
      </c>
      <c r="V5" s="28">
        <v>1087.7708830548927</v>
      </c>
      <c r="W5" s="28">
        <v>1.3683864795007641</v>
      </c>
      <c r="X5" s="28">
        <v>0.7323395914998968</v>
      </c>
      <c r="Y5" s="28">
        <v>1.0178296956655395</v>
      </c>
      <c r="Z5" s="28">
        <v>9.6724470134874757E-3</v>
      </c>
      <c r="AA5" s="28">
        <v>0</v>
      </c>
      <c r="AB5" s="28">
        <v>0.22981246374943609</v>
      </c>
      <c r="AC5" s="28">
        <v>5.9555571157761708E-2</v>
      </c>
      <c r="AD5" s="35">
        <v>2.1721196377167732E-3</v>
      </c>
      <c r="AE5" s="28">
        <v>0</v>
      </c>
    </row>
    <row r="6" spans="1:31" ht="15" customHeight="1">
      <c r="A6" s="37">
        <v>8</v>
      </c>
      <c r="B6" s="38" t="s">
        <v>41</v>
      </c>
      <c r="C6" s="38" t="s">
        <v>37</v>
      </c>
      <c r="D6" s="31">
        <v>5.0000000000000001E-3</v>
      </c>
      <c r="E6" s="15">
        <v>14478</v>
      </c>
      <c r="F6" s="16">
        <v>0.17961680260516721</v>
      </c>
      <c r="G6" s="16">
        <v>0.2985911101621242</v>
      </c>
      <c r="H6" s="17">
        <v>15.012047013860109</v>
      </c>
      <c r="I6" s="18">
        <v>11.93999998168805</v>
      </c>
      <c r="J6" s="20">
        <v>20.323287671232876</v>
      </c>
      <c r="K6" s="31">
        <v>0.51</v>
      </c>
      <c r="L6" s="31">
        <v>8.3599999999999994E-2</v>
      </c>
      <c r="M6" s="31">
        <v>0.13950000000000001</v>
      </c>
      <c r="N6" s="34">
        <v>67302.66</v>
      </c>
      <c r="O6" s="35">
        <v>9.0374497059733841E-2</v>
      </c>
      <c r="P6" s="28">
        <v>-3.6614029078625432E-3</v>
      </c>
      <c r="Q6" s="28">
        <v>0.15122643768601818</v>
      </c>
      <c r="R6" s="28">
        <v>0.15555910288131525</v>
      </c>
      <c r="S6" s="28">
        <v>2.2896511737978038</v>
      </c>
      <c r="T6" s="28">
        <v>17.706677647381785</v>
      </c>
      <c r="U6" s="28">
        <v>3.7055520181540511</v>
      </c>
      <c r="V6" s="28">
        <v>147.85329512893983</v>
      </c>
      <c r="W6" s="28">
        <v>1.6112157458263896</v>
      </c>
      <c r="X6" s="28">
        <v>0.60108230496580006</v>
      </c>
      <c r="Y6" s="28">
        <v>1.0292434837889384</v>
      </c>
      <c r="Z6" s="28">
        <v>4.8675393370280672E-2</v>
      </c>
      <c r="AA6" s="28">
        <v>8.6028854583005219E-3</v>
      </c>
      <c r="AB6" s="28">
        <v>0.23023893770126824</v>
      </c>
      <c r="AC6" s="28">
        <v>8.7507687219319591E-2</v>
      </c>
      <c r="AD6" s="35">
        <v>4.4270631463078094E-2</v>
      </c>
      <c r="AE6" s="28">
        <v>0</v>
      </c>
    </row>
    <row r="7" spans="1:31" ht="15" customHeight="1">
      <c r="A7" s="37">
        <v>8</v>
      </c>
      <c r="B7" s="38" t="s">
        <v>41</v>
      </c>
      <c r="C7" s="38" t="s">
        <v>37</v>
      </c>
      <c r="D7" s="31">
        <v>5.0000000000000001E-3</v>
      </c>
      <c r="E7" s="15">
        <v>14798</v>
      </c>
      <c r="F7" s="16">
        <v>0.20155515734280849</v>
      </c>
      <c r="G7" s="16">
        <v>0.32128938089308934</v>
      </c>
      <c r="H7" s="17">
        <v>14.19293677735995</v>
      </c>
      <c r="I7" s="18">
        <v>10.767665201156223</v>
      </c>
      <c r="J7" s="20">
        <v>16.07123287671233</v>
      </c>
      <c r="K7" s="39">
        <v>0.51</v>
      </c>
      <c r="L7" s="31">
        <v>5.28E-2</v>
      </c>
      <c r="M7" s="31">
        <v>6.6699999999999995E-2</v>
      </c>
      <c r="N7" s="34">
        <v>38524.879999999997</v>
      </c>
      <c r="O7" s="35">
        <v>9.0374497059733841E-2</v>
      </c>
      <c r="P7" s="28">
        <v>4.9973034352746026E-4</v>
      </c>
      <c r="Q7" s="28">
        <v>0.28301195590635086</v>
      </c>
      <c r="R7" s="28">
        <v>0.17435124196492335</v>
      </c>
      <c r="S7" s="28">
        <v>2.2794377706711781</v>
      </c>
      <c r="T7" s="28">
        <v>16.214570981192491</v>
      </c>
      <c r="U7" s="28">
        <v>3.2376736751506208</v>
      </c>
      <c r="V7" s="28">
        <v>620.61952861952864</v>
      </c>
      <c r="W7" s="28">
        <v>1.2290167645056218</v>
      </c>
      <c r="X7" s="28">
        <v>0.80948024331140889</v>
      </c>
      <c r="Y7" s="28">
        <v>1.0226638336874558</v>
      </c>
      <c r="Z7" s="28">
        <v>1.8273848150551591E-2</v>
      </c>
      <c r="AA7" s="28">
        <v>0</v>
      </c>
      <c r="AB7" s="28">
        <v>0.43173065701948887</v>
      </c>
      <c r="AC7" s="28">
        <v>7.2272737136780882E-2</v>
      </c>
      <c r="AD7" s="35">
        <v>4.3868405633558302E-2</v>
      </c>
      <c r="AE7" s="28">
        <v>0</v>
      </c>
    </row>
    <row r="8" spans="1:31" ht="15" customHeight="1">
      <c r="A8" s="13">
        <v>9</v>
      </c>
      <c r="B8" s="14" t="s">
        <v>42</v>
      </c>
      <c r="C8" s="14" t="s">
        <v>37</v>
      </c>
      <c r="D8" s="31">
        <v>2.5000000000000001E-2</v>
      </c>
      <c r="E8" s="15">
        <v>9598</v>
      </c>
      <c r="F8" s="16">
        <v>0.66665985040392606</v>
      </c>
      <c r="G8" s="16">
        <v>0.40543585714285713</v>
      </c>
      <c r="H8" s="17">
        <v>22.5474817670348</v>
      </c>
      <c r="I8" s="18">
        <v>17.094311052061606</v>
      </c>
      <c r="J8" s="20">
        <v>27.032876712328768</v>
      </c>
      <c r="K8" s="31">
        <v>0.22220000000000001</v>
      </c>
      <c r="L8" s="31">
        <v>0.14630000000000001</v>
      </c>
      <c r="M8" s="31">
        <v>5.8999999999999997E-2</v>
      </c>
      <c r="N8" s="34">
        <v>59208.55</v>
      </c>
      <c r="O8" s="35">
        <v>7.1013144533052949E-2</v>
      </c>
      <c r="P8" s="28">
        <v>-8.2523463097684213E-2</v>
      </c>
      <c r="Q8" s="28">
        <v>8.143137743104556E-2</v>
      </c>
      <c r="R8" s="28">
        <v>-0.13780093424362194</v>
      </c>
      <c r="S8" s="28">
        <v>0.45542023864689529</v>
      </c>
      <c r="T8" s="28">
        <v>13.493296149308163</v>
      </c>
      <c r="U8" s="28">
        <v>8.0977148374637906</v>
      </c>
      <c r="V8" s="28">
        <v>3.6815335089259587</v>
      </c>
      <c r="W8" s="28">
        <v>0.88222675774741754</v>
      </c>
      <c r="X8" s="28">
        <v>0.39352188124205556</v>
      </c>
      <c r="Y8" s="28">
        <v>1.2512126427789079</v>
      </c>
      <c r="Z8" s="28">
        <v>0.27198424169555263</v>
      </c>
      <c r="AA8" s="28">
        <v>0.15589465471150279</v>
      </c>
      <c r="AB8" s="28">
        <v>0.12756936368167471</v>
      </c>
      <c r="AC8" s="28">
        <v>0.71786514888948949</v>
      </c>
      <c r="AD8" s="35">
        <v>0.1547560374568753</v>
      </c>
      <c r="AE8" s="28">
        <v>1.9332580804146331E-2</v>
      </c>
    </row>
    <row r="9" spans="1:31" ht="15" customHeight="1">
      <c r="A9" s="37">
        <v>10</v>
      </c>
      <c r="B9" s="38" t="s">
        <v>43</v>
      </c>
      <c r="C9" s="38" t="s">
        <v>39</v>
      </c>
      <c r="D9" s="31">
        <v>0.03</v>
      </c>
      <c r="E9" s="15">
        <v>500</v>
      </c>
      <c r="F9" s="16">
        <v>1.0033277931586237</v>
      </c>
      <c r="G9" s="16">
        <v>0.34374094465372357</v>
      </c>
      <c r="H9" s="17">
        <v>55.310120000000005</v>
      </c>
      <c r="I9" s="18">
        <v>11.619773109243699</v>
      </c>
      <c r="J9" s="20">
        <v>6.4273972602739722</v>
      </c>
      <c r="K9" s="31">
        <v>0.99649999999999994</v>
      </c>
      <c r="L9" s="31">
        <v>0.1857</v>
      </c>
      <c r="M9" s="31">
        <v>0.4173</v>
      </c>
      <c r="N9" s="34">
        <v>1562.5</v>
      </c>
      <c r="O9" s="35">
        <v>3.8312428734321634E-2</v>
      </c>
      <c r="P9" s="28">
        <v>0.42890625000000004</v>
      </c>
      <c r="Q9" s="28">
        <v>0.44874100719424459</v>
      </c>
      <c r="R9" s="28">
        <v>7.9285714285714288</v>
      </c>
      <c r="S9" s="28">
        <v>1.715664200707623</v>
      </c>
      <c r="T9" s="28">
        <v>0</v>
      </c>
      <c r="U9" s="28">
        <v>6.6842105263157894</v>
      </c>
      <c r="V9" s="28">
        <v>18.914893617021278</v>
      </c>
      <c r="W9" s="28">
        <v>7.5917431192660549</v>
      </c>
      <c r="X9" s="28">
        <v>0.11919081465281575</v>
      </c>
      <c r="Y9" s="28">
        <v>1.1324110671936758</v>
      </c>
      <c r="Z9" s="28">
        <v>7.6970825574177532E-2</v>
      </c>
      <c r="AA9" s="28">
        <v>0</v>
      </c>
      <c r="AB9" s="28">
        <v>0.3672420124862284</v>
      </c>
      <c r="AC9" s="28">
        <v>0.3269591301087364</v>
      </c>
      <c r="AD9" s="35">
        <v>7.7990251218597678E-2</v>
      </c>
      <c r="AE9" s="28">
        <v>4.7619047619047616E-2</v>
      </c>
    </row>
    <row r="10" spans="1:31" ht="15" customHeight="1">
      <c r="A10" s="37">
        <v>10</v>
      </c>
      <c r="B10" s="38" t="s">
        <v>43</v>
      </c>
      <c r="C10" s="38" t="s">
        <v>39</v>
      </c>
      <c r="D10" s="31">
        <v>0.03</v>
      </c>
      <c r="E10" s="15">
        <v>385</v>
      </c>
      <c r="F10" s="16">
        <v>1.3347754433007895</v>
      </c>
      <c r="G10" s="16">
        <v>0.34393579072532698</v>
      </c>
      <c r="H10" s="17">
        <v>87.856519480519481</v>
      </c>
      <c r="I10" s="18">
        <v>11.663710344827587</v>
      </c>
      <c r="J10" s="20">
        <v>8.1726027397260275</v>
      </c>
      <c r="K10" s="39">
        <v>0.4</v>
      </c>
      <c r="L10" s="31">
        <v>0.38200000000000001</v>
      </c>
      <c r="M10" s="31">
        <v>0.19620000000000001</v>
      </c>
      <c r="N10" s="34">
        <v>1619.1</v>
      </c>
      <c r="O10" s="35">
        <v>3.8706839674510794E-2</v>
      </c>
      <c r="P10" s="28">
        <v>4.3484848484848486</v>
      </c>
      <c r="Q10" s="28">
        <v>5.4657980456026056</v>
      </c>
      <c r="R10" s="28">
        <v>1.9166666666666665</v>
      </c>
      <c r="S10" s="28">
        <v>2.6704852824184568</v>
      </c>
      <c r="T10" s="28">
        <v>34.393442622950822</v>
      </c>
      <c r="U10" s="28">
        <v>59.5177304964539</v>
      </c>
      <c r="V10" s="28">
        <v>145.94782608695652</v>
      </c>
      <c r="W10" s="28">
        <v>1.1045996592844975</v>
      </c>
      <c r="X10" s="28">
        <v>0.57677053824362601</v>
      </c>
      <c r="Y10" s="28">
        <v>1.3215859030837005</v>
      </c>
      <c r="Z10" s="28">
        <v>4.9874055415617131E-2</v>
      </c>
      <c r="AA10" s="28">
        <v>0</v>
      </c>
      <c r="AB10" s="28">
        <v>0.33595113438045376</v>
      </c>
      <c r="AC10" s="28">
        <v>0.24189704480457577</v>
      </c>
      <c r="AD10" s="35">
        <v>7.4237368922783598E-2</v>
      </c>
      <c r="AE10" s="28">
        <v>1.751668255481411E-2</v>
      </c>
    </row>
    <row r="11" spans="1:31" ht="15" customHeight="1">
      <c r="A11" s="13">
        <v>12</v>
      </c>
      <c r="B11" s="14" t="s">
        <v>44</v>
      </c>
      <c r="C11" s="14" t="s">
        <v>39</v>
      </c>
      <c r="D11" s="31">
        <v>1.6E-2</v>
      </c>
      <c r="E11" s="15">
        <v>164</v>
      </c>
      <c r="F11" s="16">
        <v>2.7574378124911969</v>
      </c>
      <c r="G11" s="16">
        <v>0.19800000000000001</v>
      </c>
      <c r="H11" s="17">
        <v>609.82018292682926</v>
      </c>
      <c r="I11" s="18">
        <v>21.741415217391303</v>
      </c>
      <c r="J11" s="20">
        <v>24.12876712328767</v>
      </c>
      <c r="K11" s="31">
        <v>0.37550099999999997</v>
      </c>
      <c r="L11" s="31">
        <v>0.1474</v>
      </c>
      <c r="M11" s="31">
        <v>0.1106</v>
      </c>
      <c r="N11" s="34">
        <v>21015.02</v>
      </c>
      <c r="O11" s="35">
        <v>1.3784916386195183E-3</v>
      </c>
      <c r="P11" s="28">
        <v>0.5729566530084107</v>
      </c>
      <c r="Q11" s="28">
        <v>0.78319411544695172</v>
      </c>
      <c r="R11" s="28">
        <v>3.0759493670886076</v>
      </c>
      <c r="S11" s="28">
        <v>0.59308680054983742</v>
      </c>
      <c r="T11" s="28">
        <v>5.411440807586418</v>
      </c>
      <c r="U11" s="28">
        <v>4.8452478772938923</v>
      </c>
      <c r="V11" s="28">
        <v>2.0484020379805465</v>
      </c>
      <c r="W11" s="28">
        <v>1.1868459040057742</v>
      </c>
      <c r="X11" s="28">
        <v>0.60785872933176122</v>
      </c>
      <c r="Y11" s="28">
        <v>1.783284742468416</v>
      </c>
      <c r="Z11" s="28">
        <v>0.69796546179123264</v>
      </c>
      <c r="AA11" s="28">
        <v>0</v>
      </c>
      <c r="AB11" s="28">
        <v>1.4692707400107507E-2</v>
      </c>
      <c r="AC11" s="28">
        <v>0.28049745618993782</v>
      </c>
      <c r="AD11" s="35">
        <v>0.10723572639909554</v>
      </c>
      <c r="AE11" s="28">
        <v>6.3369135104578853E-2</v>
      </c>
    </row>
    <row r="12" spans="1:31" ht="15" customHeight="1">
      <c r="A12" s="13">
        <v>13</v>
      </c>
      <c r="B12" s="14" t="s">
        <v>45</v>
      </c>
      <c r="C12" s="14" t="s">
        <v>37</v>
      </c>
      <c r="D12" s="31">
        <v>0.02</v>
      </c>
      <c r="E12" s="15">
        <v>732.14</v>
      </c>
      <c r="F12" s="16">
        <v>0.74734784222018824</v>
      </c>
      <c r="G12" s="16">
        <v>0.23827499999999999</v>
      </c>
      <c r="H12" s="17">
        <v>54.661444532466469</v>
      </c>
      <c r="I12" s="18">
        <v>16.007932</v>
      </c>
      <c r="J12" s="20">
        <v>9.1095890410958908</v>
      </c>
      <c r="K12" s="35">
        <v>0.50002000000000002</v>
      </c>
      <c r="L12" s="31">
        <v>0.1759</v>
      </c>
      <c r="M12" s="31">
        <v>0.16819999999999999</v>
      </c>
      <c r="N12" s="34">
        <v>1870.39</v>
      </c>
      <c r="O12" s="35">
        <v>0</v>
      </c>
      <c r="P12" s="28">
        <v>0.22393380731074242</v>
      </c>
      <c r="Q12" s="28">
        <v>0.64322676436221138</v>
      </c>
      <c r="R12" s="28">
        <v>0.59424266178904261</v>
      </c>
      <c r="S12" s="28">
        <v>1.70185777628108</v>
      </c>
      <c r="T12" s="28">
        <v>3.92857066793507</v>
      </c>
      <c r="U12" s="28">
        <v>33.070967549154361</v>
      </c>
      <c r="V12" s="28">
        <v>64.701587208792489</v>
      </c>
      <c r="W12" s="28">
        <v>1.290298544157529</v>
      </c>
      <c r="X12" s="28">
        <v>0.7387032465636495</v>
      </c>
      <c r="Y12" s="28">
        <v>1.0324175378879974</v>
      </c>
      <c r="Z12" s="28">
        <v>0.15386795126098046</v>
      </c>
      <c r="AA12" s="28">
        <v>0</v>
      </c>
      <c r="AB12" s="28">
        <v>0.48669813202153828</v>
      </c>
      <c r="AC12" s="28">
        <v>0.20398499032756184</v>
      </c>
      <c r="AD12" s="35">
        <v>3.7677783570498564E-2</v>
      </c>
      <c r="AE12" s="28">
        <v>6.5506937862377601E-2</v>
      </c>
    </row>
    <row r="13" spans="1:31" ht="15" customHeight="1">
      <c r="A13" s="13">
        <v>14</v>
      </c>
      <c r="B13" s="14" t="s">
        <v>46</v>
      </c>
      <c r="C13" s="14" t="s">
        <v>37</v>
      </c>
      <c r="D13" s="31">
        <v>0.02</v>
      </c>
      <c r="E13" s="15">
        <v>1671</v>
      </c>
      <c r="F13" s="16">
        <v>0.43792106417341969</v>
      </c>
      <c r="G13" s="16">
        <v>0.31395000000000001</v>
      </c>
      <c r="H13" s="17">
        <v>23.997606223818075</v>
      </c>
      <c r="I13" s="18">
        <v>11.623188405797102</v>
      </c>
      <c r="J13" s="20">
        <v>6.4273972602739722</v>
      </c>
      <c r="K13" s="39">
        <v>0.65</v>
      </c>
      <c r="L13" s="31">
        <v>0.24610000000000001</v>
      </c>
      <c r="M13" s="31">
        <v>0.25919999999999999</v>
      </c>
      <c r="N13" s="34">
        <v>2967.63</v>
      </c>
      <c r="O13" s="35">
        <v>8.6740456290941917E-2</v>
      </c>
      <c r="P13" s="28">
        <v>1.4064761904761904</v>
      </c>
      <c r="Q13" s="28">
        <v>1.2883577486507325</v>
      </c>
      <c r="R13" s="28">
        <v>6.0210084033613445</v>
      </c>
      <c r="S13" s="28">
        <v>1.4723775441735629</v>
      </c>
      <c r="T13" s="28">
        <v>4.6770870337477799</v>
      </c>
      <c r="U13" s="28">
        <v>8.3420454041450451</v>
      </c>
      <c r="V13" s="28">
        <v>149.61363636363637</v>
      </c>
      <c r="W13" s="28">
        <v>1.861139197842939</v>
      </c>
      <c r="X13" s="28">
        <v>0.53015671996200731</v>
      </c>
      <c r="Y13" s="28">
        <v>1.0060606060606061</v>
      </c>
      <c r="Z13" s="28">
        <v>1.9878706199460916E-2</v>
      </c>
      <c r="AA13" s="28">
        <v>0</v>
      </c>
      <c r="AB13" s="28">
        <v>0.78358733880422038</v>
      </c>
      <c r="AC13" s="28">
        <v>0.46574510101777306</v>
      </c>
      <c r="AD13" s="35">
        <v>0.12456326902627982</v>
      </c>
      <c r="AE13" s="28">
        <v>5.0888652590004559E-2</v>
      </c>
    </row>
    <row r="14" spans="1:31" ht="15" customHeight="1">
      <c r="A14" s="37">
        <v>15</v>
      </c>
      <c r="B14" s="38" t="s">
        <v>47</v>
      </c>
      <c r="C14" s="38" t="s">
        <v>39</v>
      </c>
      <c r="D14" s="31">
        <v>0.05</v>
      </c>
      <c r="E14" s="15">
        <v>-3315</v>
      </c>
      <c r="F14" s="16">
        <v>0.27710000000000001</v>
      </c>
      <c r="G14" s="16">
        <v>0.28711511414326951</v>
      </c>
      <c r="H14" s="17">
        <v>-42.025806938159874</v>
      </c>
      <c r="I14" s="18">
        <v>13.525781553398057</v>
      </c>
      <c r="J14" s="20">
        <v>5.279452054794521</v>
      </c>
      <c r="K14" s="39">
        <v>0.31569999999999998</v>
      </c>
      <c r="L14" s="31">
        <v>0</v>
      </c>
      <c r="M14" s="31">
        <v>0</v>
      </c>
      <c r="N14" s="34">
        <v>11969.15</v>
      </c>
      <c r="O14" s="28">
        <v>0</v>
      </c>
      <c r="P14" s="28">
        <v>3.9283154121863797</v>
      </c>
      <c r="Q14" s="28">
        <v>0.892956959195081</v>
      </c>
      <c r="R14" s="28">
        <v>0.11804384485666097</v>
      </c>
      <c r="S14" s="28">
        <v>1.5816203143893592</v>
      </c>
      <c r="T14" s="28">
        <v>0</v>
      </c>
      <c r="U14" s="28">
        <v>2.3191489361702127</v>
      </c>
      <c r="V14" s="28">
        <v>6.8125</v>
      </c>
      <c r="W14" s="28">
        <v>0.16585569303489503</v>
      </c>
      <c r="X14" s="28">
        <v>5.9258181818181814</v>
      </c>
      <c r="Y14" s="28">
        <v>0.9637624359360869</v>
      </c>
      <c r="Z14" s="28">
        <v>2.5837885722722574E-2</v>
      </c>
      <c r="AA14" s="28">
        <v>0</v>
      </c>
      <c r="AB14" s="28">
        <v>-0.64051782436479565</v>
      </c>
      <c r="AC14" s="28">
        <v>0.84480122324159024</v>
      </c>
      <c r="AD14" s="35">
        <v>-2.3042813455657494</v>
      </c>
      <c r="AE14" s="28">
        <v>2.9847094801223242</v>
      </c>
    </row>
    <row r="15" spans="1:31" ht="15" customHeight="1">
      <c r="A15" s="37">
        <v>15</v>
      </c>
      <c r="B15" s="38" t="s">
        <v>47</v>
      </c>
      <c r="C15" s="38" t="s">
        <v>39</v>
      </c>
      <c r="D15" s="31">
        <v>3.5000000000000003E-2</v>
      </c>
      <c r="E15" s="15">
        <v>100</v>
      </c>
      <c r="F15" s="16">
        <v>2.9685026299204984</v>
      </c>
      <c r="G15" s="16">
        <v>0.29326923076923078</v>
      </c>
      <c r="H15" s="17">
        <v>521.66790000000003</v>
      </c>
      <c r="I15" s="18">
        <v>13.0416975</v>
      </c>
      <c r="J15" s="20">
        <v>3.7068493150684931</v>
      </c>
      <c r="K15" s="39">
        <v>0.51</v>
      </c>
      <c r="L15" s="31">
        <v>0.98029999999999995</v>
      </c>
      <c r="M15" s="40">
        <v>0</v>
      </c>
      <c r="N15" s="34">
        <v>2141.58</v>
      </c>
      <c r="O15" s="28">
        <v>0</v>
      </c>
      <c r="P15" s="28">
        <v>839.0344827586207</v>
      </c>
      <c r="Q15" s="28">
        <v>0</v>
      </c>
      <c r="R15" s="28">
        <v>26</v>
      </c>
      <c r="S15" s="28">
        <v>2.2575645756457563</v>
      </c>
      <c r="T15" s="28">
        <v>0</v>
      </c>
      <c r="U15" s="28">
        <v>6.0714521998015218</v>
      </c>
      <c r="V15" s="28">
        <v>0</v>
      </c>
      <c r="W15" s="28">
        <v>1.0470643857990201</v>
      </c>
      <c r="X15" s="28">
        <v>0.95505110627642542</v>
      </c>
      <c r="Y15" s="28">
        <v>1</v>
      </c>
      <c r="Z15" s="28">
        <v>0</v>
      </c>
      <c r="AA15" s="28">
        <v>0</v>
      </c>
      <c r="AB15" s="28">
        <v>0</v>
      </c>
      <c r="AC15" s="28">
        <v>7.5914423740510703E-2</v>
      </c>
      <c r="AD15" s="35">
        <v>-2.4227234753550542E-2</v>
      </c>
      <c r="AE15" s="28">
        <v>0</v>
      </c>
    </row>
    <row r="16" spans="1:31" ht="15" customHeight="1">
      <c r="A16" s="13">
        <v>16</v>
      </c>
      <c r="B16" s="14" t="s">
        <v>48</v>
      </c>
      <c r="C16" s="14" t="s">
        <v>37</v>
      </c>
      <c r="D16" s="31">
        <v>1.4E-2</v>
      </c>
      <c r="E16" s="15">
        <v>6847</v>
      </c>
      <c r="F16" s="16">
        <v>0.15091032079557065</v>
      </c>
      <c r="G16" s="16">
        <v>0.14658433162806622</v>
      </c>
      <c r="H16" s="17">
        <v>27.310493882416125</v>
      </c>
      <c r="I16" s="18">
        <v>23.70908191555576</v>
      </c>
      <c r="J16" s="20">
        <v>7.7479452054794518</v>
      </c>
      <c r="K16" s="39">
        <v>0.5</v>
      </c>
      <c r="L16" s="31">
        <v>0.14449999999999999</v>
      </c>
      <c r="M16" s="31">
        <v>0.16589999999999999</v>
      </c>
      <c r="N16" s="34">
        <v>90113.38</v>
      </c>
      <c r="O16" s="28">
        <v>2.4752107641965733E-2</v>
      </c>
      <c r="P16" s="28">
        <v>0.33975529273022098</v>
      </c>
      <c r="Q16" s="28">
        <v>0.66814312011044641</v>
      </c>
      <c r="R16" s="28">
        <v>8.9245943366210723E-2</v>
      </c>
      <c r="S16" s="28">
        <v>0.48263996588089331</v>
      </c>
      <c r="T16" s="28">
        <v>6.8590123286727733</v>
      </c>
      <c r="U16" s="28">
        <v>6.5135718490417949</v>
      </c>
      <c r="V16" s="28">
        <v>1.1569812022213444</v>
      </c>
      <c r="W16" s="28">
        <v>1.1599070268813583</v>
      </c>
      <c r="X16" s="28">
        <v>0.26365860058062279</v>
      </c>
      <c r="Y16" s="28">
        <v>1.2730214036834246</v>
      </c>
      <c r="Z16" s="28">
        <v>0.54608779613090108</v>
      </c>
      <c r="AA16" s="28">
        <v>0.18676506086416772</v>
      </c>
      <c r="AB16" s="28">
        <v>9.8412493082954244E-2</v>
      </c>
      <c r="AC16" s="28">
        <v>0.53551704054786819</v>
      </c>
      <c r="AD16" s="35">
        <v>-6.3402486293254068E-2</v>
      </c>
      <c r="AE16" s="28">
        <v>6.3784066033378189E-2</v>
      </c>
    </row>
    <row r="17" spans="1:31" ht="14.25" customHeight="1">
      <c r="A17" s="13">
        <v>18</v>
      </c>
      <c r="B17" s="41" t="s">
        <v>49</v>
      </c>
      <c r="C17" s="14" t="s">
        <v>39</v>
      </c>
      <c r="D17" s="31">
        <v>4.4999999999999998E-2</v>
      </c>
      <c r="E17" s="15">
        <v>90937</v>
      </c>
      <c r="F17" s="16">
        <v>0.20974847807161523</v>
      </c>
      <c r="G17" s="16">
        <v>0.36465517241379308</v>
      </c>
      <c r="H17" s="17">
        <v>12.757487491340157</v>
      </c>
      <c r="I17" s="18">
        <v>9.5878317355371898</v>
      </c>
      <c r="J17" s="20">
        <v>2.7068493150684931</v>
      </c>
      <c r="K17" s="31">
        <v>0.56830000000000003</v>
      </c>
      <c r="L17" s="31">
        <v>1.34E-2</v>
      </c>
      <c r="M17" s="31">
        <v>0.2467</v>
      </c>
      <c r="N17" s="34">
        <v>219505.42</v>
      </c>
      <c r="O17" s="28">
        <v>0.13022183808700652</v>
      </c>
      <c r="P17" s="28">
        <v>0.87201118606762429</v>
      </c>
      <c r="Q17" s="28">
        <v>4.6653761775712992</v>
      </c>
      <c r="R17" s="28">
        <v>4.0114074727212605</v>
      </c>
      <c r="S17" s="28">
        <v>1.3970424714035099</v>
      </c>
      <c r="T17" s="28">
        <v>25.150215456117397</v>
      </c>
      <c r="U17" s="28">
        <v>15.725340792732807</v>
      </c>
      <c r="V17" s="28">
        <v>13.510229757955523</v>
      </c>
      <c r="W17" s="28">
        <v>0.89340693274864114</v>
      </c>
      <c r="X17" s="28">
        <v>0.82477588247493738</v>
      </c>
      <c r="Y17" s="28">
        <v>1.0828762757611288</v>
      </c>
      <c r="Z17" s="28">
        <v>1.2289970615703514</v>
      </c>
      <c r="AA17" s="28">
        <v>6.7939226896881616E-2</v>
      </c>
      <c r="AB17" s="28">
        <v>0.70425556631171349</v>
      </c>
      <c r="AC17" s="28">
        <v>8.5607316712950271E-2</v>
      </c>
      <c r="AD17" s="35">
        <v>0.11016902910664775</v>
      </c>
      <c r="AE17" s="28">
        <v>1.0687546062304975E-2</v>
      </c>
    </row>
    <row r="18" spans="1:31" ht="14.25" customHeight="1">
      <c r="A18" s="37">
        <v>19</v>
      </c>
      <c r="B18" s="38" t="s">
        <v>50</v>
      </c>
      <c r="C18" s="38" t="s">
        <v>39</v>
      </c>
      <c r="D18" s="31">
        <v>0.03</v>
      </c>
      <c r="E18" s="15">
        <v>15843</v>
      </c>
      <c r="F18" s="16">
        <v>0.113</v>
      </c>
      <c r="G18" s="16">
        <v>0.1</v>
      </c>
      <c r="H18" s="17">
        <v>11.844475478129143</v>
      </c>
      <c r="I18" s="18">
        <v>10.425112499999999</v>
      </c>
      <c r="J18" s="20">
        <v>18.534246575342465</v>
      </c>
      <c r="K18" s="39">
        <v>0.6</v>
      </c>
      <c r="L18" s="31">
        <v>0.1305</v>
      </c>
      <c r="M18" s="31">
        <v>0.16950000000000001</v>
      </c>
      <c r="N18" s="34">
        <v>58572.68</v>
      </c>
      <c r="O18" s="28">
        <v>0</v>
      </c>
      <c r="P18" s="28">
        <v>0.14728258585179277</v>
      </c>
      <c r="Q18" s="28">
        <v>0.1344928305894848</v>
      </c>
      <c r="R18" s="28">
        <v>6.3931233631052242E-2</v>
      </c>
      <c r="S18" s="28">
        <v>0.99112281251223422</v>
      </c>
      <c r="T18" s="28">
        <v>15.150359066427288</v>
      </c>
      <c r="U18" s="28">
        <v>10.428402244992533</v>
      </c>
      <c r="V18" s="28">
        <v>12.329092347963718</v>
      </c>
      <c r="W18" s="28">
        <v>2.0422141119221413</v>
      </c>
      <c r="X18" s="28">
        <v>0.4517310862795384</v>
      </c>
      <c r="Y18" s="28">
        <v>1.0590463819884179</v>
      </c>
      <c r="Z18" s="28">
        <v>0.13705592242748474</v>
      </c>
      <c r="AA18" s="28">
        <v>0</v>
      </c>
      <c r="AB18" s="28">
        <v>0.28155572734785272</v>
      </c>
      <c r="AC18" s="28">
        <v>0.25151829358613537</v>
      </c>
      <c r="AD18" s="35">
        <v>0.24033970276008493</v>
      </c>
      <c r="AE18" s="28">
        <v>3.6804424035945291E-2</v>
      </c>
    </row>
    <row r="19" spans="1:31" ht="14.25" customHeight="1">
      <c r="A19" s="37">
        <v>19</v>
      </c>
      <c r="B19" s="38" t="s">
        <v>50</v>
      </c>
      <c r="C19" s="38" t="s">
        <v>39</v>
      </c>
      <c r="D19" s="31">
        <v>0.02</v>
      </c>
      <c r="E19" s="15">
        <v>1857</v>
      </c>
      <c r="F19" s="16">
        <v>0.1043</v>
      </c>
      <c r="G19" s="16">
        <v>0.1</v>
      </c>
      <c r="H19" s="17">
        <v>11.970813139472266</v>
      </c>
      <c r="I19" s="18">
        <v>11.1149</v>
      </c>
      <c r="J19" s="20">
        <v>16.139726027397259</v>
      </c>
      <c r="K19" s="39">
        <v>0.9</v>
      </c>
      <c r="L19" s="31">
        <v>0.40620000000000001</v>
      </c>
      <c r="M19" s="31">
        <v>0.188</v>
      </c>
      <c r="N19" s="34">
        <v>5666.54</v>
      </c>
      <c r="O19" s="28">
        <v>0</v>
      </c>
      <c r="P19" s="28">
        <v>-2.1812711545693864E-2</v>
      </c>
      <c r="Q19" s="28">
        <v>0.40584958217270195</v>
      </c>
      <c r="R19" s="28">
        <v>0.26757679180887362</v>
      </c>
      <c r="S19" s="28">
        <v>0.72347908745247147</v>
      </c>
      <c r="T19" s="28">
        <v>4.102964959568733</v>
      </c>
      <c r="U19" s="28">
        <v>3.700048614487117</v>
      </c>
      <c r="V19" s="28">
        <v>1.9515384615384614</v>
      </c>
      <c r="W19" s="28">
        <v>1.1555380989787902</v>
      </c>
      <c r="X19" s="28">
        <v>0.51499423298731262</v>
      </c>
      <c r="Y19" s="28">
        <v>1.1422319474835887</v>
      </c>
      <c r="Z19" s="28">
        <v>0.83415890628095901</v>
      </c>
      <c r="AA19" s="28">
        <v>0</v>
      </c>
      <c r="AB19" s="28">
        <v>0.43001042028482112</v>
      </c>
      <c r="AC19" s="28">
        <v>0.47155432926028118</v>
      </c>
      <c r="AD19" s="35">
        <v>0.18709762186309289</v>
      </c>
      <c r="AE19" s="28">
        <v>0.10064380501905137</v>
      </c>
    </row>
    <row r="20" spans="1:31" ht="14.25" customHeight="1">
      <c r="A20" s="37">
        <v>19</v>
      </c>
      <c r="B20" s="38" t="s">
        <v>50</v>
      </c>
      <c r="C20" s="38" t="s">
        <v>39</v>
      </c>
      <c r="D20" s="31">
        <v>0.02</v>
      </c>
      <c r="E20" s="15">
        <v>665</v>
      </c>
      <c r="F20" s="16">
        <v>0.85576264402005298</v>
      </c>
      <c r="G20" s="16">
        <v>0.2857142857142857</v>
      </c>
      <c r="H20" s="17">
        <v>52.769712516585578</v>
      </c>
      <c r="I20" s="18">
        <v>14.036743529411764</v>
      </c>
      <c r="J20" s="20">
        <v>8.5150684931506841</v>
      </c>
      <c r="K20" s="31">
        <v>0.3125</v>
      </c>
      <c r="L20" s="31">
        <v>0.76770000000000005</v>
      </c>
      <c r="M20" s="31">
        <v>0.15459999999999999</v>
      </c>
      <c r="N20" s="34">
        <v>6165.56</v>
      </c>
      <c r="O20" s="35">
        <v>2.5499999999999998E-2</v>
      </c>
      <c r="P20" s="28">
        <v>0.39605298729386318</v>
      </c>
      <c r="Q20" s="28">
        <v>1.2569023569023567</v>
      </c>
      <c r="R20" s="28">
        <v>-0.43065068493150682</v>
      </c>
      <c r="S20" s="28">
        <v>0.49644589867990524</v>
      </c>
      <c r="T20" s="28">
        <v>2.6426426426426426</v>
      </c>
      <c r="U20" s="28">
        <v>1.251849322863321</v>
      </c>
      <c r="V20" s="28">
        <v>2.130062933677586</v>
      </c>
      <c r="W20" s="28">
        <v>2.7153714145623926</v>
      </c>
      <c r="X20" s="28">
        <v>0.56732507100438934</v>
      </c>
      <c r="Y20" s="28">
        <v>1.2608326253186066</v>
      </c>
      <c r="Z20" s="28">
        <v>0.53274653140384898</v>
      </c>
      <c r="AA20" s="28">
        <v>2.983738624496494E-4</v>
      </c>
      <c r="AB20" s="28">
        <v>0.13749612322960819</v>
      </c>
      <c r="AC20" s="28">
        <v>0.36454545454545456</v>
      </c>
      <c r="AD20" s="35">
        <v>-0.37727272727272726</v>
      </c>
      <c r="AE20" s="28">
        <v>3.7121212121212124E-2</v>
      </c>
    </row>
    <row r="21" spans="1:31" ht="14.25" customHeight="1">
      <c r="A21" s="37">
        <v>21</v>
      </c>
      <c r="B21" s="38" t="s">
        <v>51</v>
      </c>
      <c r="C21" s="38" t="s">
        <v>37</v>
      </c>
      <c r="D21" s="31">
        <v>0.01</v>
      </c>
      <c r="E21" s="15">
        <v>3165</v>
      </c>
      <c r="F21" s="16">
        <v>0.10637910002593487</v>
      </c>
      <c r="G21" s="16">
        <v>0.39974052363258844</v>
      </c>
      <c r="H21" s="17">
        <v>9.3979526066350711</v>
      </c>
      <c r="I21" s="18">
        <v>8.1582582269593029</v>
      </c>
      <c r="J21" s="20">
        <v>27.67945205479452</v>
      </c>
      <c r="K21" s="39">
        <v>1</v>
      </c>
      <c r="L21" s="31">
        <v>6.7000000000000004E-2</v>
      </c>
      <c r="M21" s="31">
        <v>0.16189999999999999</v>
      </c>
      <c r="N21" s="34">
        <v>16682.939999999999</v>
      </c>
      <c r="O21" s="35">
        <v>0.1439</v>
      </c>
      <c r="P21" s="28">
        <v>2.418091410666845E-2</v>
      </c>
      <c r="Q21" s="28">
        <v>0.24873570372675635</v>
      </c>
      <c r="R21" s="28">
        <v>0.1576444769568397</v>
      </c>
      <c r="S21" s="28">
        <v>0.99148635461183832</v>
      </c>
      <c r="T21" s="28">
        <v>5.5445991719984944</v>
      </c>
      <c r="U21" s="28">
        <v>0.72470576660558583</v>
      </c>
      <c r="V21" s="28">
        <v>3.9178246127252176</v>
      </c>
      <c r="W21" s="28">
        <v>1.4359331476323121</v>
      </c>
      <c r="X21" s="28">
        <v>0.46628092577813246</v>
      </c>
      <c r="Y21" s="28">
        <v>1.2178915238318855</v>
      </c>
      <c r="Z21" s="28">
        <v>0.64330218068535827</v>
      </c>
      <c r="AA21" s="28">
        <v>3.0031152647975078E-2</v>
      </c>
      <c r="AB21" s="28">
        <v>0.21900840743175448</v>
      </c>
      <c r="AC21" s="28">
        <v>0.34448818897637795</v>
      </c>
      <c r="AD21" s="35">
        <v>0.13497827857724681</v>
      </c>
      <c r="AE21" s="28">
        <v>0.1013100733098018</v>
      </c>
    </row>
    <row r="22" spans="1:31" ht="14.25" customHeight="1">
      <c r="A22" s="37">
        <v>21</v>
      </c>
      <c r="B22" s="38" t="s">
        <v>51</v>
      </c>
      <c r="C22" s="38" t="s">
        <v>37</v>
      </c>
      <c r="D22" s="31">
        <v>0.03</v>
      </c>
      <c r="E22" s="15">
        <v>1042</v>
      </c>
      <c r="F22" s="16">
        <v>-8.0330030196594349E-2</v>
      </c>
      <c r="G22" s="16">
        <v>0.38794856803042338</v>
      </c>
      <c r="H22" s="17">
        <v>5.7612955854126682</v>
      </c>
      <c r="I22" s="18">
        <v>8.0708639186900051</v>
      </c>
      <c r="J22" s="20">
        <v>19.830136986301369</v>
      </c>
      <c r="K22" s="39">
        <v>1</v>
      </c>
      <c r="L22" s="31">
        <v>0.6925</v>
      </c>
      <c r="M22" s="31">
        <v>0.32319999999999999</v>
      </c>
      <c r="N22" s="34">
        <v>3180.44</v>
      </c>
      <c r="O22" s="35">
        <v>0.34689999999999999</v>
      </c>
      <c r="P22" s="28">
        <v>0.24833288877033866</v>
      </c>
      <c r="Q22" s="28">
        <v>0.61842105263157898</v>
      </c>
      <c r="R22" s="28">
        <v>0.45327754532775444</v>
      </c>
      <c r="S22" s="28">
        <v>1.0570648950053387</v>
      </c>
      <c r="T22" s="28">
        <v>5.8695652173913047</v>
      </c>
      <c r="U22" s="28">
        <v>10.945945945945946</v>
      </c>
      <c r="V22" s="28">
        <v>18.797468354430379</v>
      </c>
      <c r="W22" s="28">
        <v>1.9475675675675677</v>
      </c>
      <c r="X22" s="28">
        <v>0.39529914529914528</v>
      </c>
      <c r="Y22" s="28">
        <v>1.0408314773570899</v>
      </c>
      <c r="Z22" s="28">
        <v>0.40084835630965004</v>
      </c>
      <c r="AA22" s="28">
        <v>0</v>
      </c>
      <c r="AB22" s="28">
        <v>0.45532007865414026</v>
      </c>
      <c r="AC22" s="28">
        <v>0.3712682379349046</v>
      </c>
      <c r="AD22" s="35">
        <v>6.0606060606060606E-3</v>
      </c>
      <c r="AE22" s="28">
        <v>0</v>
      </c>
    </row>
    <row r="23" spans="1:31" ht="14.25" customHeight="1">
      <c r="A23" s="13">
        <v>22</v>
      </c>
      <c r="B23" s="14" t="s">
        <v>52</v>
      </c>
      <c r="C23" s="14" t="s">
        <v>39</v>
      </c>
      <c r="D23" s="43">
        <v>0.05</v>
      </c>
      <c r="E23" s="15">
        <v>11129</v>
      </c>
      <c r="F23" s="16">
        <v>0.35846781533506333</v>
      </c>
      <c r="G23" s="16">
        <v>0.23857142857142857</v>
      </c>
      <c r="H23" s="17">
        <v>25.321118698894779</v>
      </c>
      <c r="I23" s="18">
        <v>16.288943930635838</v>
      </c>
      <c r="J23" s="20">
        <v>10.328767123287671</v>
      </c>
      <c r="K23" s="31">
        <v>0.157522</v>
      </c>
      <c r="L23" s="31">
        <v>0.22739999999999999</v>
      </c>
      <c r="M23" s="31">
        <v>7.7899999999999997E-2</v>
      </c>
      <c r="N23" s="34">
        <v>71946.490000000005</v>
      </c>
      <c r="O23" s="35">
        <v>0.23250000000000001</v>
      </c>
      <c r="P23" s="28">
        <v>0.50075744186633675</v>
      </c>
      <c r="Q23" s="28">
        <v>0.6503127443315091</v>
      </c>
      <c r="R23" s="28">
        <v>0.56306179775280896</v>
      </c>
      <c r="S23" s="28">
        <v>1.1758398748075418</v>
      </c>
      <c r="T23" s="28">
        <v>3.7897888125996553</v>
      </c>
      <c r="U23" s="28">
        <v>5.5204057448926385</v>
      </c>
      <c r="V23" s="28">
        <v>7.6515340647789243</v>
      </c>
      <c r="W23" s="28">
        <v>1.5779515166030829</v>
      </c>
      <c r="X23" s="28">
        <v>0.50285579697344407</v>
      </c>
      <c r="Y23" s="28">
        <v>1.3115190997927155</v>
      </c>
      <c r="Z23" s="28">
        <v>0.32899612527706806</v>
      </c>
      <c r="AA23" s="28">
        <v>1.8612206223244953E-2</v>
      </c>
      <c r="AB23" s="28">
        <v>0.23450949817201017</v>
      </c>
      <c r="AC23" s="28">
        <v>0.28579646929523284</v>
      </c>
      <c r="AD23" s="35">
        <v>7.9681274900398405E-3</v>
      </c>
      <c r="AE23" s="28">
        <v>8.8052960571507077E-2</v>
      </c>
    </row>
    <row r="24" spans="1:31" ht="14.25" customHeight="1">
      <c r="A24" s="13">
        <v>24</v>
      </c>
      <c r="B24" s="14" t="s">
        <v>53</v>
      </c>
      <c r="C24" s="14" t="s">
        <v>37</v>
      </c>
      <c r="D24" s="31">
        <v>0.03</v>
      </c>
      <c r="E24" s="15">
        <v>383</v>
      </c>
      <c r="F24" s="16">
        <v>0.96366051724440749</v>
      </c>
      <c r="G24" s="16">
        <v>0.26400000000000001</v>
      </c>
      <c r="H24" s="17">
        <v>65.312140992167102</v>
      </c>
      <c r="I24" s="18">
        <v>15.63409375</v>
      </c>
      <c r="J24" s="20">
        <v>18.723287671232878</v>
      </c>
      <c r="K24" s="39">
        <v>0.18</v>
      </c>
      <c r="L24" s="31">
        <v>6.0699999999999997E-2</v>
      </c>
      <c r="M24" s="31">
        <v>3.85E-2</v>
      </c>
      <c r="N24" s="34">
        <v>7385.8</v>
      </c>
      <c r="O24" s="35">
        <v>5.8500000000000003E-2</v>
      </c>
      <c r="P24" s="28">
        <v>0.25812300551203937</v>
      </c>
      <c r="Q24" s="28">
        <v>0.19012547735952001</v>
      </c>
      <c r="R24" s="28">
        <v>-6.8126520681265235E-2</v>
      </c>
      <c r="S24" s="28">
        <v>0.80423960173438258</v>
      </c>
      <c r="T24" s="28">
        <v>5.209070106095278</v>
      </c>
      <c r="U24" s="28">
        <v>1.7597863518167123</v>
      </c>
      <c r="V24" s="28">
        <v>96.679536679536682</v>
      </c>
      <c r="W24" s="28">
        <v>2.0068761114404268</v>
      </c>
      <c r="X24" s="28">
        <v>0.50072058569205047</v>
      </c>
      <c r="Y24" s="28">
        <v>1.1345514950166113</v>
      </c>
      <c r="Z24" s="28">
        <v>1.4210405684162274E-2</v>
      </c>
      <c r="AA24" s="28">
        <v>0</v>
      </c>
      <c r="AB24" s="28">
        <v>4.7702079960144479E-2</v>
      </c>
      <c r="AC24" s="28">
        <v>0.40311501597444088</v>
      </c>
      <c r="AD24" s="35">
        <v>-7.2843450479233227E-2</v>
      </c>
      <c r="AE24" s="28">
        <v>8.7460063897763576E-2</v>
      </c>
    </row>
    <row r="25" spans="1:31" ht="14.25" customHeight="1">
      <c r="A25" s="13">
        <v>25</v>
      </c>
      <c r="B25" s="14" t="s">
        <v>54</v>
      </c>
      <c r="C25" s="14" t="s">
        <v>39</v>
      </c>
      <c r="D25" s="31">
        <v>2.9399999999999999E-2</v>
      </c>
      <c r="E25" s="15">
        <v>7432</v>
      </c>
      <c r="F25" s="16">
        <v>0.10398905128804081</v>
      </c>
      <c r="G25" s="16">
        <v>0.2967032967032967</v>
      </c>
      <c r="H25" s="17">
        <v>12.257252421959095</v>
      </c>
      <c r="I25" s="18">
        <v>11.3869875</v>
      </c>
      <c r="J25" s="20">
        <v>21.947945205479453</v>
      </c>
      <c r="K25" s="30">
        <v>0.20718</v>
      </c>
      <c r="L25" s="31">
        <v>0.24690000000000001</v>
      </c>
      <c r="M25" s="31">
        <v>0.1094</v>
      </c>
      <c r="N25" s="34">
        <v>13141.66</v>
      </c>
      <c r="O25" s="28">
        <v>0</v>
      </c>
      <c r="P25" s="28">
        <v>-0.72763161800354215</v>
      </c>
      <c r="Q25" s="28">
        <v>-0.83822964259789057</v>
      </c>
      <c r="R25" s="28">
        <v>0.38812103100485618</v>
      </c>
      <c r="S25" s="28">
        <v>0.30002255107039821</v>
      </c>
      <c r="T25" s="28">
        <v>6.2068854568854572</v>
      </c>
      <c r="U25" s="28">
        <v>4.8095238095238093</v>
      </c>
      <c r="V25" s="28">
        <v>2.6465907531897379</v>
      </c>
      <c r="W25" s="28">
        <v>0.98205603729136381</v>
      </c>
      <c r="X25" s="28">
        <v>0.72475297878523681</v>
      </c>
      <c r="Y25" s="28">
        <v>1.0413625304136254</v>
      </c>
      <c r="Z25" s="28">
        <v>1.0402533984426554</v>
      </c>
      <c r="AA25" s="28">
        <v>0</v>
      </c>
      <c r="AB25" s="28">
        <v>0.27315997427180005</v>
      </c>
      <c r="AC25" s="28">
        <v>0.48582240422995177</v>
      </c>
      <c r="AD25" s="35">
        <v>0.32061583121662951</v>
      </c>
      <c r="AE25" s="28">
        <v>1.1456119433932922E-2</v>
      </c>
    </row>
    <row r="26" spans="1:31" ht="14.25" customHeight="1">
      <c r="A26" s="13">
        <v>26</v>
      </c>
      <c r="B26" s="14" t="s">
        <v>55</v>
      </c>
      <c r="C26" s="14" t="s">
        <v>37</v>
      </c>
      <c r="D26" s="31">
        <v>0.01</v>
      </c>
      <c r="E26" s="15">
        <v>4244</v>
      </c>
      <c r="F26" s="16">
        <v>0.33068381592081186</v>
      </c>
      <c r="G26" s="16">
        <v>0.17952127659574468</v>
      </c>
      <c r="H26" s="17">
        <v>30.632422243166825</v>
      </c>
      <c r="I26" s="18">
        <v>16.250499999999999</v>
      </c>
      <c r="J26" s="20">
        <v>13.372602739726027</v>
      </c>
      <c r="K26" s="31">
        <v>0.8177724999999999</v>
      </c>
      <c r="L26" s="31">
        <v>0.10920000000000001</v>
      </c>
      <c r="M26" s="31">
        <v>0.29160000000000003</v>
      </c>
      <c r="N26" s="34">
        <v>21485.87</v>
      </c>
      <c r="O26" s="28">
        <v>0</v>
      </c>
      <c r="P26" s="28">
        <v>0.70278752076795281</v>
      </c>
      <c r="Q26" s="28">
        <v>0.50344172798480891</v>
      </c>
      <c r="R26" s="28">
        <v>5.1536174430128812E-2</v>
      </c>
      <c r="S26" s="28">
        <v>0.72467727614234001</v>
      </c>
      <c r="T26" s="28">
        <v>6.0553600304385045</v>
      </c>
      <c r="U26" s="28">
        <v>1.8202613444657307</v>
      </c>
      <c r="V26" s="28">
        <v>6.6450939457202507</v>
      </c>
      <c r="W26" s="28">
        <v>1.3066218647116723</v>
      </c>
      <c r="X26" s="28">
        <v>0.54753902862098869</v>
      </c>
      <c r="Y26" s="28">
        <v>1.0983927871422972</v>
      </c>
      <c r="Z26" s="28">
        <v>0.19367698137038206</v>
      </c>
      <c r="AA26" s="28">
        <v>0.16715345753078623</v>
      </c>
      <c r="AB26" s="28">
        <v>0.20119465250782212</v>
      </c>
      <c r="AC26" s="28">
        <v>0.44021363493559534</v>
      </c>
      <c r="AD26" s="35">
        <v>0.12227458372604461</v>
      </c>
      <c r="AE26" s="28">
        <v>0.10590637763116556</v>
      </c>
    </row>
    <row r="27" spans="1:31" ht="14.25" customHeight="1">
      <c r="A27" s="13">
        <v>27</v>
      </c>
      <c r="B27" s="14" t="s">
        <v>56</v>
      </c>
      <c r="C27" s="14" t="s">
        <v>37</v>
      </c>
      <c r="D27" s="31">
        <v>3.5000000000000003E-2</v>
      </c>
      <c r="E27" s="15">
        <v>1721</v>
      </c>
      <c r="F27" s="16">
        <v>0.88897280824522684</v>
      </c>
      <c r="G27" s="16">
        <v>0.25990783410138246</v>
      </c>
      <c r="H27" s="17">
        <v>63.153608367228358</v>
      </c>
      <c r="I27" s="18">
        <v>14.888679452054795</v>
      </c>
      <c r="J27" s="20">
        <v>10.46027397260274</v>
      </c>
      <c r="K27" s="44">
        <v>0.58329699999999995</v>
      </c>
      <c r="L27" s="31">
        <v>0.15490000000000001</v>
      </c>
      <c r="M27" s="31">
        <v>0.13</v>
      </c>
      <c r="N27" s="34">
        <v>6543.53</v>
      </c>
      <c r="O27" s="28">
        <v>0</v>
      </c>
      <c r="P27" s="28">
        <v>0.51105823068309064</v>
      </c>
      <c r="Q27" s="28">
        <v>0.77949526813880121</v>
      </c>
      <c r="R27" s="28">
        <v>2.3320433436532508</v>
      </c>
      <c r="S27" s="28">
        <v>1.0067450805507554</v>
      </c>
      <c r="T27" s="28">
        <v>0</v>
      </c>
      <c r="U27" s="28">
        <v>12.506925207756233</v>
      </c>
      <c r="V27" s="28">
        <v>122.85714285714286</v>
      </c>
      <c r="W27" s="28">
        <v>5.0361627322953293</v>
      </c>
      <c r="X27" s="28">
        <v>0.21616489115331172</v>
      </c>
      <c r="Y27" s="28">
        <v>1.3178717598908596</v>
      </c>
      <c r="Z27" s="28">
        <v>7.3273060332092422E-3</v>
      </c>
      <c r="AA27" s="28">
        <v>0</v>
      </c>
      <c r="AB27" s="28">
        <v>0.1302160178564673</v>
      </c>
      <c r="AC27" s="28">
        <v>0.64091915836101887</v>
      </c>
      <c r="AD27" s="35">
        <v>0.30293466223698784</v>
      </c>
      <c r="AE27" s="28">
        <v>0.12292358803986711</v>
      </c>
    </row>
    <row r="28" spans="1:31" ht="14.25" customHeight="1">
      <c r="A28" s="13">
        <v>30</v>
      </c>
      <c r="B28" s="14" t="s">
        <v>57</v>
      </c>
      <c r="C28" s="14" t="s">
        <v>39</v>
      </c>
      <c r="D28" s="31">
        <v>2.5000000000000001E-2</v>
      </c>
      <c r="E28" s="15">
        <v>10786</v>
      </c>
      <c r="F28" s="16">
        <v>0.1404769762357565</v>
      </c>
      <c r="G28" s="16">
        <v>0.42</v>
      </c>
      <c r="H28" s="17">
        <v>9.2749860930836263</v>
      </c>
      <c r="I28" s="18">
        <v>8.336666666666666</v>
      </c>
      <c r="J28" s="20">
        <v>18.457534246575342</v>
      </c>
      <c r="K28" s="39">
        <v>1</v>
      </c>
      <c r="L28" s="31">
        <v>0.83360000000000001</v>
      </c>
      <c r="M28" s="31">
        <v>0.24829999999999999</v>
      </c>
      <c r="N28" s="34">
        <v>66217.2</v>
      </c>
      <c r="O28" s="28">
        <v>2.8555738605161904E-2</v>
      </c>
      <c r="P28" s="28">
        <v>0.32553768200825428</v>
      </c>
      <c r="Q28" s="28">
        <v>0.2497915894775844</v>
      </c>
      <c r="R28" s="28">
        <v>1.4369633981021237</v>
      </c>
      <c r="S28" s="28">
        <v>1.5637307156161047</v>
      </c>
      <c r="T28" s="28">
        <v>4.6787235161137692</v>
      </c>
      <c r="U28" s="28">
        <v>4.1332321887481811</v>
      </c>
      <c r="V28" s="28">
        <v>12.22668986993955</v>
      </c>
      <c r="W28" s="28">
        <v>1.7482044585393153</v>
      </c>
      <c r="X28" s="28">
        <v>0.44297501978071663</v>
      </c>
      <c r="Y28" s="28">
        <v>1.0983516483516484</v>
      </c>
      <c r="Z28" s="28">
        <v>0.37924070334068294</v>
      </c>
      <c r="AA28" s="28">
        <v>4.2430193993070351E-3</v>
      </c>
      <c r="AB28" s="28">
        <v>0.222036951263445</v>
      </c>
      <c r="AC28" s="28">
        <v>0.16277501854057577</v>
      </c>
      <c r="AD28" s="35">
        <v>5.4348233214224183E-2</v>
      </c>
      <c r="AE28" s="28">
        <v>0</v>
      </c>
    </row>
    <row r="29" spans="1:31" ht="14.25" customHeight="1">
      <c r="A29" s="13">
        <v>31</v>
      </c>
      <c r="B29" s="14" t="s">
        <v>58</v>
      </c>
      <c r="C29" s="14" t="s">
        <v>39</v>
      </c>
      <c r="D29" s="31">
        <v>0.01</v>
      </c>
      <c r="E29" s="15">
        <v>-515</v>
      </c>
      <c r="F29" s="16">
        <v>0.27660000000000001</v>
      </c>
      <c r="G29" s="16">
        <v>0.3</v>
      </c>
      <c r="H29" s="17">
        <f>I29</f>
        <v>13</v>
      </c>
      <c r="I29" s="18">
        <v>13</v>
      </c>
      <c r="J29" s="20">
        <v>15.021917808219179</v>
      </c>
      <c r="K29" s="39">
        <v>0.48</v>
      </c>
      <c r="L29" s="31">
        <v>0.4929</v>
      </c>
      <c r="M29" s="31">
        <v>0.27010000000000001</v>
      </c>
      <c r="N29" s="34">
        <v>6101</v>
      </c>
      <c r="O29" s="28">
        <v>0.15970000000000001</v>
      </c>
      <c r="P29" s="28">
        <v>-0.19284953598052634</v>
      </c>
      <c r="Q29" s="28">
        <v>0.38171428571428567</v>
      </c>
      <c r="R29" s="28">
        <v>0</v>
      </c>
      <c r="S29" s="28">
        <v>0.76616379310344829</v>
      </c>
      <c r="T29" s="28">
        <v>5.0950621430970777</v>
      </c>
      <c r="U29" s="28">
        <v>3.7052960719171391</v>
      </c>
      <c r="V29" s="28">
        <v>3.1970772149230662</v>
      </c>
      <c r="W29" s="28">
        <v>0.96920381725139459</v>
      </c>
      <c r="X29" s="28">
        <v>0.81769517849738005</v>
      </c>
      <c r="Y29" s="28">
        <v>2.3261183261183263</v>
      </c>
      <c r="Z29" s="28">
        <v>1.0760959470636891</v>
      </c>
      <c r="AA29" s="28">
        <v>0</v>
      </c>
      <c r="AB29" s="28">
        <v>-0.12356046065259117</v>
      </c>
      <c r="AC29" s="28">
        <v>0.17840189873417722</v>
      </c>
      <c r="AD29" s="35">
        <v>0.14319620253164558</v>
      </c>
      <c r="AE29" s="28">
        <v>3.0546765119549929E-2</v>
      </c>
    </row>
    <row r="30" spans="1:31" ht="14.25" customHeight="1">
      <c r="A30" s="13">
        <v>32</v>
      </c>
      <c r="B30" s="14" t="s">
        <v>59</v>
      </c>
      <c r="C30" s="14" t="s">
        <v>37</v>
      </c>
      <c r="D30" s="31">
        <v>2.5000000000000001E-2</v>
      </c>
      <c r="E30" s="15">
        <v>3333</v>
      </c>
      <c r="F30" s="16">
        <v>0.42527062125367987</v>
      </c>
      <c r="G30" s="16">
        <v>0.26166666666666666</v>
      </c>
      <c r="H30" s="17">
        <v>27.028598859885992</v>
      </c>
      <c r="I30" s="18">
        <v>14.299415873015874</v>
      </c>
      <c r="J30" s="20">
        <v>6.7616438356164386</v>
      </c>
      <c r="K30" s="39">
        <v>0.99</v>
      </c>
      <c r="L30" s="31">
        <v>0.5454</v>
      </c>
      <c r="M30" s="31">
        <v>0.1653</v>
      </c>
      <c r="N30" s="34">
        <v>8269.7800000000007</v>
      </c>
      <c r="O30" s="28">
        <v>0</v>
      </c>
      <c r="P30" s="28">
        <v>0.35007301638812272</v>
      </c>
      <c r="Q30" s="28">
        <v>0.39942354368932032</v>
      </c>
      <c r="R30" s="28">
        <v>-2.0857814336075253E-2</v>
      </c>
      <c r="S30" s="28">
        <v>1.1553837125004316</v>
      </c>
      <c r="T30" s="28">
        <v>0</v>
      </c>
      <c r="U30" s="28">
        <v>7.1057324840764329</v>
      </c>
      <c r="V30" s="28">
        <v>205.32515337423314</v>
      </c>
      <c r="W30" s="28">
        <v>2.2555980338612778</v>
      </c>
      <c r="X30" s="28">
        <v>0.44564629529475391</v>
      </c>
      <c r="Y30" s="28">
        <v>1.0136191114087967</v>
      </c>
      <c r="Z30" s="28">
        <v>6.7208672086720867E-3</v>
      </c>
      <c r="AA30" s="28">
        <v>0</v>
      </c>
      <c r="AB30" s="28">
        <v>0.42144528039451223</v>
      </c>
      <c r="AC30" s="28">
        <v>0.38149874506991754</v>
      </c>
      <c r="AD30" s="35">
        <v>0.24817736345165531</v>
      </c>
      <c r="AE30" s="28">
        <v>3.0297597705270705E-2</v>
      </c>
    </row>
    <row r="31" spans="1:31" ht="14.25" customHeight="1">
      <c r="A31" s="13">
        <v>34</v>
      </c>
      <c r="B31" s="14" t="s">
        <v>60</v>
      </c>
      <c r="C31" s="14" t="s">
        <v>39</v>
      </c>
      <c r="D31" s="31">
        <v>0.03</v>
      </c>
      <c r="E31" s="15">
        <v>10706</v>
      </c>
      <c r="F31" s="16">
        <v>0.14331064705797125</v>
      </c>
      <c r="G31" s="16">
        <v>0.29025830258302582</v>
      </c>
      <c r="H31" s="17">
        <v>12.663871660750981</v>
      </c>
      <c r="I31" s="18">
        <v>12.936966603053435</v>
      </c>
      <c r="J31" s="20">
        <v>5.1890410958904107</v>
      </c>
      <c r="K31" s="31">
        <v>0.40770000000000001</v>
      </c>
      <c r="L31" s="31">
        <v>0.25850000000000001</v>
      </c>
      <c r="M31" s="31">
        <v>0.2792</v>
      </c>
      <c r="N31" s="34">
        <v>8279.42</v>
      </c>
      <c r="O31" s="28">
        <v>0</v>
      </c>
      <c r="P31" s="28">
        <v>5.9868943606036451E-2</v>
      </c>
      <c r="Q31" s="28">
        <v>0.54551495016611296</v>
      </c>
      <c r="R31" s="28">
        <v>0.75508196721311482</v>
      </c>
      <c r="S31" s="28">
        <v>2.6598544367860413</v>
      </c>
      <c r="T31" s="28">
        <v>0</v>
      </c>
      <c r="U31" s="28">
        <v>4.0336232731525472</v>
      </c>
      <c r="V31" s="28">
        <v>183.94666666666666</v>
      </c>
      <c r="W31" s="28">
        <v>7.6309263311451492</v>
      </c>
      <c r="X31" s="28">
        <v>0.12843091334894613</v>
      </c>
      <c r="Y31" s="28">
        <v>1.0050528462822177</v>
      </c>
      <c r="Z31" s="28">
        <v>1.9131556319862426E-2</v>
      </c>
      <c r="AA31" s="28">
        <v>0</v>
      </c>
      <c r="AB31" s="28">
        <v>1.3972853040981468</v>
      </c>
      <c r="AC31" s="28">
        <v>0.51138011017686291</v>
      </c>
      <c r="AD31" s="35">
        <v>0.25279066396056826</v>
      </c>
      <c r="AE31" s="28">
        <v>8.7271672948680781E-2</v>
      </c>
    </row>
    <row r="32" spans="1:31" ht="14.25" customHeight="1">
      <c r="A32" s="13">
        <v>39</v>
      </c>
      <c r="B32" s="14" t="s">
        <v>61</v>
      </c>
      <c r="C32" s="14" t="s">
        <v>37</v>
      </c>
      <c r="D32" s="31">
        <v>0.01</v>
      </c>
      <c r="E32" s="15">
        <v>1091</v>
      </c>
      <c r="F32" s="16">
        <v>1.5737284970851593</v>
      </c>
      <c r="G32" s="16">
        <v>0.23073170731707318</v>
      </c>
      <c r="H32" s="17">
        <v>188.54417048579285</v>
      </c>
      <c r="I32" s="18">
        <v>15.823206923076924</v>
      </c>
      <c r="J32" s="20">
        <v>11.93972602739726</v>
      </c>
      <c r="K32" s="31">
        <v>0.38719999999999999</v>
      </c>
      <c r="L32" s="31">
        <v>0.1991</v>
      </c>
      <c r="M32" s="31">
        <v>0.25109999999999999</v>
      </c>
      <c r="N32" s="34">
        <v>17784.57</v>
      </c>
      <c r="O32" s="28">
        <v>0</v>
      </c>
      <c r="P32" s="28">
        <v>9.7473684210526308</v>
      </c>
      <c r="Q32" s="28">
        <v>7.9080459770114935</v>
      </c>
      <c r="R32" s="28">
        <v>2.5280112044817926</v>
      </c>
      <c r="S32" s="28">
        <v>0.99960175228992432</v>
      </c>
      <c r="T32" s="28">
        <v>528.42105263157896</v>
      </c>
      <c r="U32" s="28">
        <v>37.323420074349443</v>
      </c>
      <c r="V32" s="28">
        <v>84.369747899159663</v>
      </c>
      <c r="W32" s="28">
        <v>1.618920972644377</v>
      </c>
      <c r="X32" s="28">
        <v>0.57830014147350095</v>
      </c>
      <c r="Y32" s="28">
        <v>1.0428802588996764</v>
      </c>
      <c r="Z32" s="28">
        <v>2.038709677419355E-2</v>
      </c>
      <c r="AA32" s="28">
        <v>0</v>
      </c>
      <c r="AB32" s="28">
        <v>0.50626450116009281</v>
      </c>
      <c r="AC32" s="28">
        <v>0.72151394422310755</v>
      </c>
      <c r="AD32" s="35">
        <v>0.34840637450199202</v>
      </c>
      <c r="AE32" s="28">
        <v>0.18804780876494023</v>
      </c>
    </row>
    <row r="33" spans="1:31" ht="14.25" customHeight="1">
      <c r="A33" s="13">
        <v>40</v>
      </c>
      <c r="B33" s="14" t="s">
        <v>62</v>
      </c>
      <c r="C33" s="14" t="s">
        <v>37</v>
      </c>
      <c r="D33" s="31">
        <v>0.02</v>
      </c>
      <c r="E33" s="15">
        <v>626</v>
      </c>
      <c r="F33" s="16">
        <v>0.7782361851836288</v>
      </c>
      <c r="G33" s="16">
        <v>0.29821292775665398</v>
      </c>
      <c r="H33" s="17">
        <v>42.012779552715656</v>
      </c>
      <c r="I33" s="18">
        <v>14.562569213732004</v>
      </c>
      <c r="J33" s="20">
        <v>15.334246575342465</v>
      </c>
      <c r="K33" s="31">
        <v>0.25840000000000002</v>
      </c>
      <c r="L33" s="31">
        <v>0.21629999999999999</v>
      </c>
      <c r="M33" s="31">
        <v>0.16839999999999999</v>
      </c>
      <c r="N33" s="34">
        <v>4159.3500000000004</v>
      </c>
      <c r="O33" s="28">
        <v>0</v>
      </c>
      <c r="P33" s="28">
        <v>0.56717171717171722</v>
      </c>
      <c r="Q33" s="28">
        <v>1.0514596734289956</v>
      </c>
      <c r="R33" s="28">
        <v>2.4423963133640552</v>
      </c>
      <c r="S33" s="28">
        <v>0.82392288018886484</v>
      </c>
      <c r="T33" s="28">
        <v>5.3864951768488742</v>
      </c>
      <c r="U33" s="28">
        <v>2.4292343387470998</v>
      </c>
      <c r="V33" s="28">
        <v>11.864022662889518</v>
      </c>
      <c r="W33" s="28">
        <v>2.7819512195121949</v>
      </c>
      <c r="X33" s="28">
        <v>0.33177570093457942</v>
      </c>
      <c r="Y33" s="28">
        <v>1.1564245810055866</v>
      </c>
      <c r="Z33" s="28">
        <v>8.4177520501688377E-2</v>
      </c>
      <c r="AA33" s="28">
        <v>0</v>
      </c>
      <c r="AB33" s="28">
        <v>0.20301605318631424</v>
      </c>
      <c r="AC33" s="28">
        <v>0.5210124164278892</v>
      </c>
      <c r="AD33" s="35">
        <v>2.4594078319006684E-2</v>
      </c>
      <c r="AE33" s="28">
        <v>8.4765998089780331E-2</v>
      </c>
    </row>
    <row r="34" spans="1:31" ht="14.25" customHeight="1">
      <c r="A34" s="13">
        <v>41</v>
      </c>
      <c r="B34" s="14" t="s">
        <v>63</v>
      </c>
      <c r="C34" s="14" t="s">
        <v>37</v>
      </c>
      <c r="D34" s="31">
        <v>0.01</v>
      </c>
      <c r="E34" s="15">
        <v>2828</v>
      </c>
      <c r="F34" s="16">
        <v>0.28066541089056929</v>
      </c>
      <c r="G34" s="16">
        <v>0.17240091507436486</v>
      </c>
      <c r="H34" s="17">
        <v>29.720041648430332</v>
      </c>
      <c r="I34" s="18">
        <v>22.117967837305521</v>
      </c>
      <c r="J34" s="20">
        <v>9.1753424657534239</v>
      </c>
      <c r="K34" s="31">
        <v>0.4859</v>
      </c>
      <c r="L34" s="31">
        <v>0.32229999999999998</v>
      </c>
      <c r="M34" s="31">
        <v>0.32750000000000001</v>
      </c>
      <c r="N34" s="34">
        <v>18420.810000000001</v>
      </c>
      <c r="O34" s="28">
        <v>0.01</v>
      </c>
      <c r="P34" s="28">
        <v>1.5274499187872226</v>
      </c>
      <c r="Q34" s="28">
        <v>1.7595120534417661</v>
      </c>
      <c r="R34" s="28">
        <v>0.49708840656431974</v>
      </c>
      <c r="S34" s="28">
        <v>0.86100196463654222</v>
      </c>
      <c r="T34" s="28">
        <v>0</v>
      </c>
      <c r="U34" s="28">
        <v>2.429029185069715</v>
      </c>
      <c r="V34" s="28">
        <v>239.72649572649573</v>
      </c>
      <c r="W34" s="28">
        <v>5.001448575567359</v>
      </c>
      <c r="X34" s="28">
        <v>0.17797009554003684</v>
      </c>
      <c r="Y34" s="28">
        <v>1.0210084033613445</v>
      </c>
      <c r="Z34" s="28">
        <v>2.7365540469424269E-3</v>
      </c>
      <c r="AA34" s="28">
        <v>0</v>
      </c>
      <c r="AB34" s="28">
        <v>0.21847960444993819</v>
      </c>
      <c r="AC34" s="28">
        <v>0.50919851682829431</v>
      </c>
      <c r="AD34" s="35">
        <v>0.18974614945807189</v>
      </c>
      <c r="AE34" s="28">
        <v>0.19709070165430689</v>
      </c>
    </row>
    <row r="35" spans="1:31" ht="14.25" customHeight="1">
      <c r="A35" s="13">
        <v>43</v>
      </c>
      <c r="B35" s="14" t="s">
        <v>64</v>
      </c>
      <c r="C35" s="14" t="s">
        <v>37</v>
      </c>
      <c r="D35" s="31">
        <v>2.5000000000000001E-2</v>
      </c>
      <c r="E35" s="15">
        <v>5703</v>
      </c>
      <c r="F35" s="16">
        <v>5.5173341398019549E-2</v>
      </c>
      <c r="G35" s="16">
        <v>0.23966942148760331</v>
      </c>
      <c r="H35" s="17">
        <v>12.74237418902332</v>
      </c>
      <c r="I35" s="18">
        <v>15.139533333333333</v>
      </c>
      <c r="J35" s="20">
        <v>20.594520547945205</v>
      </c>
      <c r="K35" s="39">
        <v>0.28000000000000003</v>
      </c>
      <c r="L35" s="40">
        <v>0</v>
      </c>
      <c r="M35" s="31">
        <v>0.4511</v>
      </c>
      <c r="N35" s="34">
        <v>13589.2</v>
      </c>
      <c r="O35" s="28">
        <v>0</v>
      </c>
      <c r="P35" s="28">
        <v>0.27507858105074101</v>
      </c>
      <c r="Q35" s="28">
        <v>1.0510504976041282</v>
      </c>
      <c r="R35" s="28">
        <v>0.4183039045013679</v>
      </c>
      <c r="S35" s="28">
        <v>0.90206450084869538</v>
      </c>
      <c r="T35" s="28">
        <v>3.904322569622416</v>
      </c>
      <c r="U35" s="28">
        <v>2.8597171818295584</v>
      </c>
      <c r="V35" s="28">
        <v>5.7853164556962025</v>
      </c>
      <c r="W35" s="28">
        <v>3.7924405343760181</v>
      </c>
      <c r="X35" s="28">
        <v>0.21615720524017468</v>
      </c>
      <c r="Y35" s="28">
        <v>1.0331782014712505</v>
      </c>
      <c r="Z35" s="28">
        <v>0.22607601761164525</v>
      </c>
      <c r="AA35" s="28">
        <v>0</v>
      </c>
      <c r="AB35" s="28">
        <v>0.68897614013893083</v>
      </c>
      <c r="AC35" s="28">
        <v>0.6044985121652372</v>
      </c>
      <c r="AD35" s="35">
        <v>0.37589707684228951</v>
      </c>
      <c r="AE35" s="28">
        <v>5.338701207771749E-2</v>
      </c>
    </row>
    <row r="36" spans="1:31" ht="14.25" customHeight="1">
      <c r="A36" s="13">
        <v>44</v>
      </c>
      <c r="B36" s="14" t="s">
        <v>65</v>
      </c>
      <c r="C36" s="14" t="s">
        <v>37</v>
      </c>
      <c r="D36" s="31">
        <v>0.03</v>
      </c>
      <c r="E36" s="15">
        <v>1286</v>
      </c>
      <c r="F36" s="16">
        <v>0.54034840466533995</v>
      </c>
      <c r="G36" s="16">
        <v>0.24892713966171709</v>
      </c>
      <c r="H36" s="17">
        <v>36.578390357698289</v>
      </c>
      <c r="I36" s="18">
        <v>15.422888524590164</v>
      </c>
      <c r="J36" s="20">
        <v>13.526027397260274</v>
      </c>
      <c r="K36" s="39">
        <v>0.3</v>
      </c>
      <c r="L36" s="31">
        <v>0.2823</v>
      </c>
      <c r="M36" s="31">
        <v>0.55169999999999997</v>
      </c>
      <c r="N36" s="34">
        <v>5082.38</v>
      </c>
      <c r="O36" s="28">
        <v>0</v>
      </c>
      <c r="P36" s="28">
        <v>0.53422459893048124</v>
      </c>
      <c r="Q36" s="28">
        <v>-0.2022662889518414</v>
      </c>
      <c r="R36" s="28">
        <v>1.2249134948096887</v>
      </c>
      <c r="S36" s="28">
        <v>0.856509812196666</v>
      </c>
      <c r="T36" s="28">
        <v>10.867469879518072</v>
      </c>
      <c r="U36" s="28">
        <v>2.7132352941176472</v>
      </c>
      <c r="V36" s="28">
        <v>48.903614457831324</v>
      </c>
      <c r="W36" s="28">
        <v>1.9151266255989048</v>
      </c>
      <c r="X36" s="28">
        <v>0.50923666782851162</v>
      </c>
      <c r="Y36" s="28">
        <v>1.0215827338129497</v>
      </c>
      <c r="Z36" s="28">
        <v>2.4857954545454544E-2</v>
      </c>
      <c r="AA36" s="28">
        <v>0</v>
      </c>
      <c r="AB36" s="28">
        <v>0.40529467381027418</v>
      </c>
      <c r="AC36" s="28">
        <v>0.6262626262626263</v>
      </c>
      <c r="AD36" s="35">
        <v>0.10051736881005174</v>
      </c>
      <c r="AE36" s="28">
        <v>0.10445922641044593</v>
      </c>
    </row>
    <row r="37" spans="1:31" ht="14.25" customHeight="1">
      <c r="A37" s="13">
        <v>47</v>
      </c>
      <c r="B37" s="14" t="s">
        <v>66</v>
      </c>
      <c r="C37" s="14" t="s">
        <v>37</v>
      </c>
      <c r="D37" s="31">
        <v>2.5000000000000001E-2</v>
      </c>
      <c r="E37" s="15">
        <v>582</v>
      </c>
      <c r="F37" s="16">
        <v>0.45019072856846409</v>
      </c>
      <c r="G37" s="16">
        <v>0.25142045454545453</v>
      </c>
      <c r="H37" s="17">
        <v>30.312577319587625</v>
      </c>
      <c r="I37" s="18">
        <v>15.340799999999998</v>
      </c>
      <c r="J37" s="20">
        <v>12.183561643835617</v>
      </c>
      <c r="K37" s="39">
        <v>0.9</v>
      </c>
      <c r="L37" s="31">
        <v>0.54490000000000005</v>
      </c>
      <c r="M37" s="40">
        <v>0</v>
      </c>
      <c r="N37" s="34">
        <v>2360.96</v>
      </c>
      <c r="O37" s="28">
        <v>0</v>
      </c>
      <c r="P37" s="28">
        <v>1.3872271624898951</v>
      </c>
      <c r="Q37" s="28">
        <v>0.85967503692762182</v>
      </c>
      <c r="R37" s="28">
        <v>2.2847100175746871E-2</v>
      </c>
      <c r="S37" s="28">
        <v>0.96181384248210022</v>
      </c>
      <c r="T37" s="28">
        <v>26.33986928104575</v>
      </c>
      <c r="U37" s="28">
        <v>2.9287790697674421</v>
      </c>
      <c r="V37" s="28">
        <v>20.666666666666668</v>
      </c>
      <c r="W37" s="28">
        <v>1.6243354991139989</v>
      </c>
      <c r="X37" s="28">
        <v>0.5733152726041314</v>
      </c>
      <c r="Y37" s="28">
        <v>1.0141388174807198</v>
      </c>
      <c r="Z37" s="28">
        <v>0.10643367752184273</v>
      </c>
      <c r="AA37" s="28">
        <v>0</v>
      </c>
      <c r="AB37" s="28">
        <v>0.60123966942148765</v>
      </c>
      <c r="AC37" s="28">
        <v>0.51464019851116627</v>
      </c>
      <c r="AD37" s="35">
        <v>4.5161290322580643E-2</v>
      </c>
      <c r="AE37" s="28">
        <v>3.6228287841191066E-2</v>
      </c>
    </row>
    <row r="38" spans="1:31" ht="14.25" customHeight="1">
      <c r="A38" s="13">
        <v>48</v>
      </c>
      <c r="B38" s="14" t="s">
        <v>67</v>
      </c>
      <c r="C38" s="14" t="s">
        <v>39</v>
      </c>
      <c r="D38" s="31">
        <v>0.01</v>
      </c>
      <c r="E38" s="15">
        <v>6651</v>
      </c>
      <c r="F38" s="16">
        <v>0.27092265586376363</v>
      </c>
      <c r="G38" s="16">
        <v>0.26095753473181965</v>
      </c>
      <c r="H38" s="17">
        <v>18.663204029469252</v>
      </c>
      <c r="I38" s="18">
        <v>16.689721611573859</v>
      </c>
      <c r="J38" s="20">
        <v>23.232876712328768</v>
      </c>
      <c r="K38" s="31">
        <v>0.58279999999999998</v>
      </c>
      <c r="L38" s="31">
        <v>0.13420000000000001</v>
      </c>
      <c r="M38" s="31">
        <v>0.10009999999999999</v>
      </c>
      <c r="N38" s="34">
        <v>32395.599999999999</v>
      </c>
      <c r="O38" s="35">
        <v>7.3197359932509434E-2</v>
      </c>
      <c r="P38" s="28">
        <v>0.30350386857084422</v>
      </c>
      <c r="Q38" s="28">
        <v>0.57188678183557484</v>
      </c>
      <c r="R38" s="28">
        <v>0.53002070393374745</v>
      </c>
      <c r="S38" s="28">
        <v>1.1642954906965561</v>
      </c>
      <c r="T38" s="28">
        <v>5.8331294710700918</v>
      </c>
      <c r="U38" s="28">
        <v>4.9595663546689357</v>
      </c>
      <c r="V38" s="28">
        <v>6.6716974732915038</v>
      </c>
      <c r="W38" s="28">
        <v>1.2052402686875645</v>
      </c>
      <c r="X38" s="28">
        <v>0.63478761096656944</v>
      </c>
      <c r="Y38" s="28">
        <v>1.2807778399552323</v>
      </c>
      <c r="Z38" s="28">
        <v>0.5127443259110761</v>
      </c>
      <c r="AA38" s="28">
        <v>1.3639292618314598E-2</v>
      </c>
      <c r="AB38" s="28">
        <v>0.29104036757466362</v>
      </c>
      <c r="AC38" s="28">
        <v>0.22877004803904125</v>
      </c>
      <c r="AD38" s="35">
        <v>8.0204864906082404E-2</v>
      </c>
      <c r="AE38" s="28">
        <v>2.8251531403299189E-2</v>
      </c>
    </row>
    <row r="39" spans="1:31" ht="14.25" customHeight="1">
      <c r="A39" s="13">
        <v>49</v>
      </c>
      <c r="B39" s="14" t="s">
        <v>68</v>
      </c>
      <c r="C39" s="14" t="s">
        <v>39</v>
      </c>
      <c r="D39" s="31">
        <v>0.03</v>
      </c>
      <c r="E39" s="15">
        <v>-19364</v>
      </c>
      <c r="F39" s="16">
        <v>0.1532</v>
      </c>
      <c r="G39" s="16">
        <v>0.21644736842105264</v>
      </c>
      <c r="H39" s="17">
        <f>I39</f>
        <v>15.697107216494844</v>
      </c>
      <c r="I39" s="18">
        <v>15.697107216494844</v>
      </c>
      <c r="J39" s="20">
        <v>6.4520547945205475</v>
      </c>
      <c r="K39" s="31">
        <v>0.30425600000000003</v>
      </c>
      <c r="L39" s="31">
        <v>1.17E-2</v>
      </c>
      <c r="M39" s="40">
        <v>0.68</v>
      </c>
      <c r="N39" s="34">
        <v>26681.47</v>
      </c>
      <c r="O39" s="31">
        <v>0.191</v>
      </c>
      <c r="P39" s="28">
        <v>2.7019194422277288</v>
      </c>
      <c r="Q39" s="28">
        <v>1.4827196747232889</v>
      </c>
      <c r="R39" s="28">
        <v>1.4758982227336657</v>
      </c>
      <c r="S39" s="28">
        <v>4.5234394540322294</v>
      </c>
      <c r="T39" s="28">
        <v>1329.1076115485564</v>
      </c>
      <c r="U39" s="28">
        <v>-47.508209025236887</v>
      </c>
      <c r="V39" s="28">
        <v>49.197512872826195</v>
      </c>
      <c r="W39" s="28">
        <v>0.6951987385134033</v>
      </c>
      <c r="X39" s="28">
        <v>1.0432952495490078</v>
      </c>
      <c r="Y39" s="28">
        <v>1.5600308750263139</v>
      </c>
      <c r="Z39" s="28">
        <v>0</v>
      </c>
      <c r="AA39" s="28">
        <v>0</v>
      </c>
      <c r="AB39" s="28">
        <v>-5.7656691975584335</v>
      </c>
      <c r="AC39" s="28">
        <v>8.0214854163786806E-2</v>
      </c>
      <c r="AD39" s="35">
        <v>6.8062165524595666E-2</v>
      </c>
      <c r="AE39" s="28">
        <v>8.4243369734789391E-3</v>
      </c>
    </row>
    <row r="40" spans="1:31" ht="14.25" customHeight="1">
      <c r="A40" s="13">
        <v>50</v>
      </c>
      <c r="B40" s="14" t="s">
        <v>69</v>
      </c>
      <c r="C40" s="14" t="s">
        <v>39</v>
      </c>
      <c r="D40" s="31">
        <v>0.02</v>
      </c>
      <c r="E40" s="15">
        <v>38467</v>
      </c>
      <c r="F40" s="16">
        <v>0.17432269541940748</v>
      </c>
      <c r="G40" s="16">
        <v>0.23431561734112621</v>
      </c>
      <c r="H40" s="17">
        <v>18.024655158967427</v>
      </c>
      <c r="I40" s="18">
        <v>15.44042075352159</v>
      </c>
      <c r="J40" s="20">
        <v>21.298630136986301</v>
      </c>
      <c r="K40" s="31">
        <v>0.60089999999999999</v>
      </c>
      <c r="L40" s="31">
        <v>6.5299999999999997E-2</v>
      </c>
      <c r="M40" s="31">
        <v>5.8599999999999999E-2</v>
      </c>
      <c r="N40" s="34">
        <v>379786.06</v>
      </c>
      <c r="O40" s="35">
        <v>0.21800947867298584</v>
      </c>
      <c r="P40" s="28">
        <v>0.18673428196090924</v>
      </c>
      <c r="Q40" s="28">
        <v>0.70520214131315861</v>
      </c>
      <c r="R40" s="28">
        <v>0.16892548924273743</v>
      </c>
      <c r="S40" s="28">
        <v>1.4983485002902197</v>
      </c>
      <c r="T40" s="28">
        <v>12.309486994085692</v>
      </c>
      <c r="U40" s="28">
        <v>3.4095144779505633</v>
      </c>
      <c r="V40" s="28">
        <v>54.445147852328077</v>
      </c>
      <c r="W40" s="28">
        <v>1.3536213335320093</v>
      </c>
      <c r="X40" s="28">
        <v>0.64984168885185123</v>
      </c>
      <c r="Y40" s="28">
        <v>1.0707090769798258</v>
      </c>
      <c r="Z40" s="28">
        <v>0.10138375493004474</v>
      </c>
      <c r="AA40" s="28">
        <v>3.2252953075134747E-2</v>
      </c>
      <c r="AB40" s="28">
        <v>0.12006585877817921</v>
      </c>
      <c r="AC40" s="28">
        <v>9.0803221029471484E-2</v>
      </c>
      <c r="AD40" s="35">
        <v>1.5250849177210844E-2</v>
      </c>
      <c r="AE40" s="28">
        <v>0</v>
      </c>
    </row>
    <row r="41" spans="1:31" ht="14.25" customHeight="1">
      <c r="A41" s="13">
        <v>51</v>
      </c>
      <c r="B41" s="14" t="s">
        <v>70</v>
      </c>
      <c r="C41" s="14" t="s">
        <v>37</v>
      </c>
      <c r="D41" s="31">
        <v>0.02</v>
      </c>
      <c r="E41" s="15">
        <v>321</v>
      </c>
      <c r="F41" s="16">
        <v>1.653884834247862</v>
      </c>
      <c r="G41" s="16">
        <v>0.21771771771771772</v>
      </c>
      <c r="H41" s="17">
        <v>208.33919003115267</v>
      </c>
      <c r="I41" s="18">
        <v>19.107680000000002</v>
      </c>
      <c r="J41" s="20">
        <v>10.846575342465753</v>
      </c>
      <c r="K41" s="39">
        <v>0.62</v>
      </c>
      <c r="L41" s="31">
        <v>0.19789999999999999</v>
      </c>
      <c r="M41" s="31">
        <v>0.1245</v>
      </c>
      <c r="N41" s="34">
        <v>7171.1</v>
      </c>
      <c r="O41" s="31">
        <v>6.59E-2</v>
      </c>
      <c r="P41" s="28">
        <v>1.6998542982030074E-2</v>
      </c>
      <c r="Q41" s="28">
        <v>1.5765209125475286</v>
      </c>
      <c r="R41" s="28">
        <v>3.6311475409836067</v>
      </c>
      <c r="S41" s="28">
        <v>0.41620515290151699</v>
      </c>
      <c r="T41" s="28">
        <v>9.4582763337893301</v>
      </c>
      <c r="U41" s="28">
        <v>2.7188360204482893</v>
      </c>
      <c r="V41" s="28">
        <v>1.082680864390855</v>
      </c>
      <c r="W41" s="28">
        <v>2.261992619926199</v>
      </c>
      <c r="X41" s="28">
        <v>0.35279369627507162</v>
      </c>
      <c r="Y41" s="28">
        <v>1.7828054298642535</v>
      </c>
      <c r="Z41" s="28">
        <v>0.55248109204943741</v>
      </c>
      <c r="AA41" s="28">
        <v>0</v>
      </c>
      <c r="AB41" s="28">
        <v>8.5315614617940197E-2</v>
      </c>
      <c r="AC41" s="28">
        <v>0.32658374312988142</v>
      </c>
      <c r="AD41" s="35">
        <v>0.19785941567833382</v>
      </c>
      <c r="AE41" s="28">
        <v>7.810240092565808E-2</v>
      </c>
    </row>
    <row r="42" spans="1:31" ht="14.25" customHeight="1">
      <c r="A42" s="13">
        <v>52</v>
      </c>
      <c r="B42" s="14" t="s">
        <v>71</v>
      </c>
      <c r="C42" s="14" t="s">
        <v>39</v>
      </c>
      <c r="D42" s="31">
        <v>0.03</v>
      </c>
      <c r="E42" s="15">
        <v>1294</v>
      </c>
      <c r="F42" s="16">
        <v>0.90883948977293483</v>
      </c>
      <c r="G42" s="16">
        <v>0.23076923076923078</v>
      </c>
      <c r="H42" s="17">
        <v>70.633693972179287</v>
      </c>
      <c r="I42" s="18">
        <v>18.28</v>
      </c>
      <c r="J42" s="20">
        <v>13.830136986301369</v>
      </c>
      <c r="K42" s="31">
        <v>0.24049999999999999</v>
      </c>
      <c r="L42" s="31">
        <v>0.16170000000000001</v>
      </c>
      <c r="M42" s="31">
        <v>0.1055</v>
      </c>
      <c r="N42" s="34">
        <v>26670.560000000001</v>
      </c>
      <c r="O42" s="35">
        <v>0.13486866862346655</v>
      </c>
      <c r="P42" s="28">
        <v>0.16802618142447612</v>
      </c>
      <c r="Q42" s="28">
        <v>6.7838967648127912E-2</v>
      </c>
      <c r="R42" s="28">
        <v>-0.66632284682826204</v>
      </c>
      <c r="S42" s="28">
        <v>1.0721788724001931</v>
      </c>
      <c r="T42" s="28">
        <v>4.9546062465580993</v>
      </c>
      <c r="U42" s="28">
        <v>2.0971229409936512</v>
      </c>
      <c r="V42" s="28">
        <v>6.8266367972250324</v>
      </c>
      <c r="W42" s="28">
        <v>1.0343539850341854</v>
      </c>
      <c r="X42" s="28">
        <v>0.75246481840397739</v>
      </c>
      <c r="Y42" s="28">
        <v>2.425460636515913</v>
      </c>
      <c r="Z42" s="28">
        <v>0.68894940640823799</v>
      </c>
      <c r="AA42" s="28">
        <v>3.6721841623760694E-2</v>
      </c>
      <c r="AB42" s="28">
        <v>5.6867872288997784E-2</v>
      </c>
      <c r="AC42" s="28">
        <v>0.15222246922205637</v>
      </c>
      <c r="AD42" s="35">
        <v>2.5649168492701154E-2</v>
      </c>
      <c r="AE42" s="28">
        <v>1.8239173467983528E-2</v>
      </c>
    </row>
    <row r="43" spans="1:31" ht="14.25" customHeight="1">
      <c r="A43" s="13">
        <v>54</v>
      </c>
      <c r="B43" s="14" t="s">
        <v>72</v>
      </c>
      <c r="C43" s="14" t="s">
        <v>39</v>
      </c>
      <c r="D43" s="31">
        <v>0.04</v>
      </c>
      <c r="E43" s="15">
        <v>3832</v>
      </c>
      <c r="F43" s="16">
        <v>0.42670000000000002</v>
      </c>
      <c r="G43" s="16">
        <v>0.36230000000000001</v>
      </c>
      <c r="H43" s="17">
        <v>20.887252087682672</v>
      </c>
      <c r="I43" s="17">
        <v>5.6822341331818826</v>
      </c>
      <c r="J43" s="20">
        <v>14.235616438356164</v>
      </c>
      <c r="K43" s="31">
        <v>0.31759999999999999</v>
      </c>
      <c r="L43" s="31">
        <v>0.13009999999999999</v>
      </c>
      <c r="M43" s="31">
        <v>0.1067</v>
      </c>
      <c r="N43" s="34">
        <v>40754.82</v>
      </c>
      <c r="O43" s="28">
        <v>4.8500000000000001E-2</v>
      </c>
      <c r="P43" s="28">
        <v>8.6932847953079984E-2</v>
      </c>
      <c r="Q43" s="28">
        <v>0.1782407407407407</v>
      </c>
      <c r="R43" s="28">
        <v>7.6893424036281175</v>
      </c>
      <c r="S43" s="28">
        <v>0.35466316801717518</v>
      </c>
      <c r="T43" s="28">
        <v>1.010642365536579</v>
      </c>
      <c r="U43" s="28">
        <v>1.8217916562960694</v>
      </c>
      <c r="V43" s="28">
        <v>22.972959922742636</v>
      </c>
      <c r="W43" s="28">
        <v>1.4946529365887189</v>
      </c>
      <c r="X43" s="28">
        <v>0.75480731384406197</v>
      </c>
      <c r="Y43" s="28">
        <v>1.0613174019607843</v>
      </c>
      <c r="Z43" s="28">
        <v>5.6798522124153303E-2</v>
      </c>
      <c r="AA43" s="28">
        <v>0</v>
      </c>
      <c r="AB43" s="28">
        <v>0.12156010595270195</v>
      </c>
      <c r="AC43" s="28">
        <v>0.25714105555205247</v>
      </c>
      <c r="AD43" s="35">
        <v>-1.681484751035164E-2</v>
      </c>
      <c r="AE43" s="28">
        <v>5.2966769657607667E-3</v>
      </c>
    </row>
    <row r="44" spans="1:31" ht="14.25" customHeight="1">
      <c r="A44" s="37">
        <v>56</v>
      </c>
      <c r="B44" s="38" t="s">
        <v>73</v>
      </c>
      <c r="C44" s="38" t="s">
        <v>37</v>
      </c>
      <c r="D44" s="31">
        <v>0.02</v>
      </c>
      <c r="E44" s="15">
        <v>8103</v>
      </c>
      <c r="F44" s="16">
        <v>0.1348</v>
      </c>
      <c r="G44" s="16">
        <v>0.26939999999999997</v>
      </c>
      <c r="H44" s="17">
        <v>16.835616438356166</v>
      </c>
      <c r="I44" s="17">
        <v>11.136244897959184</v>
      </c>
      <c r="J44" s="20">
        <v>15.901369863013699</v>
      </c>
      <c r="K44" s="39">
        <v>0.6</v>
      </c>
      <c r="L44" s="31">
        <v>0.1595</v>
      </c>
      <c r="M44" s="31">
        <v>0.29730000000000001</v>
      </c>
      <c r="N44" s="34">
        <v>17528.32</v>
      </c>
      <c r="O44" s="28">
        <v>0.13458356315499173</v>
      </c>
      <c r="P44" s="28">
        <v>-6.4061218912271123E-2</v>
      </c>
      <c r="Q44" s="28">
        <v>0.11807662060442636</v>
      </c>
      <c r="R44" s="28">
        <v>0.22235631316940707</v>
      </c>
      <c r="S44" s="28">
        <v>1.3277053099177443</v>
      </c>
      <c r="T44" s="28">
        <v>5.8930615313922887</v>
      </c>
      <c r="U44" s="28">
        <v>30.802183406113539</v>
      </c>
      <c r="V44" s="28">
        <v>97.426795580110493</v>
      </c>
      <c r="W44" s="28">
        <v>1.5363737486095661</v>
      </c>
      <c r="X44" s="28">
        <v>0.61252895715314681</v>
      </c>
      <c r="Y44" s="28">
        <v>1</v>
      </c>
      <c r="Z44" s="28">
        <v>3.6173633440514469E-2</v>
      </c>
      <c r="AA44" s="28">
        <v>0</v>
      </c>
      <c r="AB44" s="28">
        <v>0.42979897098604997</v>
      </c>
      <c r="AC44" s="28">
        <v>0.31448743212781943</v>
      </c>
      <c r="AD44" s="35">
        <v>0</v>
      </c>
      <c r="AE44" s="28">
        <v>0.10845371932460977</v>
      </c>
    </row>
    <row r="45" spans="1:31" ht="14.25" customHeight="1">
      <c r="A45" s="37">
        <v>56</v>
      </c>
      <c r="B45" s="38" t="s">
        <v>73</v>
      </c>
      <c r="C45" s="38" t="s">
        <v>37</v>
      </c>
      <c r="D45" s="31">
        <v>0.02</v>
      </c>
      <c r="E45" s="15">
        <v>6778</v>
      </c>
      <c r="F45" s="16">
        <v>6.3600000000000004E-2</v>
      </c>
      <c r="G45" s="16">
        <v>0.24660000000000001</v>
      </c>
      <c r="H45" s="17">
        <v>14.780023605783416</v>
      </c>
      <c r="I45" s="17">
        <v>12.167982509413337</v>
      </c>
      <c r="J45" s="20">
        <v>14.178082191780822</v>
      </c>
      <c r="K45" s="31">
        <v>0.51849999999999996</v>
      </c>
      <c r="L45" s="31">
        <v>6.3799999999999996E-2</v>
      </c>
      <c r="M45" s="31">
        <v>0.2298</v>
      </c>
      <c r="N45" s="34">
        <v>11311.83</v>
      </c>
      <c r="O45" s="28">
        <v>0.13458356315499173</v>
      </c>
      <c r="P45" s="28">
        <v>0.19087688219663423</v>
      </c>
      <c r="Q45" s="28">
        <v>0.38784551671000678</v>
      </c>
      <c r="R45" s="28">
        <v>1.2186579378068738</v>
      </c>
      <c r="S45" s="28">
        <v>1.283353547604609</v>
      </c>
      <c r="T45" s="28">
        <v>7.9871048907060862</v>
      </c>
      <c r="U45" s="28">
        <v>11.36241610738255</v>
      </c>
      <c r="V45" s="28">
        <v>59.473067915690869</v>
      </c>
      <c r="W45" s="28">
        <v>2.8395395110858441</v>
      </c>
      <c r="X45" s="28">
        <v>0.33009483079211605</v>
      </c>
      <c r="Y45" s="28">
        <v>1</v>
      </c>
      <c r="Z45" s="28">
        <v>2.2276197085357392E-2</v>
      </c>
      <c r="AA45" s="28">
        <v>0</v>
      </c>
      <c r="AB45" s="28">
        <v>0.5467672326866454</v>
      </c>
      <c r="AC45" s="28">
        <v>0.52140185075802326</v>
      </c>
      <c r="AD45" s="35">
        <v>0</v>
      </c>
      <c r="AE45" s="28">
        <v>0.13380586729671196</v>
      </c>
    </row>
    <row r="46" spans="1:31" ht="14.25" customHeight="1">
      <c r="A46" s="37">
        <v>57</v>
      </c>
      <c r="B46" s="38" t="s">
        <v>74</v>
      </c>
      <c r="C46" s="38" t="s">
        <v>37</v>
      </c>
      <c r="D46" s="31">
        <v>2.8000000000000001E-2</v>
      </c>
      <c r="E46" s="15">
        <v>1092</v>
      </c>
      <c r="F46" s="16">
        <v>0.82421123810675123</v>
      </c>
      <c r="G46" s="16">
        <v>0.29313909774436092</v>
      </c>
      <c r="H46" s="17">
        <v>48.717948717948715</v>
      </c>
      <c r="I46" s="17">
        <v>13.94861038280021</v>
      </c>
      <c r="J46" s="20">
        <v>11.035616438356165</v>
      </c>
      <c r="K46" s="31">
        <v>0.2238</v>
      </c>
      <c r="L46" s="31">
        <v>0.42259999999999998</v>
      </c>
      <c r="M46" s="31">
        <v>0.34339999999999998</v>
      </c>
      <c r="N46" s="34">
        <v>15224.95</v>
      </c>
      <c r="O46" s="28">
        <v>0.184</v>
      </c>
      <c r="P46" s="28">
        <v>0.19004443160062134</v>
      </c>
      <c r="Q46" s="28">
        <v>0.8311545341956792</v>
      </c>
      <c r="R46" s="28">
        <v>2.4888178913738019</v>
      </c>
      <c r="S46" s="28">
        <v>1.1802992066241114</v>
      </c>
      <c r="T46" s="28">
        <v>3.997653631284916</v>
      </c>
      <c r="U46" s="28">
        <v>7.7268113594644205</v>
      </c>
      <c r="V46" s="28">
        <v>3.6109401019326839</v>
      </c>
      <c r="W46" s="28">
        <v>1.0311656566685339</v>
      </c>
      <c r="X46" s="28">
        <v>0.59910757649344337</v>
      </c>
      <c r="Y46" s="28">
        <v>1.3600673022994951</v>
      </c>
      <c r="Z46" s="28">
        <v>0.9002029007289396</v>
      </c>
      <c r="AA46" s="28">
        <v>1.6833245660178853E-2</v>
      </c>
      <c r="AB46" s="28">
        <v>0.10615339749198018</v>
      </c>
      <c r="AC46" s="28">
        <v>0.10729757679085497</v>
      </c>
      <c r="AD46" s="35">
        <v>-0.15495122837418598</v>
      </c>
      <c r="AE46" s="28">
        <v>6.4004024707230494E-3</v>
      </c>
    </row>
    <row r="47" spans="1:31" ht="14.25" customHeight="1">
      <c r="A47" s="37">
        <v>57</v>
      </c>
      <c r="B47" s="38" t="s">
        <v>74</v>
      </c>
      <c r="C47" s="38" t="s">
        <v>37</v>
      </c>
      <c r="D47" s="31">
        <v>1.4999999999999999E-2</v>
      </c>
      <c r="E47" s="15">
        <v>867</v>
      </c>
      <c r="F47" s="16">
        <v>0.28149999999999997</v>
      </c>
      <c r="G47" s="16">
        <v>0.24199999999999999</v>
      </c>
      <c r="H47" s="17">
        <v>21.68396770472895</v>
      </c>
      <c r="I47" s="17">
        <v>8.4003574620196613</v>
      </c>
      <c r="J47" s="20">
        <v>8.0219178082191789</v>
      </c>
      <c r="K47" s="39">
        <v>0.34</v>
      </c>
      <c r="L47" s="31">
        <v>0.18440000000000001</v>
      </c>
      <c r="M47" s="31">
        <v>0.41649999999999998</v>
      </c>
      <c r="N47" s="34">
        <v>3449.59</v>
      </c>
      <c r="O47" s="28">
        <v>0</v>
      </c>
      <c r="P47" s="28">
        <v>0.3116810705324784</v>
      </c>
      <c r="Q47" s="28">
        <v>0.33282149712092135</v>
      </c>
      <c r="R47" s="28">
        <v>0.14682539682539675</v>
      </c>
      <c r="S47" s="28">
        <v>0.79112397491558129</v>
      </c>
      <c r="T47" s="28">
        <v>0</v>
      </c>
      <c r="U47" s="28">
        <v>1.2567049808429118</v>
      </c>
      <c r="V47" s="28">
        <v>69.05263157894737</v>
      </c>
      <c r="W47" s="28">
        <v>3.7153284671532845</v>
      </c>
      <c r="X47" s="28">
        <v>0.26206163655685438</v>
      </c>
      <c r="Y47" s="28">
        <v>1.0153977758768178</v>
      </c>
      <c r="Z47" s="28">
        <v>1.4112903225806451E-2</v>
      </c>
      <c r="AA47" s="28">
        <v>0</v>
      </c>
      <c r="AB47" s="28">
        <v>0.2853381602764522</v>
      </c>
      <c r="AC47" s="28">
        <v>0.61463414634146341</v>
      </c>
      <c r="AD47" s="35">
        <v>0.20487804878048779</v>
      </c>
      <c r="AE47" s="28">
        <v>5.7012195121951222E-2</v>
      </c>
    </row>
    <row r="48" spans="1:31" ht="14.25" customHeight="1">
      <c r="A48" s="13">
        <v>58</v>
      </c>
      <c r="B48" s="14" t="s">
        <v>75</v>
      </c>
      <c r="C48" s="14" t="s">
        <v>37</v>
      </c>
      <c r="D48" s="31">
        <v>4.4999999999999998E-2</v>
      </c>
      <c r="E48" s="15">
        <v>20609</v>
      </c>
      <c r="F48" s="16">
        <v>0.37006019932471723</v>
      </c>
      <c r="G48" s="16">
        <v>0.37647058823529411</v>
      </c>
      <c r="H48" s="17">
        <v>16.50735115726139</v>
      </c>
      <c r="I48" s="17">
        <v>10.309090909090909</v>
      </c>
      <c r="J48" s="20">
        <v>13.424657534246576</v>
      </c>
      <c r="K48" s="31">
        <v>0.30149999999999999</v>
      </c>
      <c r="L48" s="31">
        <v>0.31990000000000002</v>
      </c>
      <c r="M48" s="31">
        <v>7.4099999999999999E-2</v>
      </c>
      <c r="N48" s="34">
        <v>39567.050000000003</v>
      </c>
      <c r="O48" s="28">
        <v>5.8999999999999997E-2</v>
      </c>
      <c r="P48" s="28">
        <v>0.66513418349661579</v>
      </c>
      <c r="Q48" s="28">
        <v>1.0870872454900304</v>
      </c>
      <c r="R48" s="28">
        <v>3.7983701979045401</v>
      </c>
      <c r="S48" s="28">
        <v>1.4414309575312834</v>
      </c>
      <c r="T48" s="28">
        <v>7.0052230613127513</v>
      </c>
      <c r="U48" s="28">
        <v>5.1746000540633528</v>
      </c>
      <c r="V48" s="28">
        <v>3.6691700500095838</v>
      </c>
      <c r="W48" s="28">
        <v>1.0980860259312615</v>
      </c>
      <c r="X48" s="28">
        <v>0.56648880805513246</v>
      </c>
      <c r="Y48" s="28">
        <v>1.1378831789052615</v>
      </c>
      <c r="Z48" s="28">
        <v>0.87436500113731142</v>
      </c>
      <c r="AA48" s="28">
        <v>0</v>
      </c>
      <c r="AB48" s="28">
        <v>0.70428022212729602</v>
      </c>
      <c r="AC48" s="28">
        <v>0.33199411122192146</v>
      </c>
      <c r="AD48" s="35">
        <v>0.10360450206582134</v>
      </c>
      <c r="AE48" s="28">
        <v>4.585648477940827E-2</v>
      </c>
    </row>
    <row r="49" spans="1:31">
      <c r="A49" s="13">
        <v>59</v>
      </c>
      <c r="B49" s="14" t="s">
        <v>76</v>
      </c>
      <c r="C49" s="14" t="s">
        <v>39</v>
      </c>
      <c r="D49" s="31">
        <v>0.05</v>
      </c>
      <c r="E49" s="15">
        <v>9286</v>
      </c>
      <c r="F49" s="16">
        <v>0.51045259504483775</v>
      </c>
      <c r="G49" s="16">
        <v>0.30092592592592593</v>
      </c>
      <c r="H49" s="17">
        <v>23.486969631703641</v>
      </c>
      <c r="I49" s="17">
        <v>19.827272727272728</v>
      </c>
      <c r="J49" s="20">
        <v>10.06027397260274</v>
      </c>
      <c r="K49" s="39">
        <v>0.51</v>
      </c>
      <c r="L49" s="31">
        <v>0.2525</v>
      </c>
      <c r="M49" s="31">
        <v>0.19220000000000001</v>
      </c>
      <c r="N49" s="34">
        <v>27171.05</v>
      </c>
      <c r="O49" s="31">
        <v>0.45829999999999999</v>
      </c>
      <c r="P49" s="28">
        <v>0.12191643917593842</v>
      </c>
      <c r="Q49" s="28">
        <v>1.1457934990439771</v>
      </c>
      <c r="R49" s="28">
        <v>1.3682733996429484</v>
      </c>
      <c r="S49" s="28">
        <v>2.1071442018139157</v>
      </c>
      <c r="T49" s="28">
        <v>820.97149183504018</v>
      </c>
      <c r="U49" s="28">
        <v>5.1204956549059686</v>
      </c>
      <c r="V49" s="28">
        <v>6898.0697674418607</v>
      </c>
      <c r="W49" s="28">
        <v>1.0282351376144245</v>
      </c>
      <c r="X49" s="28">
        <v>0.96984183286845205</v>
      </c>
      <c r="Y49" s="28">
        <v>1.0104950596426561</v>
      </c>
      <c r="Z49" s="28">
        <v>8.2423702383604362E-3</v>
      </c>
      <c r="AA49" s="28">
        <v>4.1434617955001113E-3</v>
      </c>
      <c r="AB49" s="28">
        <v>0.56441270323659021</v>
      </c>
      <c r="AC49" s="28">
        <v>2.1615753648644549E-2</v>
      </c>
      <c r="AD49" s="35">
        <v>2.1620473539952195E-2</v>
      </c>
      <c r="AE49" s="28">
        <v>0</v>
      </c>
    </row>
    <row r="50" spans="1:31" ht="14.25" customHeight="1">
      <c r="A50" s="13">
        <v>61</v>
      </c>
      <c r="B50" s="14" t="s">
        <v>77</v>
      </c>
      <c r="C50" s="14" t="s">
        <v>37</v>
      </c>
      <c r="D50" s="31">
        <v>1.4999999999999999E-2</v>
      </c>
      <c r="E50" s="15">
        <v>7295</v>
      </c>
      <c r="F50" s="16">
        <v>9.2025474714691358E-2</v>
      </c>
      <c r="G50" s="16">
        <v>0.27586206896551724</v>
      </c>
      <c r="H50" s="17">
        <v>11.945982179575052</v>
      </c>
      <c r="I50" s="17">
        <v>13.407067692307693</v>
      </c>
      <c r="J50" s="20">
        <v>14.156164383561643</v>
      </c>
      <c r="K50" s="31">
        <v>0.78500000000000003</v>
      </c>
      <c r="L50" s="31">
        <v>0.316</v>
      </c>
      <c r="M50" s="31">
        <v>8.3000000000000004E-2</v>
      </c>
      <c r="N50" s="40">
        <v>14478.52</v>
      </c>
      <c r="O50" s="28">
        <v>0</v>
      </c>
      <c r="P50" s="28">
        <v>-0.17254508324391682</v>
      </c>
      <c r="Q50" s="28">
        <v>-0.2457047365397671</v>
      </c>
      <c r="R50" s="28">
        <v>-3.4030720338983023E-2</v>
      </c>
      <c r="S50" s="28">
        <v>1.5332689357349849</v>
      </c>
      <c r="T50" s="28">
        <v>12.884290943816648</v>
      </c>
      <c r="U50" s="28">
        <v>7.6987161198288163</v>
      </c>
      <c r="V50" s="28">
        <v>4.0536805207811719</v>
      </c>
      <c r="W50" s="28">
        <v>1.101870442777132</v>
      </c>
      <c r="X50" s="28">
        <v>0.3958420480214172</v>
      </c>
      <c r="Y50" s="28">
        <v>1.2660123316974958</v>
      </c>
      <c r="Z50" s="28">
        <v>0.83453337025754637</v>
      </c>
      <c r="AA50" s="28">
        <v>1.7585156466352812E-2</v>
      </c>
      <c r="AB50" s="28">
        <v>0.43431667311642308</v>
      </c>
      <c r="AC50" s="28">
        <v>0.3379039430773792</v>
      </c>
      <c r="AD50" s="35">
        <v>0.23554699080936853</v>
      </c>
      <c r="AE50" s="28">
        <v>4.0023717758671806E-2</v>
      </c>
    </row>
    <row r="51" spans="1:31" ht="14.25" customHeight="1">
      <c r="A51" s="37">
        <v>62</v>
      </c>
      <c r="B51" s="38" t="s">
        <v>78</v>
      </c>
      <c r="C51" s="38" t="s">
        <v>39</v>
      </c>
      <c r="D51" s="31">
        <v>1.4999999999999999E-2</v>
      </c>
      <c r="E51" s="15">
        <v>4813</v>
      </c>
      <c r="F51" s="16">
        <v>0.38921797842377348</v>
      </c>
      <c r="G51" s="16">
        <v>0.2633794160057239</v>
      </c>
      <c r="H51" s="17">
        <v>25.586135466445047</v>
      </c>
      <c r="I51" s="17">
        <v>13.889322869671926</v>
      </c>
      <c r="J51" s="20">
        <v>23.435616438356163</v>
      </c>
      <c r="K51" s="31">
        <v>1</v>
      </c>
      <c r="L51" s="31">
        <v>0.36580000000000001</v>
      </c>
      <c r="M51" s="31">
        <v>3.15E-2</v>
      </c>
      <c r="N51" s="34">
        <v>31250.42</v>
      </c>
      <c r="O51" s="28">
        <v>7.4930619796484743E-2</v>
      </c>
      <c r="P51" s="28">
        <v>0.16121112116181746</v>
      </c>
      <c r="Q51" s="28">
        <v>1.3807856865033052E-2</v>
      </c>
      <c r="R51" s="28">
        <v>-2.1151108399430574E-2</v>
      </c>
      <c r="S51" s="28">
        <v>1.3400331156287371</v>
      </c>
      <c r="T51" s="28">
        <v>14.915783545794296</v>
      </c>
      <c r="U51" s="28">
        <v>4.0098819125216769</v>
      </c>
      <c r="V51" s="28">
        <v>26.798197203826344</v>
      </c>
      <c r="W51" s="28">
        <v>1.2783856910257638</v>
      </c>
      <c r="X51" s="28">
        <v>0.73035208313716093</v>
      </c>
      <c r="Y51" s="28">
        <v>1.3051923076923078</v>
      </c>
      <c r="Z51" s="28">
        <v>0.22833940789053009</v>
      </c>
      <c r="AA51" s="28">
        <v>3.5807916107167977E-3</v>
      </c>
      <c r="AB51" s="28">
        <v>0.15493320457106069</v>
      </c>
      <c r="AC51" s="28">
        <v>0.1437789600137292</v>
      </c>
      <c r="AD51" s="35">
        <v>-6.6861163548996058E-2</v>
      </c>
      <c r="AE51" s="28">
        <v>4.2230993650248842E-2</v>
      </c>
    </row>
    <row r="52" spans="1:31" ht="14.25" customHeight="1">
      <c r="A52" s="37">
        <v>62</v>
      </c>
      <c r="B52" s="38" t="s">
        <v>78</v>
      </c>
      <c r="C52" s="38" t="s">
        <v>39</v>
      </c>
      <c r="D52" s="31">
        <v>0.02</v>
      </c>
      <c r="E52" s="15">
        <v>2231</v>
      </c>
      <c r="F52" s="16">
        <v>0.11083915019943014</v>
      </c>
      <c r="G52" s="16">
        <v>0.3480906298805358</v>
      </c>
      <c r="H52" s="17">
        <v>11.097400268937696</v>
      </c>
      <c r="I52" s="17">
        <v>9.235483702504494</v>
      </c>
      <c r="J52" s="20">
        <v>15.150684931506849</v>
      </c>
      <c r="K52" s="31">
        <v>0.54743600000000003</v>
      </c>
      <c r="L52" s="31">
        <v>0.44269999999999998</v>
      </c>
      <c r="M52" s="40">
        <v>0</v>
      </c>
      <c r="N52" s="34">
        <v>9917.3700000000008</v>
      </c>
      <c r="O52" s="28">
        <v>9.6412758651847841E-2</v>
      </c>
      <c r="P52" s="28">
        <v>0.40556096697068988</v>
      </c>
      <c r="Q52" s="28">
        <v>0.23993498374593658</v>
      </c>
      <c r="R52" s="28">
        <v>0.41202531645569618</v>
      </c>
      <c r="S52" s="28">
        <v>1.8230140616947654</v>
      </c>
      <c r="T52" s="28">
        <v>15.867991028516501</v>
      </c>
      <c r="U52" s="28">
        <v>3.9351609058402861</v>
      </c>
      <c r="V52" s="28">
        <v>159.24115755627011</v>
      </c>
      <c r="W52" s="28">
        <v>2.5948623237071859</v>
      </c>
      <c r="X52" s="28">
        <v>0.37522837522837521</v>
      </c>
      <c r="Y52" s="28">
        <v>1.0266423357664234</v>
      </c>
      <c r="Z52" s="28">
        <v>1.4923868105273772E-2</v>
      </c>
      <c r="AA52" s="28">
        <v>0</v>
      </c>
      <c r="AB52" s="28">
        <v>0.24906502930505164</v>
      </c>
      <c r="AC52" s="28">
        <v>0.21129149503271141</v>
      </c>
      <c r="AD52" s="35">
        <v>-2.2171068572813181E-2</v>
      </c>
      <c r="AE52" s="28">
        <v>3.6830627574509327E-2</v>
      </c>
    </row>
    <row r="53" spans="1:31" ht="14.25" customHeight="1">
      <c r="A53" s="13">
        <v>63</v>
      </c>
      <c r="B53" s="14" t="s">
        <v>79</v>
      </c>
      <c r="C53" s="14" t="s">
        <v>37</v>
      </c>
      <c r="D53" s="31">
        <v>0.03</v>
      </c>
      <c r="E53" s="15">
        <v>5273</v>
      </c>
      <c r="F53" s="16">
        <v>0.67291206725546271</v>
      </c>
      <c r="G53" s="16">
        <v>0.26772222222222219</v>
      </c>
      <c r="H53" s="17">
        <v>42.698653517921485</v>
      </c>
      <c r="I53" s="17">
        <v>14.25</v>
      </c>
      <c r="J53" s="20">
        <v>6.0712328767123287</v>
      </c>
      <c r="K53" s="31">
        <v>0.27729999999999999</v>
      </c>
      <c r="L53" s="31">
        <v>0.50409999999999999</v>
      </c>
      <c r="M53" s="31">
        <v>0.20180000000000001</v>
      </c>
      <c r="N53" s="34">
        <v>51155.96</v>
      </c>
      <c r="O53" s="28">
        <v>1.8969500000000066E-4</v>
      </c>
      <c r="P53" s="28">
        <v>0.4141635627220237</v>
      </c>
      <c r="Q53" s="28">
        <v>0.21981225999146625</v>
      </c>
      <c r="R53" s="28">
        <v>0.28578395513289445</v>
      </c>
      <c r="S53" s="28">
        <v>0.38591509074755681</v>
      </c>
      <c r="T53" s="28">
        <v>0</v>
      </c>
      <c r="U53" s="28">
        <v>7.3378582202111611</v>
      </c>
      <c r="V53" s="28">
        <v>0.61862224624090023</v>
      </c>
      <c r="W53" s="28">
        <v>0.78459074877366519</v>
      </c>
      <c r="X53" s="28">
        <v>0.62400552504891971</v>
      </c>
      <c r="Y53" s="28">
        <v>2.3293302945301542</v>
      </c>
      <c r="Z53" s="28">
        <v>1.4327911541226996</v>
      </c>
      <c r="AA53" s="28">
        <v>0</v>
      </c>
      <c r="AB53" s="28">
        <v>0.11261679747984409</v>
      </c>
      <c r="AC53" s="28">
        <v>0.31140801644398769</v>
      </c>
      <c r="AD53" s="35">
        <v>0.37835560123329909</v>
      </c>
      <c r="AE53" s="28">
        <v>0</v>
      </c>
    </row>
    <row r="54" spans="1:31" ht="14.25" customHeight="1">
      <c r="A54" s="13">
        <v>64</v>
      </c>
      <c r="B54" s="14" t="s">
        <v>80</v>
      </c>
      <c r="C54" s="14" t="s">
        <v>37</v>
      </c>
      <c r="D54" s="31">
        <v>0.03</v>
      </c>
      <c r="E54" s="15">
        <v>1185</v>
      </c>
      <c r="F54" s="16">
        <v>1.3043576441431974</v>
      </c>
      <c r="G54" s="16">
        <v>0.27777777777777779</v>
      </c>
      <c r="H54" s="17">
        <v>114.9367088607595</v>
      </c>
      <c r="I54" s="17">
        <v>12.971428571428572</v>
      </c>
      <c r="J54" s="20">
        <v>4.4602739726027396</v>
      </c>
      <c r="K54" s="39">
        <v>0.6</v>
      </c>
      <c r="L54" s="31">
        <v>0.26840000000000003</v>
      </c>
      <c r="M54" s="31">
        <v>0.14699999999999999</v>
      </c>
      <c r="N54" s="40">
        <v>5495.6900000000023</v>
      </c>
      <c r="O54" s="28">
        <v>2.0999999999999999E-3</v>
      </c>
      <c r="P54" s="28">
        <v>0.82457983193277307</v>
      </c>
      <c r="Q54" s="28">
        <v>16.926605504587155</v>
      </c>
      <c r="R54" s="28">
        <v>10.045801526717558</v>
      </c>
      <c r="S54" s="28">
        <v>0.9860277320299633</v>
      </c>
      <c r="T54" s="28">
        <v>1.8264121235977169</v>
      </c>
      <c r="U54" s="28">
        <v>-5.0530901170705143</v>
      </c>
      <c r="V54" s="28">
        <v>25.564738292011018</v>
      </c>
      <c r="W54" s="28">
        <v>1.1152376286134249</v>
      </c>
      <c r="X54" s="28">
        <v>0.83929599473640926</v>
      </c>
      <c r="Y54" s="28">
        <v>1.0157938487115545</v>
      </c>
      <c r="Z54" s="28">
        <v>0.33572159672466734</v>
      </c>
      <c r="AA54" s="28">
        <v>0</v>
      </c>
      <c r="AB54" s="28">
        <v>1.1488124091129424</v>
      </c>
      <c r="AC54" s="28">
        <v>0.32133620689655173</v>
      </c>
      <c r="AD54" s="35">
        <v>0.2029094827586207</v>
      </c>
      <c r="AE54" s="28">
        <v>0.12273706896551724</v>
      </c>
    </row>
    <row r="55" spans="1:31" ht="14.25" customHeight="1">
      <c r="A55" s="37">
        <v>65</v>
      </c>
      <c r="B55" s="38" t="s">
        <v>81</v>
      </c>
      <c r="C55" s="38" t="s">
        <v>37</v>
      </c>
      <c r="D55" s="31">
        <v>0.01</v>
      </c>
      <c r="E55" s="15">
        <v>5448</v>
      </c>
      <c r="F55" s="16">
        <v>0.19833448992310831</v>
      </c>
      <c r="G55" s="16">
        <v>0.18857758620689655</v>
      </c>
      <c r="H55" s="17">
        <v>21.301762114537446</v>
      </c>
      <c r="I55" s="17">
        <v>23.2104</v>
      </c>
      <c r="J55" s="20">
        <v>12.835616438356164</v>
      </c>
      <c r="K55" s="31">
        <v>0.875</v>
      </c>
      <c r="L55" s="31">
        <v>0.37640000000000001</v>
      </c>
      <c r="M55" s="31">
        <v>0.21879999999999999</v>
      </c>
      <c r="N55" s="34">
        <v>19243.37</v>
      </c>
      <c r="O55" s="28">
        <v>0</v>
      </c>
      <c r="P55" s="28">
        <v>0.57688113413304243</v>
      </c>
      <c r="Q55" s="28">
        <v>0.78076994262446786</v>
      </c>
      <c r="R55" s="28">
        <v>0.48730548730548739</v>
      </c>
      <c r="S55" s="28">
        <v>0.80728946254760903</v>
      </c>
      <c r="T55" s="28">
        <v>5.1881693013768482</v>
      </c>
      <c r="U55" s="28">
        <v>1.87562219627604</v>
      </c>
      <c r="V55" s="28">
        <v>32.890086206896555</v>
      </c>
      <c r="W55" s="28">
        <v>5.6843051631132804</v>
      </c>
      <c r="X55" s="28">
        <v>0.16826590594744123</v>
      </c>
      <c r="Y55" s="28">
        <v>1.0262331134150173</v>
      </c>
      <c r="Z55" s="28">
        <v>4.3548303279114485E-2</v>
      </c>
      <c r="AA55" s="28">
        <v>0</v>
      </c>
      <c r="AB55" s="28">
        <v>0.36260774069020602</v>
      </c>
      <c r="AC55" s="28">
        <v>0.59910883952558813</v>
      </c>
      <c r="AD55" s="35">
        <v>9.3899482340606771E-2</v>
      </c>
      <c r="AE55" s="28">
        <v>9.7568966647008717E-2</v>
      </c>
    </row>
    <row r="56" spans="1:31" ht="14.25" customHeight="1">
      <c r="A56" s="37">
        <v>65</v>
      </c>
      <c r="B56" s="38" t="s">
        <v>81</v>
      </c>
      <c r="C56" s="38" t="s">
        <v>37</v>
      </c>
      <c r="D56" s="31">
        <v>0.01</v>
      </c>
      <c r="E56" s="15">
        <v>4460</v>
      </c>
      <c r="F56" s="16">
        <v>0.28439611502725648</v>
      </c>
      <c r="G56" s="16">
        <v>0.19</v>
      </c>
      <c r="H56" s="17">
        <v>23.624439461883409</v>
      </c>
      <c r="I56" s="17">
        <v>30.104285714285716</v>
      </c>
      <c r="J56" s="20">
        <v>13.816438356164383</v>
      </c>
      <c r="K56" s="39">
        <v>0.95</v>
      </c>
      <c r="L56" s="31">
        <v>0.91259999999999997</v>
      </c>
      <c r="M56" s="31">
        <v>0.27489999999999998</v>
      </c>
      <c r="N56" s="34">
        <v>5528.79</v>
      </c>
      <c r="O56" s="28">
        <v>0</v>
      </c>
      <c r="P56" s="28">
        <v>-0.1511604741508118</v>
      </c>
      <c r="Q56" s="28">
        <v>4.1769662921348312</v>
      </c>
      <c r="R56" s="28">
        <v>5.9147286821705425</v>
      </c>
      <c r="S56" s="28">
        <v>0.71883839336224775</v>
      </c>
      <c r="T56" s="28">
        <v>9.6054715622750173</v>
      </c>
      <c r="U56" s="28">
        <v>-5.3928860145513342</v>
      </c>
      <c r="V56" s="28">
        <v>4.0695439987799302</v>
      </c>
      <c r="W56" s="28">
        <v>1.1345318742400556</v>
      </c>
      <c r="X56" s="28">
        <v>0.67558528428093645</v>
      </c>
      <c r="Y56" s="28">
        <v>1.0524956970740103</v>
      </c>
      <c r="Z56" s="28">
        <v>0.71007415445831068</v>
      </c>
      <c r="AA56" s="28">
        <v>0</v>
      </c>
      <c r="AB56" s="28">
        <v>1.3521297559496741</v>
      </c>
      <c r="AC56" s="28">
        <v>0.52600809473842003</v>
      </c>
      <c r="AD56" s="35">
        <v>0.13116474291710389</v>
      </c>
      <c r="AE56" s="28">
        <v>7.7949332933593164E-3</v>
      </c>
    </row>
    <row r="57" spans="1:31" ht="14.25" customHeight="1">
      <c r="A57" s="37">
        <v>67</v>
      </c>
      <c r="B57" s="38" t="s">
        <v>82</v>
      </c>
      <c r="C57" s="38" t="s">
        <v>37</v>
      </c>
      <c r="D57" s="31">
        <v>2.1999999999999999E-2</v>
      </c>
      <c r="E57" s="15">
        <v>6745</v>
      </c>
      <c r="F57" s="16">
        <v>0.21171299085165551</v>
      </c>
      <c r="G57" s="16">
        <v>0.27008547008547007</v>
      </c>
      <c r="H57" s="17">
        <v>16.765709414381025</v>
      </c>
      <c r="I57" s="17">
        <v>12.564967777777779</v>
      </c>
      <c r="J57" s="20">
        <v>13.087671232876712</v>
      </c>
      <c r="K57" s="31">
        <v>0.92500000000000004</v>
      </c>
      <c r="L57" s="31">
        <v>7.8E-2</v>
      </c>
      <c r="M57" s="31">
        <v>9.8599999999999993E-2</v>
      </c>
      <c r="N57" s="34">
        <v>38648.54</v>
      </c>
      <c r="O57" s="35">
        <v>0.18779342723004683</v>
      </c>
      <c r="P57" s="28">
        <v>5.0833426201582377E-2</v>
      </c>
      <c r="Q57" s="28">
        <v>0.18126836011750469</v>
      </c>
      <c r="R57" s="28">
        <v>-0.14054536187563715</v>
      </c>
      <c r="S57" s="28">
        <v>0.93899191889395195</v>
      </c>
      <c r="T57" s="28">
        <v>3.7616618982460506</v>
      </c>
      <c r="U57" s="28">
        <v>2.0915575152379717</v>
      </c>
      <c r="V57" s="28">
        <v>6.6618934846064874</v>
      </c>
      <c r="W57" s="28">
        <v>1.7558845861807137</v>
      </c>
      <c r="X57" s="28">
        <v>0.48216828773141834</v>
      </c>
      <c r="Y57" s="28">
        <v>1.0907530327306019</v>
      </c>
      <c r="Z57" s="28">
        <v>0.26313633703920419</v>
      </c>
      <c r="AA57" s="28">
        <v>0</v>
      </c>
      <c r="AB57" s="28">
        <v>0.21373682959676779</v>
      </c>
      <c r="AC57" s="28">
        <v>0.29442791005291008</v>
      </c>
      <c r="AD57" s="35">
        <v>8.953373015873016E-2</v>
      </c>
      <c r="AE57" s="28">
        <v>2.2007275132275132E-2</v>
      </c>
    </row>
    <row r="58" spans="1:31" ht="14.25" customHeight="1">
      <c r="A58" s="37">
        <v>67</v>
      </c>
      <c r="B58" s="38" t="s">
        <v>82</v>
      </c>
      <c r="C58" s="38" t="s">
        <v>37</v>
      </c>
      <c r="D58" s="31">
        <v>0.01</v>
      </c>
      <c r="E58" s="15">
        <v>1714</v>
      </c>
      <c r="F58" s="16">
        <v>0.5344051354769821</v>
      </c>
      <c r="G58" s="16">
        <v>0.20221897285220214</v>
      </c>
      <c r="H58" s="17">
        <v>45.199025670945161</v>
      </c>
      <c r="I58" s="17">
        <v>18.016541860465118</v>
      </c>
      <c r="J58" s="20">
        <v>16.208219178082192</v>
      </c>
      <c r="K58" s="31">
        <v>0.25140000000000001</v>
      </c>
      <c r="L58" s="31">
        <v>0.2397</v>
      </c>
      <c r="M58" s="31">
        <v>0.13139999999999999</v>
      </c>
      <c r="N58" s="40">
        <v>11533.87000000001</v>
      </c>
      <c r="O58" s="35">
        <v>2.8377739240107357E-2</v>
      </c>
      <c r="P58" s="28">
        <v>2.3097969062401358E-2</v>
      </c>
      <c r="Q58" s="28">
        <v>-0.35146276595744685</v>
      </c>
      <c r="R58" s="28">
        <v>0.46621043627031655</v>
      </c>
      <c r="S58" s="28">
        <v>0.36129099373228263</v>
      </c>
      <c r="T58" s="28">
        <v>1.6416922713306548</v>
      </c>
      <c r="U58" s="28">
        <v>1.0009366669068376</v>
      </c>
      <c r="V58" s="28">
        <v>2.7090483619344772</v>
      </c>
      <c r="W58" s="28">
        <v>1.694468546637744</v>
      </c>
      <c r="X58" s="28">
        <v>0.47678066340961689</v>
      </c>
      <c r="Y58" s="28">
        <v>1.1027253668763102</v>
      </c>
      <c r="Z58" s="28">
        <v>0.36733647734262864</v>
      </c>
      <c r="AA58" s="28">
        <v>0</v>
      </c>
      <c r="AB58" s="28">
        <v>0.13825925627167862</v>
      </c>
      <c r="AC58" s="28">
        <v>0.59372300604664552</v>
      </c>
      <c r="AD58" s="35">
        <v>7.3567520875323922E-2</v>
      </c>
      <c r="AE58" s="28">
        <v>9.7610135329686154E-2</v>
      </c>
    </row>
    <row r="59" spans="1:31" ht="14.25" customHeight="1">
      <c r="A59" s="13">
        <v>68</v>
      </c>
      <c r="B59" s="14" t="s">
        <v>83</v>
      </c>
      <c r="C59" s="14" t="s">
        <v>37</v>
      </c>
      <c r="D59" s="31">
        <v>0.02</v>
      </c>
      <c r="E59" s="15">
        <v>2454</v>
      </c>
      <c r="F59" s="16">
        <v>0.37460894894561503</v>
      </c>
      <c r="G59" s="16">
        <v>0.35886666666666667</v>
      </c>
      <c r="H59" s="17">
        <v>18.609295028524858</v>
      </c>
      <c r="I59" s="17">
        <v>10.558892485549134</v>
      </c>
      <c r="J59" s="20">
        <v>15.43013698630137</v>
      </c>
      <c r="K59" s="31">
        <v>0.21909999999999999</v>
      </c>
      <c r="L59" s="31">
        <v>4.1700000000000001E-2</v>
      </c>
      <c r="M59" s="31">
        <v>0.19819999999999999</v>
      </c>
      <c r="N59" s="34">
        <v>9687.86</v>
      </c>
      <c r="O59" s="35">
        <v>1.8334798442797898E-2</v>
      </c>
      <c r="P59" s="28">
        <v>0.24623461571563809</v>
      </c>
      <c r="Q59" s="28">
        <v>0.31566760998199128</v>
      </c>
      <c r="R59" s="28">
        <v>0.4184971098265895</v>
      </c>
      <c r="S59" s="28">
        <v>0.78639028315261117</v>
      </c>
      <c r="T59" s="28">
        <v>54.877005347593581</v>
      </c>
      <c r="U59" s="28">
        <v>1.2968532794136232</v>
      </c>
      <c r="V59" s="28">
        <v>21.180598555211557</v>
      </c>
      <c r="W59" s="28">
        <v>3.2762970014278916</v>
      </c>
      <c r="X59" s="28">
        <v>0.29019337016574587</v>
      </c>
      <c r="Y59" s="28">
        <v>1.0698305084745763</v>
      </c>
      <c r="Z59" s="28">
        <v>5.3285099726241687E-2</v>
      </c>
      <c r="AA59" s="28">
        <v>0</v>
      </c>
      <c r="AB59" s="28">
        <v>0.27263637373625155</v>
      </c>
      <c r="AC59" s="28">
        <v>0.58750730851685828</v>
      </c>
      <c r="AD59" s="35">
        <v>0.29809004092769442</v>
      </c>
      <c r="AE59" s="28">
        <v>0.13876437341648801</v>
      </c>
    </row>
    <row r="60" spans="1:31">
      <c r="A60" s="13">
        <v>69</v>
      </c>
      <c r="B60" s="14" t="s">
        <v>84</v>
      </c>
      <c r="C60" s="14" t="s">
        <v>37</v>
      </c>
      <c r="D60" s="31">
        <v>0.03</v>
      </c>
      <c r="E60" s="15">
        <v>7568</v>
      </c>
      <c r="F60" s="16">
        <v>0.40075034204821502</v>
      </c>
      <c r="G60" s="16">
        <v>0.28435754189944135</v>
      </c>
      <c r="H60" s="17">
        <v>23.670959302325581</v>
      </c>
      <c r="I60" s="17">
        <v>13.368792537313434</v>
      </c>
      <c r="J60" s="20">
        <v>7.3287671232876717</v>
      </c>
      <c r="K60" s="39">
        <v>0.44</v>
      </c>
      <c r="L60" s="31">
        <v>0.21690000000000001</v>
      </c>
      <c r="M60" s="31">
        <v>0.88500000000000001</v>
      </c>
      <c r="N60" s="34">
        <v>15902.24</v>
      </c>
      <c r="O60" s="31">
        <v>0.18859999999999999</v>
      </c>
      <c r="P60" s="28">
        <v>0.31910812088187046</v>
      </c>
      <c r="Q60" s="28">
        <v>0.28886367320473338</v>
      </c>
      <c r="R60" s="28">
        <v>5.3452115812917533E-2</v>
      </c>
      <c r="S60" s="28">
        <v>2.4110722163613696</v>
      </c>
      <c r="T60" s="28">
        <v>10.218056190621349</v>
      </c>
      <c r="U60" s="28">
        <v>28.627428652764927</v>
      </c>
      <c r="V60" s="28">
        <v>1396.6805555555557</v>
      </c>
      <c r="W60" s="28">
        <v>1.1969654575978024</v>
      </c>
      <c r="X60" s="28">
        <v>0.82858768731426646</v>
      </c>
      <c r="Y60" s="28">
        <v>1.0185319474659575</v>
      </c>
      <c r="Z60" s="28">
        <v>9.1183498930952084E-3</v>
      </c>
      <c r="AA60" s="28">
        <v>0</v>
      </c>
      <c r="AB60" s="28">
        <v>0.53597733711048157</v>
      </c>
      <c r="AC60" s="28">
        <v>0.1409045256113205</v>
      </c>
      <c r="AD60" s="35">
        <v>0.1679627290898062</v>
      </c>
      <c r="AE60" s="28">
        <v>0</v>
      </c>
    </row>
    <row r="61" spans="1:31" ht="14.25" customHeight="1">
      <c r="A61" s="13">
        <v>70</v>
      </c>
      <c r="B61" s="14" t="s">
        <v>85</v>
      </c>
      <c r="C61" s="14" t="s">
        <v>39</v>
      </c>
      <c r="D61" s="31">
        <v>1.9400000000000001E-2</v>
      </c>
      <c r="E61" s="15">
        <v>13351</v>
      </c>
      <c r="F61" s="16">
        <v>0.22413598898839271</v>
      </c>
      <c r="G61" s="16">
        <v>0.28931339534883721</v>
      </c>
      <c r="H61" s="17">
        <v>16.144543479889148</v>
      </c>
      <c r="I61" s="17">
        <v>12.760509198934619</v>
      </c>
      <c r="J61" s="20">
        <v>13.835616438356164</v>
      </c>
      <c r="K61" s="39">
        <v>1</v>
      </c>
      <c r="L61" s="31">
        <v>0.19439999999999999</v>
      </c>
      <c r="M61" s="31">
        <v>0.1111</v>
      </c>
      <c r="N61" s="34">
        <v>55732.5</v>
      </c>
      <c r="O61" s="35">
        <v>5.7116214010957005E-2</v>
      </c>
      <c r="P61" s="28">
        <v>0.20202136332281184</v>
      </c>
      <c r="Q61" s="28">
        <v>6.345856728341559E-2</v>
      </c>
      <c r="R61" s="28">
        <v>0.1016585526858651</v>
      </c>
      <c r="S61" s="28">
        <v>0.85839048816954222</v>
      </c>
      <c r="T61" s="28">
        <v>7.4629637271489289</v>
      </c>
      <c r="U61" s="28">
        <v>2.8648143454568498</v>
      </c>
      <c r="V61" s="28">
        <v>4.9149364061311012</v>
      </c>
      <c r="W61" s="28">
        <v>1.4202851309852631</v>
      </c>
      <c r="X61" s="28">
        <v>0.50922987296425437</v>
      </c>
      <c r="Y61" s="28">
        <v>1.207333286683927</v>
      </c>
      <c r="Z61" s="28">
        <v>0.4006413663583856</v>
      </c>
      <c r="AA61" s="28">
        <v>9.8490485808440525E-2</v>
      </c>
      <c r="AB61" s="28">
        <v>0.24381825486686876</v>
      </c>
      <c r="AC61" s="28">
        <v>0.30732651368537461</v>
      </c>
      <c r="AD61" s="35">
        <v>0.218025988388167</v>
      </c>
      <c r="AE61" s="28">
        <v>5.4066906275919271E-2</v>
      </c>
    </row>
    <row r="62" spans="1:31" ht="14.25" customHeight="1">
      <c r="A62" s="13">
        <v>71</v>
      </c>
      <c r="B62" s="14" t="s">
        <v>86</v>
      </c>
      <c r="C62" s="14" t="s">
        <v>37</v>
      </c>
      <c r="D62" s="31">
        <v>0.03</v>
      </c>
      <c r="E62" s="15">
        <v>4147</v>
      </c>
      <c r="F62" s="16">
        <v>0.31824618545444916</v>
      </c>
      <c r="G62" s="16">
        <v>0.22556390977443608</v>
      </c>
      <c r="H62" s="17">
        <v>24.949942126838678</v>
      </c>
      <c r="I62" s="17">
        <v>15.918063076923078</v>
      </c>
      <c r="J62" s="20">
        <v>16.156164383561645</v>
      </c>
      <c r="K62" s="31">
        <v>0.378</v>
      </c>
      <c r="L62" s="31">
        <v>0.24790000000000001</v>
      </c>
      <c r="M62" s="31">
        <v>0.187</v>
      </c>
      <c r="N62" s="46">
        <v>21931.15</v>
      </c>
      <c r="O62" s="31">
        <v>5.7200000000000001E-2</v>
      </c>
      <c r="P62" s="28">
        <v>0.16940408163265297</v>
      </c>
      <c r="Q62" s="28">
        <v>0.11864994509622617</v>
      </c>
      <c r="R62" s="28">
        <v>1.5741775294847922</v>
      </c>
      <c r="S62" s="28">
        <v>0.66681718293747549</v>
      </c>
      <c r="T62" s="28">
        <v>3.0275404906717691</v>
      </c>
      <c r="U62" s="28">
        <v>3.2063400159224145</v>
      </c>
      <c r="V62" s="28">
        <v>2.0691233478118725</v>
      </c>
      <c r="W62" s="28">
        <v>1.891110403058786</v>
      </c>
      <c r="X62" s="28">
        <v>0.45952587049395471</v>
      </c>
      <c r="Y62" s="28">
        <v>1.2522423977247867</v>
      </c>
      <c r="Z62" s="28">
        <v>0.61970448439760284</v>
      </c>
      <c r="AA62" s="28">
        <v>1.0332713370531102E-4</v>
      </c>
      <c r="AB62" s="28">
        <v>0.22624730625494421</v>
      </c>
      <c r="AC62" s="28">
        <v>0.36323416550042886</v>
      </c>
      <c r="AD62" s="35">
        <v>9.9137736445307212E-2</v>
      </c>
      <c r="AE62" s="28">
        <v>6.7220441515055754E-2</v>
      </c>
    </row>
    <row r="63" spans="1:31" ht="14.25" customHeight="1">
      <c r="A63" s="13">
        <v>72</v>
      </c>
      <c r="B63" s="14" t="s">
        <v>87</v>
      </c>
      <c r="C63" s="14" t="s">
        <v>39</v>
      </c>
      <c r="D63" s="31">
        <v>0.01</v>
      </c>
      <c r="E63" s="15">
        <v>13066</v>
      </c>
      <c r="F63" s="16">
        <v>7.4651065547307383E-2</v>
      </c>
      <c r="G63" s="16">
        <v>0.19175242986090871</v>
      </c>
      <c r="H63" s="17">
        <v>17.668201438848921</v>
      </c>
      <c r="I63" s="17">
        <v>17.742683775069846</v>
      </c>
      <c r="J63" s="20">
        <v>7.6191780821917812</v>
      </c>
      <c r="K63" s="39">
        <v>0.84</v>
      </c>
      <c r="L63" s="31">
        <v>0.32579999999999998</v>
      </c>
      <c r="M63" s="31">
        <v>6.5000000000000002E-2</v>
      </c>
      <c r="N63" s="34">
        <v>162910.41</v>
      </c>
      <c r="O63" s="28">
        <v>0</v>
      </c>
      <c r="P63" s="28">
        <v>-0.189191882389943</v>
      </c>
      <c r="Q63" s="28">
        <v>6.4000000000000057E-2</v>
      </c>
      <c r="R63" s="28">
        <v>9.2840414854466369E-2</v>
      </c>
      <c r="S63" s="28">
        <v>2.3546292968393971</v>
      </c>
      <c r="T63" s="28">
        <v>9.0885641554958898</v>
      </c>
      <c r="U63" s="28">
        <v>55.988387070393166</v>
      </c>
      <c r="V63" s="28">
        <v>11.426578095269887</v>
      </c>
      <c r="W63" s="28">
        <v>1.1465725403923017</v>
      </c>
      <c r="X63" s="28">
        <v>0.56213369998540563</v>
      </c>
      <c r="Y63" s="28">
        <v>1.3011984861227923</v>
      </c>
      <c r="Z63" s="28">
        <v>0.88388255505231927</v>
      </c>
      <c r="AA63" s="28">
        <v>5.5108096651123361E-3</v>
      </c>
      <c r="AB63" s="28">
        <v>7.5138591769604121E-2</v>
      </c>
      <c r="AC63" s="28">
        <v>4.2396277015302096E-2</v>
      </c>
      <c r="AD63" s="35">
        <v>5.7940848246890213E-2</v>
      </c>
      <c r="AE63" s="28">
        <v>1.183151916706105E-4</v>
      </c>
    </row>
    <row r="64" spans="1:31" ht="14.25" customHeight="1">
      <c r="A64" s="13">
        <v>74</v>
      </c>
      <c r="B64" s="14" t="s">
        <v>88</v>
      </c>
      <c r="C64" s="14" t="s">
        <v>37</v>
      </c>
      <c r="D64" s="31">
        <v>0.01</v>
      </c>
      <c r="E64" s="15">
        <v>37985</v>
      </c>
      <c r="F64" s="16">
        <v>0.38217468385076447</v>
      </c>
      <c r="G64" s="16">
        <v>0.22946341463414635</v>
      </c>
      <c r="H64" s="17">
        <v>26.985104646571013</v>
      </c>
      <c r="I64" s="17">
        <v>17.581975986277872</v>
      </c>
      <c r="J64" s="20">
        <v>5.7643835616438359</v>
      </c>
      <c r="K64" s="39">
        <v>0.65</v>
      </c>
      <c r="L64" s="31">
        <v>0.2132</v>
      </c>
      <c r="M64" s="31">
        <v>3.1099999999999999E-2</v>
      </c>
      <c r="N64" s="34">
        <v>226666.9</v>
      </c>
      <c r="O64" s="28">
        <v>4.0250000000000001E-2</v>
      </c>
      <c r="P64" s="28">
        <v>6.9714501006588714E-2</v>
      </c>
      <c r="Q64" s="28">
        <v>0.27494122232420137</v>
      </c>
      <c r="R64" s="28">
        <v>0.27099645318878407</v>
      </c>
      <c r="S64" s="28">
        <v>0.72911800506628943</v>
      </c>
      <c r="T64" s="28">
        <v>5.2428677317100094</v>
      </c>
      <c r="U64" s="28">
        <v>5.908190195224682</v>
      </c>
      <c r="V64" s="28">
        <v>7.4169223046461044</v>
      </c>
      <c r="W64" s="28">
        <v>1.4947738561549675</v>
      </c>
      <c r="X64" s="28">
        <v>0.78173527995196401</v>
      </c>
      <c r="Y64" s="28">
        <v>1.4627381824844266</v>
      </c>
      <c r="Z64" s="28">
        <v>0.52524530348602139</v>
      </c>
      <c r="AA64" s="28">
        <v>1.4013115724076722E-2</v>
      </c>
      <c r="AB64" s="28">
        <v>0.20992914856694411</v>
      </c>
      <c r="AC64" s="28">
        <v>0.23626765329603394</v>
      </c>
      <c r="AD64" s="35">
        <v>-1.1037916046263292E-2</v>
      </c>
      <c r="AE64" s="28">
        <v>0</v>
      </c>
    </row>
    <row r="65" spans="1:31" ht="14.25" customHeight="1">
      <c r="A65" s="13">
        <v>75</v>
      </c>
      <c r="B65" s="14" t="s">
        <v>89</v>
      </c>
      <c r="C65" s="14" t="s">
        <v>37</v>
      </c>
      <c r="D65" s="31">
        <v>1.4999999999999999E-2</v>
      </c>
      <c r="E65" s="15">
        <v>6075</v>
      </c>
      <c r="F65" s="16">
        <v>0.33886590016433904</v>
      </c>
      <c r="G65" s="16">
        <v>0.34271047227926077</v>
      </c>
      <c r="H65" s="17">
        <v>17.436862551440331</v>
      </c>
      <c r="I65" s="17">
        <v>13.2411175</v>
      </c>
      <c r="J65" s="20">
        <v>17.361643835616437</v>
      </c>
      <c r="K65" s="39">
        <v>0.99</v>
      </c>
      <c r="L65" s="40">
        <v>0</v>
      </c>
      <c r="M65" s="40">
        <v>0</v>
      </c>
      <c r="N65" s="34">
        <v>10494.49</v>
      </c>
      <c r="O65" s="28">
        <v>8.3300277667592224E-3</v>
      </c>
      <c r="P65" s="28">
        <v>0.53299818787630793</v>
      </c>
      <c r="Q65" s="28">
        <v>1.428604489701458</v>
      </c>
      <c r="R65" s="28">
        <v>0.43345917885795182</v>
      </c>
      <c r="S65" s="28">
        <v>1.8796732207144835</v>
      </c>
      <c r="T65" s="28">
        <v>0</v>
      </c>
      <c r="U65" s="28">
        <v>-4.4120036834407674</v>
      </c>
      <c r="V65" s="28">
        <v>8.0270030550901748</v>
      </c>
      <c r="W65" s="28">
        <v>1.1350200241561248</v>
      </c>
      <c r="X65" s="28">
        <v>0.59984747378455672</v>
      </c>
      <c r="Y65" s="28">
        <v>1.3906926406926408</v>
      </c>
      <c r="Z65" s="28">
        <v>0.52248904135696583</v>
      </c>
      <c r="AA65" s="28">
        <v>0</v>
      </c>
      <c r="AB65" s="28">
        <v>0.82011474856564293</v>
      </c>
      <c r="AC65" s="28">
        <v>0.61058317986494781</v>
      </c>
      <c r="AD65" s="35">
        <v>0.40965009208103131</v>
      </c>
      <c r="AE65" s="28">
        <v>4.0319214241866179E-2</v>
      </c>
    </row>
    <row r="66" spans="1:31" ht="14.25" customHeight="1">
      <c r="A66" s="13">
        <v>76</v>
      </c>
      <c r="B66" s="14" t="s">
        <v>90</v>
      </c>
      <c r="C66" s="14" t="s">
        <v>37</v>
      </c>
      <c r="D66" s="31">
        <v>0.03</v>
      </c>
      <c r="E66" s="15">
        <v>4147</v>
      </c>
      <c r="F66" s="16">
        <v>0.30780000000000002</v>
      </c>
      <c r="G66" s="16">
        <v>0.26200000000000001</v>
      </c>
      <c r="H66" s="17">
        <v>19.329529780564261</v>
      </c>
      <c r="I66" s="17">
        <v>11.451365714285714</v>
      </c>
      <c r="J66" s="20">
        <v>7.13972602739726</v>
      </c>
      <c r="K66" s="31">
        <v>0.74070000000000003</v>
      </c>
      <c r="L66" s="31">
        <v>0.2409</v>
      </c>
      <c r="M66" s="31">
        <v>0.6008</v>
      </c>
      <c r="N66" s="34">
        <v>15291.39</v>
      </c>
      <c r="O66" s="28">
        <v>0.1643410852713178</v>
      </c>
      <c r="P66" s="28">
        <v>8.7275519344793828E-2</v>
      </c>
      <c r="Q66" s="28">
        <v>0.38231769152761141</v>
      </c>
      <c r="R66" s="28">
        <v>0.26317392628693259</v>
      </c>
      <c r="S66" s="28">
        <v>1.2099239761301397</v>
      </c>
      <c r="T66" s="28">
        <v>3.3097973445143256</v>
      </c>
      <c r="U66" s="28">
        <v>120.21116751269035</v>
      </c>
      <c r="V66" s="28">
        <v>125.83209351753453</v>
      </c>
      <c r="W66" s="28">
        <v>1.4177965620922448</v>
      </c>
      <c r="X66" s="28">
        <v>0.70587312173878924</v>
      </c>
      <c r="Y66" s="28">
        <v>1.0249999999999999</v>
      </c>
      <c r="Z66" s="28">
        <v>3.6881419234360412E-2</v>
      </c>
      <c r="AA66" s="28">
        <v>0</v>
      </c>
      <c r="AB66" s="28">
        <v>0.32096281103672458</v>
      </c>
      <c r="AC66" s="28">
        <v>0.2898283899736504</v>
      </c>
      <c r="AD66" s="35">
        <v>-7.0822917370447949E-2</v>
      </c>
      <c r="AE66" s="28">
        <v>0.13990608742652524</v>
      </c>
    </row>
    <row r="67" spans="1:31" ht="14.25" customHeight="1">
      <c r="A67" s="13">
        <v>77</v>
      </c>
      <c r="B67" s="14" t="s">
        <v>91</v>
      </c>
      <c r="C67" s="14" t="s">
        <v>37</v>
      </c>
      <c r="D67" s="31">
        <v>0.02</v>
      </c>
      <c r="E67" s="15">
        <v>5806</v>
      </c>
      <c r="F67" s="16">
        <v>3.4506910153861092E-2</v>
      </c>
      <c r="G67" s="16">
        <v>0.34609885714285721</v>
      </c>
      <c r="H67" s="17">
        <v>9.0423699621081646</v>
      </c>
      <c r="I67" s="18">
        <v>9.6372891498809565</v>
      </c>
      <c r="J67" s="20">
        <v>6.7150684931506852</v>
      </c>
      <c r="K67" s="31">
        <v>0.501</v>
      </c>
      <c r="L67" s="31">
        <v>0.14449999999999999</v>
      </c>
      <c r="M67" s="31">
        <v>0.33339999999999997</v>
      </c>
      <c r="N67" s="34">
        <v>34048.300000000003</v>
      </c>
      <c r="O67" s="28">
        <v>0</v>
      </c>
      <c r="P67" s="28">
        <v>0.29396741238846502</v>
      </c>
      <c r="Q67" s="28">
        <v>0.15911351609437796</v>
      </c>
      <c r="R67" s="28">
        <v>0.28479752157556981</v>
      </c>
      <c r="S67" s="28">
        <v>0.96201925109573405</v>
      </c>
      <c r="T67" s="28">
        <v>2.5679783312015649</v>
      </c>
      <c r="U67" s="28">
        <v>-4.8991280008612339</v>
      </c>
      <c r="V67" s="28">
        <v>22.853029795781723</v>
      </c>
      <c r="W67" s="28">
        <v>1.5045834656504711</v>
      </c>
      <c r="X67" s="28">
        <v>0.63607745159275453</v>
      </c>
      <c r="Y67" s="28">
        <v>1.3533419857235562</v>
      </c>
      <c r="Z67" s="28">
        <v>0.13404503638610463</v>
      </c>
      <c r="AA67" s="28">
        <v>1.0297954139777564E-3</v>
      </c>
      <c r="AB67" s="28">
        <v>0.21398691606007555</v>
      </c>
      <c r="AC67" s="28">
        <v>0.23192991708417568</v>
      </c>
      <c r="AD67" s="35">
        <v>8.9713163985819341E-2</v>
      </c>
      <c r="AE67" s="28">
        <v>9.2437959626146312E-3</v>
      </c>
    </row>
    <row r="68" spans="1:31" ht="14.25" customHeight="1">
      <c r="A68" s="13">
        <v>78</v>
      </c>
      <c r="B68" s="14" t="s">
        <v>92</v>
      </c>
      <c r="C68" s="14" t="s">
        <v>37</v>
      </c>
      <c r="D68" s="31">
        <v>0.04</v>
      </c>
      <c r="E68" s="15">
        <v>14479</v>
      </c>
      <c r="F68" s="16">
        <v>0.34207409030511449</v>
      </c>
      <c r="G68" s="16">
        <v>0.25850176165803113</v>
      </c>
      <c r="H68" s="17">
        <v>20.018740935147452</v>
      </c>
      <c r="I68" s="18">
        <v>20.948677605075357</v>
      </c>
      <c r="J68" s="20">
        <v>9.0410958904109595</v>
      </c>
      <c r="K68" s="31">
        <v>0.42032000000000003</v>
      </c>
      <c r="L68" s="31">
        <v>0.55489999999999995</v>
      </c>
      <c r="M68" s="31">
        <v>0.23549999999999999</v>
      </c>
      <c r="N68" s="34">
        <v>25000</v>
      </c>
      <c r="O68" s="28">
        <v>0</v>
      </c>
      <c r="P68" s="28">
        <v>9.1758454971493375E-2</v>
      </c>
      <c r="Q68" s="28">
        <v>-0.27567724177893671</v>
      </c>
      <c r="R68" s="28">
        <v>-0.19583449041932799</v>
      </c>
      <c r="S68" s="28">
        <v>1.0664849591871681</v>
      </c>
      <c r="T68" s="28">
        <v>6.9077548756816709</v>
      </c>
      <c r="U68" s="28">
        <v>2.428609727762387</v>
      </c>
      <c r="V68" s="28">
        <v>6.8301041857064524</v>
      </c>
      <c r="W68" s="28">
        <v>1.2118380062305296</v>
      </c>
      <c r="X68" s="28">
        <v>0.65823650034176351</v>
      </c>
      <c r="Y68" s="28">
        <v>1.193096220606537</v>
      </c>
      <c r="Z68" s="28">
        <v>0.46111999999999997</v>
      </c>
      <c r="AA68" s="28">
        <v>2.9360000000000001E-2</v>
      </c>
      <c r="AB68" s="28">
        <v>0.48656641182895066</v>
      </c>
      <c r="AC68" s="28">
        <v>0.33644209540375997</v>
      </c>
      <c r="AD68" s="35">
        <v>0.29505586405298723</v>
      </c>
      <c r="AE68" s="28">
        <v>6.3383956646818757E-2</v>
      </c>
    </row>
    <row r="69" spans="1:31" ht="14.25" customHeight="1">
      <c r="A69" s="13">
        <v>79</v>
      </c>
      <c r="B69" s="14" t="s">
        <v>93</v>
      </c>
      <c r="C69" s="14" t="s">
        <v>37</v>
      </c>
      <c r="D69" s="31">
        <v>2.5000000000000001E-2</v>
      </c>
      <c r="E69" s="15">
        <v>1093</v>
      </c>
      <c r="F69" s="16">
        <v>0.26107271511551433</v>
      </c>
      <c r="G69" s="16">
        <v>0.2505045871559633</v>
      </c>
      <c r="H69" s="17">
        <v>19.945105215004574</v>
      </c>
      <c r="I69" s="18">
        <v>14.972527472527473</v>
      </c>
      <c r="J69" s="20">
        <v>15.786301369863013</v>
      </c>
      <c r="K69" s="31">
        <v>0.41139999999999999</v>
      </c>
      <c r="L69" s="31">
        <v>6.5000000000000002E-2</v>
      </c>
      <c r="M69" s="31">
        <v>0.249</v>
      </c>
      <c r="N69" s="40">
        <v>5597.58</v>
      </c>
      <c r="O69" s="28">
        <v>5.7000000000000002E-2</v>
      </c>
      <c r="P69" s="28">
        <v>0.23386457691291707</v>
      </c>
      <c r="Q69" s="28">
        <v>1.6520021547854258E-2</v>
      </c>
      <c r="R69" s="28">
        <v>-3.6463081130355679E-3</v>
      </c>
      <c r="S69" s="28">
        <v>2.4819865983445015</v>
      </c>
      <c r="T69" s="28">
        <v>26.726655348047537</v>
      </c>
      <c r="U69" s="28">
        <v>11.75873015873016</v>
      </c>
      <c r="V69" s="28">
        <v>131.45720250521921</v>
      </c>
      <c r="W69" s="28">
        <v>1.6405651340996168</v>
      </c>
      <c r="X69" s="28">
        <v>0.59601798330122024</v>
      </c>
      <c r="Y69" s="28">
        <v>1.0715867158671586</v>
      </c>
      <c r="Z69" s="28">
        <v>4.310192545486663E-2</v>
      </c>
      <c r="AA69" s="28">
        <v>0</v>
      </c>
      <c r="AB69" s="28">
        <v>0.19465716829919857</v>
      </c>
      <c r="AC69" s="28">
        <v>0.13448100622538431</v>
      </c>
      <c r="AD69" s="35">
        <v>-2.286875873459535E-3</v>
      </c>
      <c r="AE69" s="28">
        <v>2.4107483166052598E-2</v>
      </c>
    </row>
    <row r="70" spans="1:31" ht="14.25" customHeight="1">
      <c r="A70" s="13">
        <v>79</v>
      </c>
      <c r="B70" s="14" t="s">
        <v>93</v>
      </c>
      <c r="C70" s="14" t="s">
        <v>37</v>
      </c>
      <c r="D70" s="31">
        <v>0.02</v>
      </c>
      <c r="E70" s="15">
        <v>3767</v>
      </c>
      <c r="F70" s="16">
        <v>0.13610729872974292</v>
      </c>
      <c r="G70" s="16">
        <v>0.3003877551020408</v>
      </c>
      <c r="H70" s="17">
        <v>13.007698433766924</v>
      </c>
      <c r="I70" s="18">
        <v>11.397999534775529</v>
      </c>
      <c r="J70" s="20">
        <v>8.5780821917808225</v>
      </c>
      <c r="K70" s="39">
        <v>0.51</v>
      </c>
      <c r="L70" s="31">
        <v>0.11609999999999999</v>
      </c>
      <c r="M70" s="31">
        <v>9.6299999999999997E-2</v>
      </c>
      <c r="N70" s="40">
        <v>4944.8899999999994</v>
      </c>
      <c r="O70" s="28">
        <v>5.7000000000000002E-2</v>
      </c>
      <c r="P70" s="28">
        <v>0.47671705860395663</v>
      </c>
      <c r="Q70" s="28">
        <v>-0.17635337097309867</v>
      </c>
      <c r="R70" s="28">
        <v>1.323874151758174</v>
      </c>
      <c r="S70" s="28">
        <v>1.8043744466004785</v>
      </c>
      <c r="T70" s="28">
        <v>8.7612513721185508</v>
      </c>
      <c r="U70" s="28">
        <v>16.513448275862068</v>
      </c>
      <c r="V70" s="28">
        <v>292.89908256880733</v>
      </c>
      <c r="W70" s="28">
        <v>1.125599520383693</v>
      </c>
      <c r="X70" s="28">
        <v>0.84324939176593261</v>
      </c>
      <c r="Y70" s="28">
        <v>1.0282949205638845</v>
      </c>
      <c r="Z70" s="28">
        <v>3.0040322580645162E-2</v>
      </c>
      <c r="AA70" s="28">
        <v>0</v>
      </c>
      <c r="AB70" s="28">
        <v>0.68603168821708249</v>
      </c>
      <c r="AC70" s="28">
        <v>0.18102278184969409</v>
      </c>
      <c r="AD70" s="35">
        <v>9.0354778759214022E-2</v>
      </c>
      <c r="AE70" s="28">
        <v>3.2679738562091505E-2</v>
      </c>
    </row>
    <row r="71" spans="1:31">
      <c r="A71" s="13">
        <v>82</v>
      </c>
      <c r="B71" s="14" t="s">
        <v>94</v>
      </c>
      <c r="C71" s="14" t="s">
        <v>37</v>
      </c>
      <c r="D71" s="31">
        <v>0.04</v>
      </c>
      <c r="E71" s="15">
        <v>1121</v>
      </c>
      <c r="F71" s="16">
        <v>0.46157400624047518</v>
      </c>
      <c r="G71" s="16">
        <v>0.13912133891213388</v>
      </c>
      <c r="H71" s="17">
        <v>85.295066904549515</v>
      </c>
      <c r="I71" s="18">
        <v>14.061142647058825</v>
      </c>
      <c r="J71" s="20">
        <v>12.298630136986301</v>
      </c>
      <c r="K71" s="31">
        <v>0.47499999999999998</v>
      </c>
      <c r="L71" s="31">
        <v>0.16020000000000001</v>
      </c>
      <c r="M71" s="31">
        <v>0.45779999999999998</v>
      </c>
      <c r="N71" s="40">
        <v>592.88</v>
      </c>
      <c r="O71" s="28">
        <v>0</v>
      </c>
      <c r="P71" s="28">
        <v>4.4429175475687099</v>
      </c>
      <c r="Q71" s="28">
        <v>42.35</v>
      </c>
      <c r="R71" s="28">
        <v>51.954545454545453</v>
      </c>
      <c r="S71" s="28">
        <v>5.6564397046759636</v>
      </c>
      <c r="T71" s="28">
        <v>0</v>
      </c>
      <c r="U71" s="28">
        <v>86.19</v>
      </c>
      <c r="V71" s="28">
        <v>1213.943661971831</v>
      </c>
      <c r="W71" s="28">
        <v>1.4527761877504293</v>
      </c>
      <c r="X71" s="28">
        <v>0.67857836473101574</v>
      </c>
      <c r="Y71" s="28">
        <v>1.003579098067287</v>
      </c>
      <c r="Z71" s="28">
        <v>1.5114873035066506E-2</v>
      </c>
      <c r="AA71" s="28">
        <v>0</v>
      </c>
      <c r="AB71" s="28">
        <v>1.3890954151177199</v>
      </c>
      <c r="AC71" s="28">
        <v>0.12101171829678617</v>
      </c>
      <c r="AD71" s="35">
        <v>1.125420582434157E-2</v>
      </c>
      <c r="AE71" s="28">
        <v>0</v>
      </c>
    </row>
    <row r="72" spans="1:31" ht="14.25" customHeight="1">
      <c r="A72" s="13">
        <v>83</v>
      </c>
      <c r="B72" s="14" t="s">
        <v>95</v>
      </c>
      <c r="C72" s="14" t="s">
        <v>39</v>
      </c>
      <c r="D72" s="31">
        <v>2.7E-2</v>
      </c>
      <c r="E72" s="15">
        <v>12217</v>
      </c>
      <c r="F72" s="16">
        <v>0.28330697483647382</v>
      </c>
      <c r="G72" s="16">
        <v>0.25226923076923075</v>
      </c>
      <c r="H72" s="17">
        <v>21.530266022755178</v>
      </c>
      <c r="I72" s="18">
        <v>14.60495613548029</v>
      </c>
      <c r="J72" s="20">
        <v>7.2054794520547949</v>
      </c>
      <c r="K72" s="39">
        <v>0.93</v>
      </c>
      <c r="L72" s="31">
        <v>0.56420000000000003</v>
      </c>
      <c r="M72" s="31">
        <v>5.3400000000000003E-2</v>
      </c>
      <c r="N72" s="34">
        <v>29828.94</v>
      </c>
      <c r="O72" s="28">
        <v>0</v>
      </c>
      <c r="P72" s="28">
        <v>0.17168231179826976</v>
      </c>
      <c r="Q72" s="28">
        <v>2.108560579910252</v>
      </c>
      <c r="R72" s="28">
        <v>4.1074414715719065</v>
      </c>
      <c r="S72" s="28">
        <v>0.79234029028498787</v>
      </c>
      <c r="T72" s="28">
        <v>1.0403182618009335</v>
      </c>
      <c r="U72" s="28">
        <v>-1.3704144830871843</v>
      </c>
      <c r="V72" s="28">
        <v>16.320567375886526</v>
      </c>
      <c r="W72" s="28">
        <v>1.0828234396059206</v>
      </c>
      <c r="X72" s="28">
        <v>0.82316498448729525</v>
      </c>
      <c r="Y72" s="28">
        <v>1.0526683919703435</v>
      </c>
      <c r="Z72" s="28">
        <v>0.58397645883071458</v>
      </c>
      <c r="AA72" s="28">
        <v>5.7742490700127703E-3</v>
      </c>
      <c r="AB72" s="28">
        <v>1.0264230203738711</v>
      </c>
      <c r="AC72" s="28">
        <v>0.25256387971493133</v>
      </c>
      <c r="AD72" s="35">
        <v>4.3977055449330782E-2</v>
      </c>
      <c r="AE72" s="28">
        <v>2.8426640281324793E-2</v>
      </c>
    </row>
    <row r="73" spans="1:31" ht="14.25" customHeight="1">
      <c r="A73" s="13">
        <v>84</v>
      </c>
      <c r="B73" s="47" t="s">
        <v>96</v>
      </c>
      <c r="C73" s="14" t="s">
        <v>37</v>
      </c>
      <c r="D73" s="31">
        <v>1.4999999999999999E-2</v>
      </c>
      <c r="E73" s="15">
        <v>3210</v>
      </c>
      <c r="F73" s="16">
        <v>0.38930326770313406</v>
      </c>
      <c r="G73" s="16">
        <v>0.20887518198609378</v>
      </c>
      <c r="H73" s="17">
        <v>33.164271028037383</v>
      </c>
      <c r="I73" s="18">
        <v>17.308471219834193</v>
      </c>
      <c r="J73" s="20">
        <v>37.279452054794518</v>
      </c>
      <c r="K73" s="39">
        <v>1</v>
      </c>
      <c r="L73" s="31">
        <v>0.3291</v>
      </c>
      <c r="M73" s="31">
        <v>0.14330000000000001</v>
      </c>
      <c r="N73" s="34">
        <v>36013.410000000003</v>
      </c>
      <c r="O73" s="28">
        <v>4.7619047619047616E-2</v>
      </c>
      <c r="P73" s="28">
        <v>0.17112937006605455</v>
      </c>
      <c r="Q73" s="28">
        <v>8.5846716281498869E-2</v>
      </c>
      <c r="R73" s="28">
        <v>-0.20564216778025246</v>
      </c>
      <c r="S73" s="28">
        <v>0.43405411020910939</v>
      </c>
      <c r="T73" s="28">
        <v>1.696412517038369</v>
      </c>
      <c r="U73" s="28">
        <v>6.901946902654867</v>
      </c>
      <c r="V73" s="28">
        <v>4.6892736892736897</v>
      </c>
      <c r="W73" s="28">
        <v>1.4426794498229782</v>
      </c>
      <c r="X73" s="28">
        <v>0.47874594178176416</v>
      </c>
      <c r="Y73" s="28">
        <v>1</v>
      </c>
      <c r="Z73" s="28">
        <v>0.26477484518727828</v>
      </c>
      <c r="AA73" s="28">
        <v>0.52669392172187823</v>
      </c>
      <c r="AB73" s="28">
        <v>0.10046633908171888</v>
      </c>
      <c r="AC73" s="28">
        <v>0.37610695114028792</v>
      </c>
      <c r="AD73" s="35">
        <v>0</v>
      </c>
      <c r="AE73" s="28">
        <v>8.6402024139227956E-2</v>
      </c>
    </row>
    <row r="74" spans="1:31" ht="14.25" customHeight="1">
      <c r="A74" s="13">
        <v>85</v>
      </c>
      <c r="B74" s="14" t="s">
        <v>97</v>
      </c>
      <c r="C74" s="14" t="s">
        <v>37</v>
      </c>
      <c r="D74" s="31">
        <v>0.01</v>
      </c>
      <c r="E74" s="15">
        <v>3147</v>
      </c>
      <c r="F74" s="16">
        <v>0.9893411344182701</v>
      </c>
      <c r="G74" s="16">
        <v>0.16419175368139219</v>
      </c>
      <c r="H74" s="17">
        <v>118.72556720686369</v>
      </c>
      <c r="I74" s="18">
        <v>22.992576000000003</v>
      </c>
      <c r="J74" s="20">
        <v>13.876712328767123</v>
      </c>
      <c r="K74" s="31">
        <v>0.32290000000000002</v>
      </c>
      <c r="L74" s="31">
        <v>1.72E-2</v>
      </c>
      <c r="M74" s="31">
        <v>8.9700000000000002E-2</v>
      </c>
      <c r="N74" s="34">
        <v>60260.73</v>
      </c>
      <c r="O74" s="31">
        <v>2.5100000000000001E-2</v>
      </c>
      <c r="P74" s="28">
        <v>5.7607275200945107E-2</v>
      </c>
      <c r="Q74" s="28">
        <v>2.6767762821604979E-2</v>
      </c>
      <c r="R74" s="28">
        <v>-0.36449919224555738</v>
      </c>
      <c r="S74" s="28">
        <v>0.88371324169131726</v>
      </c>
      <c r="T74" s="28">
        <v>92.424021838034577</v>
      </c>
      <c r="U74" s="28">
        <v>-15.143346999627283</v>
      </c>
      <c r="V74" s="28">
        <v>3.9595368962694422</v>
      </c>
      <c r="W74" s="28">
        <v>0.92586011637442889</v>
      </c>
      <c r="X74" s="28">
        <v>0.4705225206926319</v>
      </c>
      <c r="Y74" s="28">
        <v>2.1171460485897793</v>
      </c>
      <c r="Z74" s="28">
        <v>0.57986093825193741</v>
      </c>
      <c r="AA74" s="28">
        <v>1.5432867028426346E-3</v>
      </c>
      <c r="AB74" s="28">
        <v>5.2912543820564768E-2</v>
      </c>
      <c r="AC74" s="28">
        <v>0.32235611475377557</v>
      </c>
      <c r="AD74" s="35">
        <v>0.18309803689920648</v>
      </c>
      <c r="AE74" s="28">
        <v>0</v>
      </c>
    </row>
    <row r="75" spans="1:31" ht="14.25" customHeight="1">
      <c r="A75" s="13">
        <v>87</v>
      </c>
      <c r="B75" s="14" t="s">
        <v>98</v>
      </c>
      <c r="C75" s="14" t="s">
        <v>37</v>
      </c>
      <c r="D75" s="31">
        <v>0.02</v>
      </c>
      <c r="E75" s="15">
        <v>3087</v>
      </c>
      <c r="F75" s="16">
        <v>0.30931650922948628</v>
      </c>
      <c r="G75" s="16">
        <v>0.27517241379310342</v>
      </c>
      <c r="H75" s="17">
        <v>19.307204405571753</v>
      </c>
      <c r="I75" s="18">
        <v>14.53691219512195</v>
      </c>
      <c r="J75" s="20">
        <v>14.789041095890411</v>
      </c>
      <c r="K75" s="39">
        <v>0.54</v>
      </c>
      <c r="L75" s="31">
        <v>0.54159999999999997</v>
      </c>
      <c r="M75" s="31">
        <v>0.44219999999999998</v>
      </c>
      <c r="N75" s="34">
        <v>6790.45</v>
      </c>
      <c r="O75" s="28">
        <v>1.47E-4</v>
      </c>
      <c r="P75" s="28">
        <v>8.9563625267012448E-2</v>
      </c>
      <c r="Q75" s="28">
        <v>1.6804572672836144</v>
      </c>
      <c r="R75" s="28">
        <v>2.0029182879377432</v>
      </c>
      <c r="S75" s="28">
        <v>0.7542898868200073</v>
      </c>
      <c r="T75" s="28">
        <v>6.048009367681499</v>
      </c>
      <c r="U75" s="28">
        <v>-3.0445033893309756</v>
      </c>
      <c r="V75" s="28">
        <v>333.22580645161293</v>
      </c>
      <c r="W75" s="28">
        <v>3.2699584679280109</v>
      </c>
      <c r="X75" s="28">
        <v>0.30345889931382158</v>
      </c>
      <c r="Y75" s="28">
        <v>1.0025015634771732</v>
      </c>
      <c r="Z75" s="28">
        <v>2.6401299756295695E-3</v>
      </c>
      <c r="AA75" s="28">
        <v>0</v>
      </c>
      <c r="AB75" s="28">
        <v>0.91317852388699894</v>
      </c>
      <c r="AC75" s="28">
        <v>0.74578896418199414</v>
      </c>
      <c r="AD75" s="35">
        <v>0.10280735721200387</v>
      </c>
      <c r="AE75" s="28">
        <v>7.8799612778315584E-2</v>
      </c>
    </row>
    <row r="76" spans="1:31" ht="14.25" customHeight="1">
      <c r="A76" s="13">
        <v>88</v>
      </c>
      <c r="B76" s="14" t="s">
        <v>99</v>
      </c>
      <c r="C76" s="14" t="s">
        <v>39</v>
      </c>
      <c r="D76" s="31">
        <v>3.5000000000000003E-2</v>
      </c>
      <c r="E76" s="15">
        <v>7023</v>
      </c>
      <c r="F76" s="16">
        <v>5.5566971994299275E-2</v>
      </c>
      <c r="G76" s="16">
        <v>0.34031339031339031</v>
      </c>
      <c r="H76" s="17">
        <v>10.452262565855049</v>
      </c>
      <c r="I76" s="18">
        <v>9.6587157894736855</v>
      </c>
      <c r="J76" s="20">
        <v>8.367123287671232</v>
      </c>
      <c r="K76" s="31">
        <v>0.999</v>
      </c>
      <c r="L76" s="31">
        <v>0.46229999999999999</v>
      </c>
      <c r="M76" s="31">
        <v>0.2387</v>
      </c>
      <c r="N76" s="34">
        <v>25827.47</v>
      </c>
      <c r="O76" s="28">
        <v>0</v>
      </c>
      <c r="P76" s="28">
        <v>0.10020396270396281</v>
      </c>
      <c r="Q76" s="28">
        <v>0.15997996493864264</v>
      </c>
      <c r="R76" s="28">
        <v>0.21969433831191387</v>
      </c>
      <c r="S76" s="28">
        <v>0.69989872223532512</v>
      </c>
      <c r="T76" s="28">
        <v>4.6568817502076989</v>
      </c>
      <c r="U76" s="28">
        <v>3.586010804663065</v>
      </c>
      <c r="V76" s="28">
        <v>2.1915808679786264</v>
      </c>
      <c r="W76" s="28">
        <v>1.1726712328767124</v>
      </c>
      <c r="X76" s="28">
        <v>0.386662782383008</v>
      </c>
      <c r="Y76" s="28">
        <v>1.1396753939106741</v>
      </c>
      <c r="Z76" s="28">
        <v>0.56306403558012008</v>
      </c>
      <c r="AA76" s="28">
        <v>0</v>
      </c>
      <c r="AB76" s="28">
        <v>0.32571190056581023</v>
      </c>
      <c r="AC76" s="28">
        <v>0.44897716460513798</v>
      </c>
      <c r="AD76" s="35">
        <v>0.1924754202346971</v>
      </c>
      <c r="AE76" s="28">
        <v>3.0724706628607674E-2</v>
      </c>
    </row>
    <row r="77" spans="1:31" ht="14.25" customHeight="1">
      <c r="A77" s="13">
        <v>90</v>
      </c>
      <c r="B77" s="14" t="s">
        <v>100</v>
      </c>
      <c r="C77" s="14" t="s">
        <v>37</v>
      </c>
      <c r="D77" s="31">
        <v>0.02</v>
      </c>
      <c r="E77" s="15">
        <v>37881</v>
      </c>
      <c r="F77" s="16">
        <v>0.2271346001771839</v>
      </c>
      <c r="G77" s="16">
        <v>0.41249999999999998</v>
      </c>
      <c r="H77" s="17">
        <v>10.591615849634382</v>
      </c>
      <c r="I77" s="18">
        <v>10.030525000000001</v>
      </c>
      <c r="J77" s="20">
        <v>4.3260273972602743</v>
      </c>
      <c r="K77" s="39">
        <v>0.49</v>
      </c>
      <c r="L77" s="31">
        <v>0.42409999999999998</v>
      </c>
      <c r="M77" s="31">
        <v>9.9400000000000002E-2</v>
      </c>
      <c r="N77" s="48">
        <v>69144</v>
      </c>
      <c r="O77" s="28">
        <v>0</v>
      </c>
      <c r="P77" s="28">
        <v>0.32144408020775672</v>
      </c>
      <c r="Q77" s="28">
        <v>1.251726530747117</v>
      </c>
      <c r="R77" s="28">
        <v>2.2985893416927898</v>
      </c>
      <c r="S77" s="28">
        <v>2.4191210451801264</v>
      </c>
      <c r="T77" s="28">
        <v>5.6187725754787703</v>
      </c>
      <c r="U77" s="28">
        <v>11.599817091401537</v>
      </c>
      <c r="V77" s="28">
        <v>10.880318052095877</v>
      </c>
      <c r="W77" s="28">
        <v>1.3801936751174573</v>
      </c>
      <c r="X77" s="28">
        <v>0.56091934766780283</v>
      </c>
      <c r="Y77" s="28">
        <v>1.1200976441056583</v>
      </c>
      <c r="Z77" s="28">
        <v>0.46400270016435785</v>
      </c>
      <c r="AA77" s="28">
        <v>0</v>
      </c>
      <c r="AB77" s="28">
        <v>0.76988425620128653</v>
      </c>
      <c r="AC77" s="28">
        <v>9.6125563638458714E-2</v>
      </c>
      <c r="AD77" s="35">
        <v>8.1364073298016537E-2</v>
      </c>
      <c r="AE77" s="28">
        <v>3.9420578148263827E-4</v>
      </c>
    </row>
    <row r="78" spans="1:31" ht="14.25" customHeight="1">
      <c r="A78" s="13">
        <v>91</v>
      </c>
      <c r="B78" s="14" t="s">
        <v>101</v>
      </c>
      <c r="C78" s="14" t="s">
        <v>37</v>
      </c>
      <c r="D78" s="31">
        <v>0.02</v>
      </c>
      <c r="E78" s="15">
        <v>12737</v>
      </c>
      <c r="F78" s="16">
        <v>0.21419721592765995</v>
      </c>
      <c r="G78" s="16">
        <v>0.29150905132789717</v>
      </c>
      <c r="H78" s="17">
        <v>16.938287012883556</v>
      </c>
      <c r="I78" s="18">
        <v>13.235764520435453</v>
      </c>
      <c r="J78" s="20">
        <v>18.493150684931507</v>
      </c>
      <c r="K78" s="31">
        <v>0.41620000000000001</v>
      </c>
      <c r="L78" s="31">
        <v>0.28210000000000002</v>
      </c>
      <c r="M78" s="31">
        <v>7.3599999999999999E-2</v>
      </c>
      <c r="N78" s="34">
        <v>59783.16</v>
      </c>
      <c r="O78" s="28">
        <v>0.1278</v>
      </c>
      <c r="P78" s="28">
        <v>0.13301360709153598</v>
      </c>
      <c r="Q78" s="28">
        <v>0.25966443603918155</v>
      </c>
      <c r="R78" s="28">
        <v>0.18627177051317867</v>
      </c>
      <c r="S78" s="28">
        <v>0.88799248126554275</v>
      </c>
      <c r="T78" s="28">
        <v>3.7259983946581667</v>
      </c>
      <c r="U78" s="28">
        <v>5.3061975050941799</v>
      </c>
      <c r="V78" s="28">
        <v>3.5669120349232157</v>
      </c>
      <c r="W78" s="28">
        <v>1.0692497527981586</v>
      </c>
      <c r="X78" s="28">
        <v>0.66104720349067825</v>
      </c>
      <c r="Y78" s="28">
        <v>1.5643409233340297</v>
      </c>
      <c r="Z78" s="28">
        <v>0.94259493086138402</v>
      </c>
      <c r="AA78" s="28">
        <v>1.231868436450987E-2</v>
      </c>
      <c r="AB78" s="28">
        <v>0.21866657510493834</v>
      </c>
      <c r="AC78" s="28">
        <v>9.0834160687859433E-2</v>
      </c>
      <c r="AD78" s="35">
        <v>0.11064696001848279</v>
      </c>
      <c r="AE78" s="28">
        <v>2.5182798518879293E-2</v>
      </c>
    </row>
    <row r="79" spans="1:31" ht="14.25" customHeight="1">
      <c r="A79" s="13">
        <v>92</v>
      </c>
      <c r="B79" s="14" t="s">
        <v>102</v>
      </c>
      <c r="C79" s="14" t="s">
        <v>39</v>
      </c>
      <c r="D79" s="31">
        <v>0.02</v>
      </c>
      <c r="E79" s="15">
        <v>-86262</v>
      </c>
      <c r="F79" s="16">
        <v>0.39979999999999999</v>
      </c>
      <c r="G79" s="16">
        <v>0.20256671741472171</v>
      </c>
      <c r="H79" s="17">
        <f>I79</f>
        <v>20.271894363888933</v>
      </c>
      <c r="I79" s="18">
        <v>20.271894363888933</v>
      </c>
      <c r="J79" s="20">
        <v>36.863013698630134</v>
      </c>
      <c r="K79" s="31">
        <v>0.17960000000000001</v>
      </c>
      <c r="L79" s="31">
        <v>0.38329999999999997</v>
      </c>
      <c r="M79" s="31">
        <v>8.5199999999999998E-2</v>
      </c>
      <c r="N79" s="34">
        <v>61836.24</v>
      </c>
      <c r="O79" s="31">
        <v>0.10299999999999999</v>
      </c>
      <c r="P79" s="28">
        <v>-5.0869494555501382E-2</v>
      </c>
      <c r="Q79" s="28">
        <v>-1.129059761792329</v>
      </c>
      <c r="R79" s="28">
        <v>3.4846373797764496</v>
      </c>
      <c r="S79" s="28">
        <v>1.8667794308584769</v>
      </c>
      <c r="T79" s="28">
        <v>4.195705718569287</v>
      </c>
      <c r="U79" s="28">
        <v>1.3430860864721259</v>
      </c>
      <c r="V79" s="28">
        <v>3.3751426786983396</v>
      </c>
      <c r="W79" s="28">
        <v>0.82079879427279578</v>
      </c>
      <c r="X79" s="28">
        <v>4.128938356164384</v>
      </c>
      <c r="Y79" s="28">
        <v>0.88108816463222273</v>
      </c>
      <c r="Z79" s="28">
        <v>-2.5566622624250432</v>
      </c>
      <c r="AA79" s="28">
        <v>-0.22146559609716435</v>
      </c>
      <c r="AB79" s="28">
        <v>-2.5983704083015797</v>
      </c>
      <c r="AC79" s="28">
        <v>0.28956469582307076</v>
      </c>
      <c r="AD79" s="35">
        <v>0</v>
      </c>
      <c r="AE79" s="28">
        <v>1.1051697954287319E-2</v>
      </c>
    </row>
    <row r="80" spans="1:31" ht="14.25" customHeight="1">
      <c r="A80" s="13">
        <v>93</v>
      </c>
      <c r="B80" s="14" t="s">
        <v>103</v>
      </c>
      <c r="C80" s="14" t="s">
        <v>37</v>
      </c>
      <c r="D80" s="31">
        <v>0.02</v>
      </c>
      <c r="E80" s="15">
        <v>1820</v>
      </c>
      <c r="F80" s="16">
        <v>0.49653248695262242</v>
      </c>
      <c r="G80" s="16">
        <v>0.26584507042253519</v>
      </c>
      <c r="H80" s="17">
        <v>27.637362637362639</v>
      </c>
      <c r="I80" s="18">
        <v>12.574999999999999</v>
      </c>
      <c r="J80" s="20">
        <v>17.44109589041096</v>
      </c>
      <c r="K80" s="31">
        <v>0.45240000000000002</v>
      </c>
      <c r="L80" s="31">
        <v>0.21310000000000001</v>
      </c>
      <c r="M80" s="31">
        <v>0.104</v>
      </c>
      <c r="N80" s="34">
        <v>12873.02</v>
      </c>
      <c r="O80" s="31">
        <v>3.4000000000000002E-2</v>
      </c>
      <c r="P80" s="28">
        <v>0.40626265352949109</v>
      </c>
      <c r="Q80" s="28">
        <v>0.31688096225632512</v>
      </c>
      <c r="R80" s="28">
        <v>3.8533333333333335</v>
      </c>
      <c r="S80" s="28">
        <v>0.64914740857078757</v>
      </c>
      <c r="T80" s="28">
        <v>3.4990173847316703</v>
      </c>
      <c r="U80" s="28">
        <v>1.4528905906722742</v>
      </c>
      <c r="V80" s="28">
        <v>15.217619986850757</v>
      </c>
      <c r="W80" s="28">
        <v>3.893923999187157</v>
      </c>
      <c r="X80" s="28">
        <v>0.23615510125731837</v>
      </c>
      <c r="Y80" s="28">
        <v>1.4794586756887385</v>
      </c>
      <c r="Z80" s="28">
        <v>5.0519685039370078E-2</v>
      </c>
      <c r="AA80" s="28">
        <v>0</v>
      </c>
      <c r="AB80" s="28">
        <v>0.13032581453634084</v>
      </c>
      <c r="AC80" s="28">
        <v>0.56795990667933982</v>
      </c>
      <c r="AD80" s="35">
        <v>-9.2456579970621282E-3</v>
      </c>
      <c r="AE80" s="28">
        <v>0</v>
      </c>
    </row>
    <row r="81" spans="1:31" ht="14.25" customHeight="1">
      <c r="A81" s="13">
        <v>95</v>
      </c>
      <c r="B81" s="14" t="s">
        <v>104</v>
      </c>
      <c r="C81" s="14" t="s">
        <v>39</v>
      </c>
      <c r="D81" s="31">
        <v>0.02</v>
      </c>
      <c r="E81" s="15">
        <v>2021</v>
      </c>
      <c r="F81" s="16">
        <v>0.58188372475364347</v>
      </c>
      <c r="G81" s="16">
        <v>0.19700598802395208</v>
      </c>
      <c r="H81" s="17">
        <v>42.553191489361701</v>
      </c>
      <c r="I81" s="18">
        <v>26.875</v>
      </c>
      <c r="J81" s="20">
        <v>13.6</v>
      </c>
      <c r="K81" s="31">
        <v>0.45240000000000002</v>
      </c>
      <c r="L81" s="31">
        <v>0.2301</v>
      </c>
      <c r="M81" s="31">
        <v>0.11849999999999999</v>
      </c>
      <c r="N81" s="34">
        <v>7847.7</v>
      </c>
      <c r="O81" s="28">
        <v>0</v>
      </c>
      <c r="P81" s="28">
        <v>0.50792233876366888</v>
      </c>
      <c r="Q81" s="28">
        <v>0.42881165919282505</v>
      </c>
      <c r="R81" s="28">
        <v>1.5325814536340854</v>
      </c>
      <c r="S81" s="28">
        <v>1.0571276027762948</v>
      </c>
      <c r="T81" s="28">
        <v>7.4296435272045027</v>
      </c>
      <c r="U81" s="28">
        <v>2.4734540911930045</v>
      </c>
      <c r="V81" s="28">
        <v>20.377358490566039</v>
      </c>
      <c r="W81" s="28">
        <v>4.5927835051546388</v>
      </c>
      <c r="X81" s="28">
        <v>0.2453751664940062</v>
      </c>
      <c r="Y81" s="28">
        <v>1.0878174773999139</v>
      </c>
      <c r="Z81" s="28">
        <v>6.5712043938799536E-2</v>
      </c>
      <c r="AA81" s="28">
        <v>0</v>
      </c>
      <c r="AB81" s="28">
        <v>0.46642049388414492</v>
      </c>
      <c r="AC81" s="28">
        <v>0.6518518518518519</v>
      </c>
      <c r="AD81" s="35">
        <v>0.11734006734006734</v>
      </c>
      <c r="AE81" s="28">
        <v>9.2760942760942766E-2</v>
      </c>
    </row>
    <row r="82" spans="1:31">
      <c r="A82" s="13">
        <v>96</v>
      </c>
      <c r="B82" s="14" t="s">
        <v>105</v>
      </c>
      <c r="C82" s="14" t="s">
        <v>37</v>
      </c>
      <c r="D82" s="31">
        <v>0.03</v>
      </c>
      <c r="E82" s="15">
        <v>4480</v>
      </c>
      <c r="F82" s="16">
        <v>0.41527847758553227</v>
      </c>
      <c r="G82" s="16">
        <v>0.29452736318407963</v>
      </c>
      <c r="H82" s="17">
        <v>22.444707589285713</v>
      </c>
      <c r="I82" s="18">
        <v>13.965595833333332</v>
      </c>
      <c r="J82" s="20">
        <v>3.6301369863013697</v>
      </c>
      <c r="K82" s="39">
        <v>0.99</v>
      </c>
      <c r="L82" s="31">
        <v>0.16700000000000001</v>
      </c>
      <c r="M82" s="40">
        <v>27.97</v>
      </c>
      <c r="N82" s="34">
        <v>3249.5</v>
      </c>
      <c r="O82" s="28">
        <v>0</v>
      </c>
      <c r="P82" s="28">
        <v>6.0922570016474467</v>
      </c>
      <c r="Q82" s="28">
        <v>4.1020408163265305</v>
      </c>
      <c r="R82" s="28">
        <v>5.9242658423493042</v>
      </c>
      <c r="S82" s="28">
        <v>2.7164766558089033</v>
      </c>
      <c r="T82" s="28">
        <v>0</v>
      </c>
      <c r="U82" s="28">
        <v>0.38341442856595531</v>
      </c>
      <c r="V82" s="28">
        <v>2223.8888888888887</v>
      </c>
      <c r="W82" s="28">
        <v>1.7480860749017173</v>
      </c>
      <c r="X82" s="28">
        <v>0.74843205574912897</v>
      </c>
      <c r="Y82" s="28">
        <v>1.0006787330316742</v>
      </c>
      <c r="Z82" s="28">
        <v>4.6153846153846158E-3</v>
      </c>
      <c r="AA82" s="28">
        <v>0</v>
      </c>
      <c r="AB82" s="28">
        <v>2.3051196295343455</v>
      </c>
      <c r="AC82" s="28">
        <v>0.28363727204596551</v>
      </c>
      <c r="AD82" s="35">
        <v>7.3594803897077191E-2</v>
      </c>
      <c r="AE82" s="28">
        <v>4.2468148888333751E-2</v>
      </c>
    </row>
    <row r="83" spans="1:31" ht="14.25" customHeight="1">
      <c r="A83" s="13">
        <v>97</v>
      </c>
      <c r="B83" s="14" t="s">
        <v>106</v>
      </c>
      <c r="C83" s="14" t="s">
        <v>37</v>
      </c>
      <c r="D83" s="31">
        <v>2.5000000000000001E-2</v>
      </c>
      <c r="E83" s="15">
        <v>1204</v>
      </c>
      <c r="F83" s="16">
        <v>0.80241258051344166</v>
      </c>
      <c r="G83" s="16">
        <v>0.27920227920227919</v>
      </c>
      <c r="H83" s="17">
        <v>58.330955149501662</v>
      </c>
      <c r="I83" s="18">
        <v>11.705078333333333</v>
      </c>
      <c r="J83" s="20">
        <v>15.772602739726027</v>
      </c>
      <c r="K83" s="39">
        <v>0.9</v>
      </c>
      <c r="L83" s="31">
        <v>0.26040000000000002</v>
      </c>
      <c r="M83" s="31">
        <v>0.79510000000000003</v>
      </c>
      <c r="N83" s="48">
        <v>26412</v>
      </c>
      <c r="O83" s="28">
        <v>0.14219999999999999</v>
      </c>
      <c r="P83" s="28">
        <v>1.3435806233062331</v>
      </c>
      <c r="Q83" s="28">
        <v>0.18563058896083873</v>
      </c>
      <c r="R83" s="28">
        <v>4.1452991452991457</v>
      </c>
      <c r="S83" s="28">
        <v>0.65835887304441798</v>
      </c>
      <c r="T83" s="28">
        <v>1.6871781556969145</v>
      </c>
      <c r="U83" s="28">
        <v>9.0002308402585403</v>
      </c>
      <c r="V83" s="28">
        <v>28.85936343449297</v>
      </c>
      <c r="W83" s="28">
        <v>1.0664984729783562</v>
      </c>
      <c r="X83" s="28">
        <v>0.90738264734578833</v>
      </c>
      <c r="Y83" s="28">
        <v>1.1136120042872455</v>
      </c>
      <c r="Z83" s="28">
        <v>0.17217165149544864</v>
      </c>
      <c r="AA83" s="28">
        <v>0</v>
      </c>
      <c r="AB83" s="28">
        <v>0.16986455981941309</v>
      </c>
      <c r="AC83" s="28">
        <v>9.1897714740054884E-2</v>
      </c>
      <c r="AD83" s="35">
        <v>-5.2425042960835104E-2</v>
      </c>
      <c r="AE83" s="28">
        <v>0</v>
      </c>
    </row>
    <row r="84" spans="1:31" ht="14.25" customHeight="1">
      <c r="A84" s="13">
        <v>98</v>
      </c>
      <c r="B84" s="14" t="s">
        <v>107</v>
      </c>
      <c r="C84" s="14" t="s">
        <v>37</v>
      </c>
      <c r="D84" s="35">
        <v>0.02</v>
      </c>
      <c r="E84" s="15">
        <v>1857</v>
      </c>
      <c r="F84" s="16">
        <v>0.28061200203466452</v>
      </c>
      <c r="G84" s="16">
        <v>0.376</v>
      </c>
      <c r="H84" s="17">
        <v>13.48656973613355</v>
      </c>
      <c r="I84" s="18">
        <v>10.888939130434784</v>
      </c>
      <c r="J84" s="20">
        <v>6.7397260273972606</v>
      </c>
      <c r="K84" s="31">
        <v>0.56069999999999998</v>
      </c>
      <c r="L84" s="31">
        <v>0.19689999999999999</v>
      </c>
      <c r="M84" s="31">
        <v>0.16120000000000001</v>
      </c>
      <c r="N84" s="34">
        <v>7943.57</v>
      </c>
      <c r="O84" s="28">
        <v>0.13869999999999999</v>
      </c>
      <c r="P84" s="28">
        <v>0.11718665072290468</v>
      </c>
      <c r="Q84" s="28">
        <v>0.33400503778337542</v>
      </c>
      <c r="R84" s="28">
        <v>3.5403422982885084</v>
      </c>
      <c r="S84" s="28">
        <v>0.7298213185459026</v>
      </c>
      <c r="T84" s="28">
        <v>3.7697918048004242</v>
      </c>
      <c r="U84" s="28">
        <v>3.7141363992683565</v>
      </c>
      <c r="V84" s="28">
        <v>3.3919580002386351</v>
      </c>
      <c r="W84" s="28">
        <v>1.1628072957969866</v>
      </c>
      <c r="X84" s="28">
        <v>0.61350588693198405</v>
      </c>
      <c r="Y84" s="28">
        <v>1.8537082314588427</v>
      </c>
      <c r="Z84" s="28">
        <v>0.69272406847935553</v>
      </c>
      <c r="AA84" s="28">
        <v>5.5387713997985906E-3</v>
      </c>
      <c r="AB84" s="28">
        <v>0.26721346859486295</v>
      </c>
      <c r="AC84" s="28">
        <v>0.37336428872942168</v>
      </c>
      <c r="AD84" s="35">
        <v>0.10757000140706346</v>
      </c>
      <c r="AE84" s="28">
        <v>4.0875193471225549E-2</v>
      </c>
    </row>
    <row r="85" spans="1:31" ht="14.25" customHeight="1">
      <c r="A85" s="13">
        <v>99</v>
      </c>
      <c r="B85" s="14" t="s">
        <v>108</v>
      </c>
      <c r="C85" s="14" t="s">
        <v>39</v>
      </c>
      <c r="D85" s="31">
        <v>1.4999999999999999E-2</v>
      </c>
      <c r="E85" s="15">
        <v>16885</v>
      </c>
      <c r="F85" s="16">
        <v>0.28706499461625268</v>
      </c>
      <c r="G85" s="16">
        <v>0.30847457627118646</v>
      </c>
      <c r="H85" s="17">
        <v>17.488895469351494</v>
      </c>
      <c r="I85" s="18">
        <v>11.811999999999999</v>
      </c>
      <c r="J85" s="20">
        <v>11.189041095890412</v>
      </c>
      <c r="K85" s="39">
        <v>0.51</v>
      </c>
      <c r="L85" s="31">
        <v>0.42980000000000002</v>
      </c>
      <c r="M85" s="31">
        <v>0.38819999999999999</v>
      </c>
      <c r="N85" s="34">
        <v>40732.36</v>
      </c>
      <c r="O85" s="28">
        <v>0</v>
      </c>
      <c r="P85" s="28">
        <v>0.35681951056543881</v>
      </c>
      <c r="Q85" s="28">
        <v>0.72075535465337337</v>
      </c>
      <c r="R85" s="28">
        <v>1.4649635036496349</v>
      </c>
      <c r="S85" s="28">
        <v>0.96575968701051096</v>
      </c>
      <c r="T85" s="28">
        <v>2.9052685443807169</v>
      </c>
      <c r="U85" s="28">
        <v>2.3827926903908367</v>
      </c>
      <c r="V85" s="28">
        <v>10.086608927381745</v>
      </c>
      <c r="W85" s="28">
        <v>1.8121358498082765</v>
      </c>
      <c r="X85" s="28">
        <v>0.49853495186270408</v>
      </c>
      <c r="Y85" s="28">
        <v>1.1159001956947163</v>
      </c>
      <c r="Z85" s="28">
        <v>0.18958067367180595</v>
      </c>
      <c r="AA85" s="28">
        <v>1.2520868113522537E-3</v>
      </c>
      <c r="AB85" s="28">
        <v>0.52435445553778548</v>
      </c>
      <c r="AC85" s="28">
        <v>0.41119917804197859</v>
      </c>
      <c r="AD85" s="35">
        <v>0.14873036841332746</v>
      </c>
      <c r="AE85" s="28">
        <v>3.8485248789079704E-2</v>
      </c>
    </row>
    <row r="86" spans="1:31" ht="14.25" customHeight="1">
      <c r="A86" s="13">
        <v>100</v>
      </c>
      <c r="B86" s="14" t="s">
        <v>109</v>
      </c>
      <c r="C86" s="14" t="s">
        <v>37</v>
      </c>
      <c r="D86" s="31">
        <v>0.01</v>
      </c>
      <c r="E86" s="15">
        <v>3615</v>
      </c>
      <c r="F86" s="16">
        <v>0.37389747358453151</v>
      </c>
      <c r="G86" s="16">
        <v>0.22708320924414796</v>
      </c>
      <c r="H86" s="17">
        <v>27.865560165975104</v>
      </c>
      <c r="I86" s="18">
        <v>16.789000000000001</v>
      </c>
      <c r="J86" s="20">
        <v>7.4465753424657537</v>
      </c>
      <c r="K86" s="35">
        <v>0.63139999999999996</v>
      </c>
      <c r="L86" s="31">
        <v>0.71779999999999999</v>
      </c>
      <c r="M86" s="31">
        <v>0.29430000000000001</v>
      </c>
      <c r="N86" s="34">
        <v>20343.04</v>
      </c>
      <c r="O86" s="28">
        <v>0</v>
      </c>
      <c r="P86" s="28">
        <v>0.5194269468755226</v>
      </c>
      <c r="Q86" s="28">
        <v>1.539969117472384</v>
      </c>
      <c r="R86" s="28">
        <v>0.8586118251928021</v>
      </c>
      <c r="S86" s="28">
        <v>0.63740153995928839</v>
      </c>
      <c r="T86" s="28">
        <v>4.2792632204396908</v>
      </c>
      <c r="U86" s="28">
        <v>0.4610165151709128</v>
      </c>
      <c r="V86" s="28">
        <v>4.4907248636009349</v>
      </c>
      <c r="W86" s="28">
        <v>5.2879213483146064</v>
      </c>
      <c r="X86" s="28">
        <v>0.21543089848479291</v>
      </c>
      <c r="Y86" s="28">
        <v>1.018374024666499</v>
      </c>
      <c r="Z86" s="28">
        <v>0.21642349420127197</v>
      </c>
      <c r="AA86" s="28">
        <v>0</v>
      </c>
      <c r="AB86" s="28">
        <v>0.24259302754756232</v>
      </c>
      <c r="AC86" s="28">
        <v>0.44466814773673979</v>
      </c>
      <c r="AD86" s="35">
        <v>-0.11059427936684255</v>
      </c>
      <c r="AE86" s="28">
        <v>3.6448208830880312E-2</v>
      </c>
    </row>
    <row r="87" spans="1:31" ht="14.25" customHeight="1">
      <c r="A87" s="13">
        <v>101</v>
      </c>
      <c r="B87" s="14" t="s">
        <v>110</v>
      </c>
      <c r="C87" s="14" t="s">
        <v>37</v>
      </c>
      <c r="D87" s="31">
        <v>4.4999999999999998E-2</v>
      </c>
      <c r="E87" s="15">
        <v>4684</v>
      </c>
      <c r="F87" s="16">
        <v>0.47397954793264274</v>
      </c>
      <c r="G87" s="16">
        <v>0.41147132169576062</v>
      </c>
      <c r="H87" s="17">
        <v>12.852263023057215</v>
      </c>
      <c r="I87" s="18">
        <v>8.0266666666666673</v>
      </c>
      <c r="J87" s="20">
        <v>22.101369863013698</v>
      </c>
      <c r="K87" s="39">
        <v>0.65</v>
      </c>
      <c r="L87" s="31">
        <v>0.35730000000000001</v>
      </c>
      <c r="M87" s="31">
        <v>0.20300000000000001</v>
      </c>
      <c r="N87" s="34">
        <v>9176.69</v>
      </c>
      <c r="O87" s="28">
        <v>0.188</v>
      </c>
      <c r="P87" s="28">
        <v>0</v>
      </c>
      <c r="Q87" s="28">
        <v>0</v>
      </c>
      <c r="R87" s="28">
        <v>0</v>
      </c>
      <c r="S87" s="28">
        <v>1.4061672573220905</v>
      </c>
      <c r="T87" s="28">
        <v>1.6356313669746505</v>
      </c>
      <c r="U87" s="28">
        <v>26.958219445529089</v>
      </c>
      <c r="V87" s="28">
        <v>264.52107279693485</v>
      </c>
      <c r="W87" s="28">
        <v>1.1626397935357011</v>
      </c>
      <c r="X87" s="28">
        <v>0.82864882479938085</v>
      </c>
      <c r="Y87" s="28">
        <v>1.0257448654903094</v>
      </c>
      <c r="Z87" s="28">
        <v>3.1093638313080773E-2</v>
      </c>
      <c r="AA87" s="28">
        <v>0</v>
      </c>
      <c r="AB87" s="28">
        <v>1.1160352632832975</v>
      </c>
      <c r="AC87" s="28">
        <v>0.29779837775202783</v>
      </c>
      <c r="AD87" s="35">
        <v>7.5521436848203935E-2</v>
      </c>
      <c r="AE87" s="28">
        <v>0</v>
      </c>
    </row>
    <row r="88" spans="1:31" ht="14.25" customHeight="1">
      <c r="A88" s="13">
        <v>102</v>
      </c>
      <c r="B88" s="14" t="s">
        <v>111</v>
      </c>
      <c r="C88" s="14" t="s">
        <v>37</v>
      </c>
      <c r="D88" s="31">
        <v>5.0000000000000001E-3</v>
      </c>
      <c r="E88" s="15">
        <v>2274</v>
      </c>
      <c r="F88" s="16">
        <v>0.25603066458594781</v>
      </c>
      <c r="G88" s="16">
        <v>0.16779661016949152</v>
      </c>
      <c r="H88" s="17">
        <v>27.70448548812665</v>
      </c>
      <c r="I88" s="18">
        <v>26.381909547738694</v>
      </c>
      <c r="J88" s="20">
        <v>10.268493150684931</v>
      </c>
      <c r="K88" s="31">
        <v>0.36499999999999999</v>
      </c>
      <c r="L88" s="31">
        <v>0.42099999999999999</v>
      </c>
      <c r="M88" s="40">
        <v>32.11</v>
      </c>
      <c r="N88" s="34">
        <v>14073</v>
      </c>
      <c r="O88" s="28">
        <v>0</v>
      </c>
      <c r="P88" s="28">
        <v>0.21928184028427156</v>
      </c>
      <c r="Q88" s="28">
        <v>0.2585412873513977</v>
      </c>
      <c r="R88" s="28">
        <v>0.18684759916492699</v>
      </c>
      <c r="S88" s="28">
        <v>0.93692327139426113</v>
      </c>
      <c r="T88" s="28">
        <v>7.21713729308666</v>
      </c>
      <c r="U88" s="28">
        <v>4.8677758318739057</v>
      </c>
      <c r="V88" s="28">
        <v>130.80000000000001</v>
      </c>
      <c r="W88" s="28">
        <v>12.452775073028237</v>
      </c>
      <c r="X88" s="28">
        <v>9.8703888334995021E-2</v>
      </c>
      <c r="Y88" s="28">
        <v>1.0375000000000001</v>
      </c>
      <c r="Z88" s="28">
        <v>9.7864011573483116E-3</v>
      </c>
      <c r="AA88" s="28">
        <v>0</v>
      </c>
      <c r="AB88" s="28">
        <v>0.21566767830045525</v>
      </c>
      <c r="AC88" s="28">
        <v>0.38783953948551897</v>
      </c>
      <c r="AD88" s="35">
        <v>0.19967620075553158</v>
      </c>
      <c r="AE88" s="28">
        <v>0</v>
      </c>
    </row>
    <row r="89" spans="1:31" ht="14.25" customHeight="1">
      <c r="A89" s="13">
        <v>103</v>
      </c>
      <c r="B89" s="14" t="s">
        <v>112</v>
      </c>
      <c r="C89" s="14" t="s">
        <v>37</v>
      </c>
      <c r="D89" s="31">
        <v>2.5000000000000001E-2</v>
      </c>
      <c r="E89" s="15">
        <v>973</v>
      </c>
      <c r="F89" s="16">
        <v>0.80268843184626348</v>
      </c>
      <c r="G89" s="16">
        <v>0.25818181818181818</v>
      </c>
      <c r="H89" s="17">
        <v>57.638119218910582</v>
      </c>
      <c r="I89" s="18">
        <v>14.758392105263157</v>
      </c>
      <c r="J89" s="20">
        <v>4.8328767123287673</v>
      </c>
      <c r="K89" s="31">
        <v>0.25800000000000001</v>
      </c>
      <c r="L89" s="31">
        <v>0.4052</v>
      </c>
      <c r="M89" s="31">
        <v>0.17299999999999999</v>
      </c>
      <c r="N89" s="34">
        <v>3694.99</v>
      </c>
      <c r="O89" s="28">
        <v>0</v>
      </c>
      <c r="P89" s="28">
        <v>0.42564223426820647</v>
      </c>
      <c r="Q89" s="28">
        <v>0.35573411249086928</v>
      </c>
      <c r="R89" s="28">
        <v>9.5760869565217384</v>
      </c>
      <c r="S89" s="28">
        <v>0.90711232024873689</v>
      </c>
      <c r="T89" s="28">
        <v>5.443731778425656</v>
      </c>
      <c r="U89" s="28">
        <v>5.6616130988477869</v>
      </c>
      <c r="V89" s="28">
        <v>3.2815465729349738</v>
      </c>
      <c r="W89" s="28">
        <v>1.7603765511339324</v>
      </c>
      <c r="X89" s="28">
        <v>0.38634485038849398</v>
      </c>
      <c r="Y89" s="28">
        <v>1.0886524822695036</v>
      </c>
      <c r="Z89" s="28">
        <v>0.46928879310344829</v>
      </c>
      <c r="AA89" s="28">
        <v>0</v>
      </c>
      <c r="AB89" s="28">
        <v>0.30170542635658915</v>
      </c>
      <c r="AC89" s="28">
        <v>0.46272493573264784</v>
      </c>
      <c r="AD89" s="35">
        <v>0.31319622964867183</v>
      </c>
      <c r="AE89" s="28">
        <v>5.9982862039417308E-2</v>
      </c>
    </row>
    <row r="90" spans="1:31" ht="14.25" customHeight="1">
      <c r="A90" s="13">
        <v>105</v>
      </c>
      <c r="B90" s="14" t="s">
        <v>113</v>
      </c>
      <c r="C90" s="14" t="s">
        <v>39</v>
      </c>
      <c r="D90" s="31">
        <v>0.04</v>
      </c>
      <c r="E90" s="15">
        <v>19599</v>
      </c>
      <c r="F90" s="16">
        <v>0.41051029025847985</v>
      </c>
      <c r="G90" s="16">
        <v>0.41666666666666669</v>
      </c>
      <c r="H90" s="17">
        <v>15.564390019898973</v>
      </c>
      <c r="I90" s="18">
        <v>10.168215999999999</v>
      </c>
      <c r="J90" s="20">
        <v>17.336986301369862</v>
      </c>
      <c r="K90" s="39">
        <v>1</v>
      </c>
      <c r="L90" s="31">
        <v>0.39739999999999998</v>
      </c>
      <c r="M90" s="31">
        <v>0.1968</v>
      </c>
      <c r="N90" s="34">
        <v>41117.14</v>
      </c>
      <c r="O90" s="35">
        <v>0.13877968687863851</v>
      </c>
      <c r="P90" s="28">
        <v>0.50406704751157805</v>
      </c>
      <c r="Q90" s="28">
        <v>0.30710013996691687</v>
      </c>
      <c r="R90" s="28">
        <v>6.2055147058823525</v>
      </c>
      <c r="S90" s="28">
        <v>0.9931512315109069</v>
      </c>
      <c r="T90" s="28">
        <v>20.545957756737071</v>
      </c>
      <c r="U90" s="28">
        <v>1.6152815473940976</v>
      </c>
      <c r="V90" s="28">
        <v>39.810330228619812</v>
      </c>
      <c r="W90" s="28">
        <v>1.1885307833351781</v>
      </c>
      <c r="X90" s="28">
        <v>0.83858249255609307</v>
      </c>
      <c r="Y90" s="28">
        <v>1.0392130501030743</v>
      </c>
      <c r="Z90" s="28">
        <v>0.13811146264297883</v>
      </c>
      <c r="AA90" s="28">
        <v>0</v>
      </c>
      <c r="AB90" s="28">
        <v>0.54046824587044651</v>
      </c>
      <c r="AC90" s="28">
        <v>0.25110127994252546</v>
      </c>
      <c r="AD90" s="35">
        <v>-2.2488798139640408E-2</v>
      </c>
      <c r="AE90" s="28">
        <v>3.4947913712589568E-2</v>
      </c>
    </row>
    <row r="91" spans="1:31" ht="14.25" customHeight="1">
      <c r="A91" s="13">
        <v>108</v>
      </c>
      <c r="B91" s="14" t="s">
        <v>114</v>
      </c>
      <c r="C91" s="14" t="s">
        <v>37</v>
      </c>
      <c r="D91" s="31">
        <v>0.02</v>
      </c>
      <c r="E91" s="15">
        <v>10665</v>
      </c>
      <c r="F91" s="16">
        <v>0.2919007729098595</v>
      </c>
      <c r="G91" s="16">
        <v>0.27721195806234888</v>
      </c>
      <c r="H91" s="17">
        <v>18.940459446788562</v>
      </c>
      <c r="I91" s="18">
        <v>13.923861293526715</v>
      </c>
      <c r="J91" s="20">
        <v>15.005479452054795</v>
      </c>
      <c r="K91" s="31">
        <v>0.8226</v>
      </c>
      <c r="L91" s="31">
        <v>0.32250000000000001</v>
      </c>
      <c r="M91" s="31">
        <v>0.47689999999999999</v>
      </c>
      <c r="N91" s="34">
        <v>50615.7</v>
      </c>
      <c r="O91" s="35">
        <v>0.18890000000000001</v>
      </c>
      <c r="P91" s="28">
        <v>0.48840542965245537</v>
      </c>
      <c r="Q91" s="28">
        <v>0.85352581543484529</v>
      </c>
      <c r="R91" s="28">
        <v>0.8215200683176771</v>
      </c>
      <c r="S91" s="28">
        <v>1.163848405641486</v>
      </c>
      <c r="T91" s="28">
        <v>6.1891384987287958</v>
      </c>
      <c r="U91" s="28">
        <v>14.133054154373275</v>
      </c>
      <c r="V91" s="28">
        <v>2.3808500745538792</v>
      </c>
      <c r="W91" s="28">
        <v>0.64929386937936262</v>
      </c>
      <c r="X91" s="28">
        <v>0.62062594589636577</v>
      </c>
      <c r="Y91" s="28">
        <v>1.214025010470891</v>
      </c>
      <c r="Z91" s="28">
        <v>1.1007840292888473</v>
      </c>
      <c r="AA91" s="28">
        <v>0.14207508721030637</v>
      </c>
      <c r="AB91" s="28">
        <v>0.23926772633964127</v>
      </c>
      <c r="AC91" s="28">
        <v>0.19621403943540566</v>
      </c>
      <c r="AD91" s="35">
        <v>1.0835308695183709E-2</v>
      </c>
      <c r="AE91" s="28">
        <v>2.660004309880401E-3</v>
      </c>
    </row>
    <row r="92" spans="1:31" ht="14.25" customHeight="1">
      <c r="A92" s="13">
        <v>109</v>
      </c>
      <c r="B92" s="14" t="s">
        <v>115</v>
      </c>
      <c r="C92" s="14" t="s">
        <v>39</v>
      </c>
      <c r="D92" s="31">
        <v>1.4999999999999999E-2</v>
      </c>
      <c r="E92" s="15">
        <v>2088</v>
      </c>
      <c r="F92" s="16">
        <v>0.26897437800234192</v>
      </c>
      <c r="G92" s="16">
        <v>0.25263157894736843</v>
      </c>
      <c r="H92" s="17">
        <v>18.250445402298851</v>
      </c>
      <c r="I92" s="18">
        <v>17.012022321428571</v>
      </c>
      <c r="J92" s="20">
        <v>14.095890410958905</v>
      </c>
      <c r="K92" s="31">
        <v>0.42980000000000002</v>
      </c>
      <c r="L92" s="31">
        <v>0.1346</v>
      </c>
      <c r="M92" s="31">
        <v>0.1598</v>
      </c>
      <c r="N92" s="34">
        <v>5662.79</v>
      </c>
      <c r="O92" s="31">
        <v>4.7E-2</v>
      </c>
      <c r="P92" s="28">
        <v>1.4315661815661818</v>
      </c>
      <c r="Q92" s="28">
        <v>0.98946957878315134</v>
      </c>
      <c r="R92" s="28">
        <v>0.22248243559718972</v>
      </c>
      <c r="S92" s="28">
        <v>1.2399656687029839</v>
      </c>
      <c r="T92" s="28">
        <v>8.8155061019382632</v>
      </c>
      <c r="U92" s="28">
        <v>3.0535869700360561</v>
      </c>
      <c r="V92" s="28">
        <v>17.669064748201439</v>
      </c>
      <c r="W92" s="28">
        <v>1.5060538670620212</v>
      </c>
      <c r="X92" s="28">
        <v>0.63655147844674032</v>
      </c>
      <c r="Y92" s="28">
        <v>1.0560157790927023</v>
      </c>
      <c r="Z92" s="28">
        <v>0.34855910605763574</v>
      </c>
      <c r="AA92" s="28">
        <v>6.2732797490688101E-3</v>
      </c>
      <c r="AB92" s="28">
        <v>0.54481409001956949</v>
      </c>
      <c r="AC92" s="28">
        <v>0.38957654723127033</v>
      </c>
      <c r="AD92" s="35">
        <v>0.44413680781758957</v>
      </c>
      <c r="AE92" s="28">
        <v>1.6368078175895764E-2</v>
      </c>
    </row>
    <row r="93" spans="1:31" ht="14.25" customHeight="1">
      <c r="A93" s="13">
        <v>110</v>
      </c>
      <c r="B93" s="14" t="s">
        <v>116</v>
      </c>
      <c r="C93" s="14" t="s">
        <v>39</v>
      </c>
      <c r="D93" s="31">
        <v>0.03</v>
      </c>
      <c r="E93" s="15">
        <v>1608</v>
      </c>
      <c r="F93" s="16">
        <v>0.62500367981739058</v>
      </c>
      <c r="G93" s="16">
        <v>0.31353835828275234</v>
      </c>
      <c r="H93" s="17">
        <v>32.649253731343286</v>
      </c>
      <c r="I93" s="18">
        <v>12.5</v>
      </c>
      <c r="J93" s="20">
        <v>3.8328767123287673</v>
      </c>
      <c r="K93" s="39">
        <v>0.43</v>
      </c>
      <c r="L93" s="31">
        <v>0.20019999999999999</v>
      </c>
      <c r="M93" s="31">
        <v>0.2848</v>
      </c>
      <c r="N93" s="34">
        <v>4027.25</v>
      </c>
      <c r="O93" s="28">
        <v>0</v>
      </c>
      <c r="P93" s="28">
        <v>2.5813737623762378</v>
      </c>
      <c r="Q93" s="28">
        <v>3.0373230373230378</v>
      </c>
      <c r="R93" s="28">
        <v>6.1047619047619044</v>
      </c>
      <c r="S93" s="28">
        <v>2.3244411427027756</v>
      </c>
      <c r="T93" s="28">
        <v>0</v>
      </c>
      <c r="U93" s="28">
        <v>3.9075840145322434</v>
      </c>
      <c r="V93" s="28">
        <v>391.11363636363637</v>
      </c>
      <c r="W93" s="28">
        <v>1.3451190476190475</v>
      </c>
      <c r="X93" s="28">
        <v>0.72898488120950322</v>
      </c>
      <c r="Y93" s="28">
        <v>1.0042412818096136</v>
      </c>
      <c r="Z93" s="28">
        <v>1.2751036021676761E-2</v>
      </c>
      <c r="AA93" s="28">
        <v>0</v>
      </c>
      <c r="AB93" s="28">
        <v>0.82166581502299441</v>
      </c>
      <c r="AC93" s="28">
        <v>0.20774013597536173</v>
      </c>
      <c r="AD93" s="35">
        <v>1.2028589691440526E-2</v>
      </c>
      <c r="AE93" s="28">
        <v>8.0771689232378412E-3</v>
      </c>
    </row>
    <row r="94" spans="1:31" ht="14.25" customHeight="1">
      <c r="A94" s="13">
        <v>111</v>
      </c>
      <c r="B94" s="14" t="s">
        <v>117</v>
      </c>
      <c r="C94" s="14" t="s">
        <v>39</v>
      </c>
      <c r="D94" s="31">
        <v>5.0000000000000001E-3</v>
      </c>
      <c r="E94" s="15">
        <v>6487</v>
      </c>
      <c r="F94" s="16">
        <v>7.2379976802384061E-2</v>
      </c>
      <c r="G94" s="16">
        <v>0.20259523809523811</v>
      </c>
      <c r="H94" s="17">
        <v>12.958382919685524</v>
      </c>
      <c r="I94" s="18">
        <v>12.008718571428572</v>
      </c>
      <c r="J94" s="20">
        <v>20.8</v>
      </c>
      <c r="K94" s="39">
        <v>0.9</v>
      </c>
      <c r="L94" s="31">
        <v>0.50249999999999995</v>
      </c>
      <c r="M94" s="31">
        <v>0.44479999999999997</v>
      </c>
      <c r="N94" s="34">
        <v>19802.87</v>
      </c>
      <c r="O94" s="28">
        <v>4.1751232241229404E-2</v>
      </c>
      <c r="P94" s="28">
        <v>3.6030518768021658E-2</v>
      </c>
      <c r="Q94" s="28">
        <v>0.22835116868487759</v>
      </c>
      <c r="R94" s="28">
        <v>0.26947162426614479</v>
      </c>
      <c r="S94" s="28">
        <v>1.8622634415340269</v>
      </c>
      <c r="T94" s="28">
        <v>11.242339411364153</v>
      </c>
      <c r="U94" s="28">
        <v>6.2749155405405403</v>
      </c>
      <c r="V94" s="28">
        <v>69.597189695550355</v>
      </c>
      <c r="W94" s="28">
        <v>6.8291272344900102</v>
      </c>
      <c r="X94" s="28">
        <v>0.14053841038398068</v>
      </c>
      <c r="Y94" s="28">
        <v>1.0194378775939059</v>
      </c>
      <c r="Z94" s="28">
        <v>2.9316520991546066E-2</v>
      </c>
      <c r="AA94" s="28">
        <v>0</v>
      </c>
      <c r="AB94" s="28">
        <v>0.2049507922215377</v>
      </c>
      <c r="AC94" s="28">
        <v>0.18295982232990107</v>
      </c>
      <c r="AD94" s="35">
        <v>5.7204387913049335E-3</v>
      </c>
      <c r="AE94" s="28">
        <v>5.7069789353253924E-3</v>
      </c>
    </row>
    <row r="95" spans="1:31" ht="14.25" customHeight="1">
      <c r="A95" s="13">
        <v>112</v>
      </c>
      <c r="B95" s="14" t="s">
        <v>118</v>
      </c>
      <c r="C95" s="14" t="s">
        <v>39</v>
      </c>
      <c r="D95" s="31">
        <v>0.01</v>
      </c>
      <c r="E95" s="15">
        <v>6345</v>
      </c>
      <c r="F95" s="16">
        <v>0.29249730706457355</v>
      </c>
      <c r="G95" s="16">
        <v>0.20213526482899377</v>
      </c>
      <c r="H95" s="17">
        <v>25.106382978723403</v>
      </c>
      <c r="I95" s="18">
        <v>15.171428571428571</v>
      </c>
      <c r="J95" s="20">
        <v>25.350684931506848</v>
      </c>
      <c r="K95" s="31">
        <v>8.5699999999999998E-2</v>
      </c>
      <c r="L95" s="31">
        <v>0.26479999999999998</v>
      </c>
      <c r="M95" s="31">
        <v>2.01E-2</v>
      </c>
      <c r="N95" s="34">
        <v>40059.800000000003</v>
      </c>
      <c r="O95" s="28">
        <v>4.2099999999999999E-2</v>
      </c>
      <c r="P95" s="28">
        <v>-3.9442966501981647E-2</v>
      </c>
      <c r="Q95" s="28">
        <v>-0.52047952047952051</v>
      </c>
      <c r="R95" s="28">
        <v>-0.27386129549095906</v>
      </c>
      <c r="S95" s="28">
        <v>0.54018802874430583</v>
      </c>
      <c r="T95" s="28">
        <v>23.709510786994834</v>
      </c>
      <c r="U95" s="28">
        <v>1.3636014120443187</v>
      </c>
      <c r="V95" s="28">
        <v>4.902488062327218</v>
      </c>
      <c r="W95" s="28">
        <v>1.5768744799531573</v>
      </c>
      <c r="X95" s="28">
        <v>0.45851349441853895</v>
      </c>
      <c r="Y95" s="28">
        <v>1.1262433052792655</v>
      </c>
      <c r="Z95" s="28">
        <v>0.3085805084745763</v>
      </c>
      <c r="AA95" s="28">
        <v>0</v>
      </c>
      <c r="AB95" s="28">
        <v>0.1452294029457879</v>
      </c>
      <c r="AC95" s="28">
        <v>0.49120828420566975</v>
      </c>
      <c r="AD95" s="35">
        <v>0.82859998974727023</v>
      </c>
      <c r="AE95" s="28">
        <v>2.9220279899523249E-2</v>
      </c>
    </row>
    <row r="96" spans="1:31" ht="14.25" customHeight="1">
      <c r="A96" s="13">
        <v>113</v>
      </c>
      <c r="B96" s="14" t="s">
        <v>119</v>
      </c>
      <c r="C96" s="14" t="s">
        <v>39</v>
      </c>
      <c r="D96" s="31">
        <v>1.4999999999999999E-2</v>
      </c>
      <c r="E96" s="15">
        <v>10080</v>
      </c>
      <c r="F96" s="16">
        <v>0.58319041932166082</v>
      </c>
      <c r="G96" s="16">
        <v>0.22117647058823531</v>
      </c>
      <c r="H96" s="17">
        <v>42.172619047619051</v>
      </c>
      <c r="I96" s="18">
        <v>17.712499999999999</v>
      </c>
      <c r="J96" s="20">
        <v>11.09041095890411</v>
      </c>
      <c r="K96" s="31">
        <v>0.85899999999999999</v>
      </c>
      <c r="L96" s="31">
        <v>0.1016</v>
      </c>
      <c r="M96" s="31">
        <v>0.1236</v>
      </c>
      <c r="N96" s="34">
        <v>127647.01</v>
      </c>
      <c r="O96" s="28">
        <v>0.3</v>
      </c>
      <c r="P96" s="28">
        <v>2.148340205381194E-2</v>
      </c>
      <c r="Q96" s="28">
        <v>5.9702829645366551E-2</v>
      </c>
      <c r="R96" s="28">
        <v>2.103448275862069</v>
      </c>
      <c r="S96" s="28">
        <v>0.22020198121512349</v>
      </c>
      <c r="T96" s="28">
        <v>36.338559529642332</v>
      </c>
      <c r="U96" s="28">
        <v>9.5453024453024451</v>
      </c>
      <c r="V96" s="28">
        <v>0.67457661033598315</v>
      </c>
      <c r="W96" s="28">
        <v>0.41609611421102899</v>
      </c>
      <c r="X96" s="28">
        <v>0.5106186084907739</v>
      </c>
      <c r="Y96" s="28">
        <v>1.6029365823180257</v>
      </c>
      <c r="Z96" s="28">
        <v>0.72986763604743843</v>
      </c>
      <c r="AA96" s="28">
        <v>0.18958479263785899</v>
      </c>
      <c r="AB96" s="28">
        <v>6.263242595020474E-2</v>
      </c>
      <c r="AC96" s="28">
        <v>0.89769034745911258</v>
      </c>
      <c r="AD96" s="35">
        <v>0.42529696495746089</v>
      </c>
      <c r="AE96" s="28">
        <v>0</v>
      </c>
    </row>
    <row r="97" spans="1:36" ht="14.25" customHeight="1">
      <c r="A97" s="13">
        <v>114</v>
      </c>
      <c r="B97" s="14" t="s">
        <v>120</v>
      </c>
      <c r="C97" s="14" t="s">
        <v>39</v>
      </c>
      <c r="D97" s="31">
        <v>2.5000000000000001E-2</v>
      </c>
      <c r="E97" s="15">
        <v>19963</v>
      </c>
      <c r="F97" s="16">
        <v>0.56350608950696457</v>
      </c>
      <c r="G97" s="16">
        <v>0.30558558558558557</v>
      </c>
      <c r="H97" s="17">
        <v>27.555740119220559</v>
      </c>
      <c r="I97" s="18">
        <v>14.552784126984127</v>
      </c>
      <c r="J97" s="20">
        <v>8.293150684931506</v>
      </c>
      <c r="K97" s="31">
        <v>0.18579999999999999</v>
      </c>
      <c r="L97" s="31">
        <v>0.25030000000000002</v>
      </c>
      <c r="M97" s="31">
        <v>0.15759999999999999</v>
      </c>
      <c r="N97" s="34">
        <v>136648.4</v>
      </c>
      <c r="O97" s="28">
        <v>4.7500000000000001E-2</v>
      </c>
      <c r="P97" s="28">
        <v>1.4596328722438492</v>
      </c>
      <c r="Q97" s="28">
        <v>4.0436644151625885</v>
      </c>
      <c r="R97" s="28">
        <v>5.717025572005384</v>
      </c>
      <c r="S97" s="28">
        <v>0.44385243167515398</v>
      </c>
      <c r="T97" s="28">
        <v>12.812684555141868</v>
      </c>
      <c r="U97" s="28">
        <v>3.4340869206152576</v>
      </c>
      <c r="V97" s="28">
        <v>1.0773249851567981</v>
      </c>
      <c r="W97" s="28">
        <v>2.8355231838522328</v>
      </c>
      <c r="X97" s="28">
        <v>0.14516371188709698</v>
      </c>
      <c r="Y97" s="28">
        <v>1.1277782110270607</v>
      </c>
      <c r="Z97" s="28">
        <v>0.48485890755810551</v>
      </c>
      <c r="AA97" s="28">
        <v>2.7530589543937709E-2</v>
      </c>
      <c r="AB97" s="28">
        <v>0.2438363024532646</v>
      </c>
      <c r="AC97" s="28">
        <v>0.61390007815787895</v>
      </c>
      <c r="AD97" s="35">
        <v>2.3988456682498646E-2</v>
      </c>
      <c r="AE97" s="28">
        <v>3.9098979939477745E-2</v>
      </c>
    </row>
    <row r="98" spans="1:36" ht="14.25" customHeight="1">
      <c r="A98" s="13">
        <v>115</v>
      </c>
      <c r="B98" s="14" t="s">
        <v>121</v>
      </c>
      <c r="C98" s="14" t="s">
        <v>37</v>
      </c>
      <c r="D98" s="31">
        <v>4.4999999999999998E-2</v>
      </c>
      <c r="E98" s="15">
        <v>41616</v>
      </c>
      <c r="F98" s="16">
        <v>0.39006951720135286</v>
      </c>
      <c r="G98" s="16">
        <v>0.349209481012692</v>
      </c>
      <c r="H98" s="17">
        <v>19.176726018838909</v>
      </c>
      <c r="I98" s="18">
        <v>10.617978562572352</v>
      </c>
      <c r="J98" s="20">
        <v>2.4821917808219176</v>
      </c>
      <c r="K98" s="39">
        <v>1</v>
      </c>
      <c r="L98" s="31">
        <v>0.19989999999999999</v>
      </c>
      <c r="M98" s="31">
        <v>8.7900000000000006E-2</v>
      </c>
      <c r="N98" s="34">
        <v>718965.9</v>
      </c>
      <c r="O98" s="28">
        <v>2.5000000000000001E-2</v>
      </c>
      <c r="P98" s="28">
        <v>0.43548645937813446</v>
      </c>
      <c r="Q98" s="28">
        <v>9.0084011698867927E-2</v>
      </c>
      <c r="R98" s="28">
        <v>0.87004583445672679</v>
      </c>
      <c r="S98" s="28">
        <v>0.37729081040120582</v>
      </c>
      <c r="T98" s="28">
        <v>12.005176169961834</v>
      </c>
      <c r="U98" s="28">
        <v>4.4914387968966407</v>
      </c>
      <c r="V98" s="28">
        <v>10.993834845871147</v>
      </c>
      <c r="W98" s="28">
        <v>1.0047536256244058</v>
      </c>
      <c r="X98" s="28">
        <v>0.372051384172501</v>
      </c>
      <c r="Y98" s="28">
        <v>1.2211799633630218</v>
      </c>
      <c r="Z98" s="28">
        <v>5.4750850527006838E-2</v>
      </c>
      <c r="AA98" s="28">
        <v>7.1964460071825373E-2</v>
      </c>
      <c r="AB98" s="28">
        <v>6.037792787466531E-2</v>
      </c>
      <c r="AC98" s="28">
        <v>0.31199720563675459</v>
      </c>
      <c r="AD98" s="35">
        <v>0.1150873784288256</v>
      </c>
      <c r="AE98" s="28">
        <v>0</v>
      </c>
    </row>
    <row r="99" spans="1:36" ht="14.25" customHeight="1">
      <c r="A99" s="13">
        <v>117</v>
      </c>
      <c r="B99" s="14" t="s">
        <v>122</v>
      </c>
      <c r="C99" s="14" t="s">
        <v>37</v>
      </c>
      <c r="D99" s="31">
        <v>3.78E-2</v>
      </c>
      <c r="E99" s="15">
        <v>5030</v>
      </c>
      <c r="F99" s="16">
        <v>0.50069918071064068</v>
      </c>
      <c r="G99" s="16">
        <v>0.29111375764793584</v>
      </c>
      <c r="H99" s="17">
        <v>26.841296222664017</v>
      </c>
      <c r="I99" s="18">
        <v>14.517389247311828</v>
      </c>
      <c r="J99" s="20">
        <v>8.419178082191781</v>
      </c>
      <c r="K99" s="31">
        <v>0.45050000000000001</v>
      </c>
      <c r="L99" s="31">
        <v>5.3600000000000002E-2</v>
      </c>
      <c r="M99" s="40">
        <v>10.26</v>
      </c>
      <c r="N99" s="34">
        <v>12756.48</v>
      </c>
      <c r="O99" s="28">
        <v>0</v>
      </c>
      <c r="P99" s="28">
        <v>0.45059475533928084</v>
      </c>
      <c r="Q99" s="28">
        <v>0.27787050865325491</v>
      </c>
      <c r="R99" s="28">
        <v>2.1956797966963153</v>
      </c>
      <c r="S99" s="28">
        <v>2.4079538873107365</v>
      </c>
      <c r="T99" s="28">
        <v>108.86533665835411</v>
      </c>
      <c r="U99" s="28">
        <v>10.952082288008029</v>
      </c>
      <c r="V99" s="28">
        <v>656.46616541353387</v>
      </c>
      <c r="W99" s="28">
        <v>1.6179059180576632</v>
      </c>
      <c r="X99" s="28">
        <v>0.30704002236406841</v>
      </c>
      <c r="Y99" s="28">
        <v>1.0795517178026823</v>
      </c>
      <c r="Z99" s="28">
        <v>6.8747421971676066E-3</v>
      </c>
      <c r="AA99" s="28">
        <v>0</v>
      </c>
      <c r="AB99" s="28">
        <v>0.38798256778124879</v>
      </c>
      <c r="AC99" s="28">
        <v>0.18662238002519757</v>
      </c>
      <c r="AD99" s="35">
        <v>9.3276829687321039E-2</v>
      </c>
      <c r="AE99" s="28">
        <v>3.0557782613675411E-2</v>
      </c>
    </row>
    <row r="100" spans="1:36" ht="14.25" customHeight="1">
      <c r="A100" s="13">
        <v>118</v>
      </c>
      <c r="B100" s="14" t="s">
        <v>123</v>
      </c>
      <c r="C100" s="14" t="s">
        <v>39</v>
      </c>
      <c r="D100" s="31">
        <v>0.03</v>
      </c>
      <c r="E100" s="15">
        <v>12409</v>
      </c>
      <c r="F100" s="16">
        <v>0.37768643705617078</v>
      </c>
      <c r="G100" s="16">
        <v>0.28373333333333334</v>
      </c>
      <c r="H100" s="17">
        <v>22.390975904585382</v>
      </c>
      <c r="I100" s="18">
        <v>14.471334375</v>
      </c>
      <c r="J100" s="20">
        <v>4.2602739726027394</v>
      </c>
      <c r="K100" s="40">
        <v>28.276700000000002</v>
      </c>
      <c r="L100" s="31">
        <v>0.86539999999999995</v>
      </c>
      <c r="M100" s="31">
        <v>0.91679999999999995</v>
      </c>
      <c r="N100" s="34">
        <v>24923.87</v>
      </c>
      <c r="O100" s="28">
        <v>0</v>
      </c>
      <c r="P100" s="28">
        <v>8.5499858397054656</v>
      </c>
      <c r="Q100" s="28">
        <v>14.549431818181818</v>
      </c>
      <c r="R100" s="28">
        <v>5.5908250092489826</v>
      </c>
      <c r="S100" s="28">
        <v>2.3143455384945777</v>
      </c>
      <c r="T100" s="28">
        <v>0</v>
      </c>
      <c r="U100" s="28">
        <v>13.066686874810548</v>
      </c>
      <c r="V100" s="28">
        <v>828.98076923076928</v>
      </c>
      <c r="W100" s="28">
        <v>5.2393767705382439</v>
      </c>
      <c r="X100" s="28">
        <v>0.18842857566501586</v>
      </c>
      <c r="Y100" s="28">
        <v>1.0019659735349717</v>
      </c>
      <c r="Z100" s="28">
        <v>3.8001973179376623E-3</v>
      </c>
      <c r="AA100" s="28">
        <v>0</v>
      </c>
      <c r="AB100" s="28">
        <v>0.85206166100181957</v>
      </c>
      <c r="AC100" s="28">
        <v>0.99884009557612452</v>
      </c>
      <c r="AD100" s="35">
        <v>0.33479481290741642</v>
      </c>
      <c r="AE100" s="28">
        <v>1.7259377827267032E-2</v>
      </c>
    </row>
    <row r="101" spans="1:36" ht="14.25" customHeight="1">
      <c r="A101" s="13">
        <v>121</v>
      </c>
      <c r="B101" s="14" t="s">
        <v>124</v>
      </c>
      <c r="C101" s="14" t="s">
        <v>37</v>
      </c>
      <c r="D101" s="31">
        <v>3.5000000000000003E-2</v>
      </c>
      <c r="E101" s="15">
        <v>40270</v>
      </c>
      <c r="F101" s="16">
        <v>0.23221125602447334</v>
      </c>
      <c r="G101" s="16">
        <v>0.36707768658140866</v>
      </c>
      <c r="H101" s="17">
        <v>13.009684628755897</v>
      </c>
      <c r="I101" s="18">
        <v>10.080815855301136</v>
      </c>
      <c r="J101" s="20">
        <v>19.780821917808218</v>
      </c>
      <c r="K101" s="39">
        <v>0.85</v>
      </c>
      <c r="L101" s="40">
        <v>23.32</v>
      </c>
      <c r="M101" s="40">
        <v>4.91</v>
      </c>
      <c r="N101" s="48">
        <v>126412</v>
      </c>
      <c r="O101" s="28">
        <v>4.7500000000000001E-2</v>
      </c>
      <c r="P101" s="28">
        <v>0.35734110813544784</v>
      </c>
      <c r="Q101" s="28">
        <v>0.13244545964885113</v>
      </c>
      <c r="R101" s="28">
        <v>0.80663974876626288</v>
      </c>
      <c r="S101" s="28">
        <v>0.82088075246805803</v>
      </c>
      <c r="T101" s="28">
        <v>2.5840559745958589</v>
      </c>
      <c r="U101" s="28">
        <v>8.8885719308338924</v>
      </c>
      <c r="V101" s="28">
        <v>19.600496890032247</v>
      </c>
      <c r="W101" s="28">
        <v>1.0029355613491264</v>
      </c>
      <c r="X101" s="28">
        <v>0.87837088785804318</v>
      </c>
      <c r="Y101" s="28">
        <v>1.1840189150702598</v>
      </c>
      <c r="Z101" s="28">
        <v>0.37544657356284505</v>
      </c>
      <c r="AA101" s="28">
        <v>2.612490954570577E-2</v>
      </c>
      <c r="AB101" s="28">
        <v>0.24370612442507866</v>
      </c>
      <c r="AC101" s="28">
        <v>8.1780891002861414E-2</v>
      </c>
      <c r="AD101" s="35">
        <v>4.8984750810644141E-3</v>
      </c>
      <c r="AE101" s="28">
        <v>5.8828447293972335E-3</v>
      </c>
    </row>
    <row r="102" spans="1:36" ht="14.25" customHeight="1">
      <c r="A102" s="13">
        <v>124</v>
      </c>
      <c r="B102" s="14" t="s">
        <v>126</v>
      </c>
      <c r="C102" s="14" t="s">
        <v>37</v>
      </c>
      <c r="D102" s="31">
        <v>3.8600000000000002E-2</v>
      </c>
      <c r="E102" s="15">
        <v>7805</v>
      </c>
      <c r="F102" s="16">
        <v>9.1518359365161617E-2</v>
      </c>
      <c r="G102" s="16">
        <v>0.30944254835039819</v>
      </c>
      <c r="H102" s="17">
        <v>11.264573991031391</v>
      </c>
      <c r="I102" s="18">
        <v>11.2</v>
      </c>
      <c r="J102" s="20">
        <v>17.81917808219178</v>
      </c>
      <c r="K102" s="39">
        <v>0.8</v>
      </c>
      <c r="L102" s="31">
        <v>3.1800000000000002E-2</v>
      </c>
      <c r="M102" s="31">
        <v>0.84079999999999999</v>
      </c>
      <c r="N102" s="34">
        <v>11303.27</v>
      </c>
      <c r="O102" s="28">
        <v>0.22700000000000001</v>
      </c>
      <c r="P102" s="28">
        <v>-0.32937260086329101</v>
      </c>
      <c r="Q102" s="28">
        <v>-0.59456938914595214</v>
      </c>
      <c r="R102" s="28">
        <v>0.40075376884422109</v>
      </c>
      <c r="S102" s="28">
        <v>0.72369311735486763</v>
      </c>
      <c r="T102" s="28">
        <v>12.808977387782653</v>
      </c>
      <c r="U102" s="28">
        <v>-5.2237285802766502</v>
      </c>
      <c r="V102" s="28">
        <v>2.9769393677935523</v>
      </c>
      <c r="W102" s="28">
        <v>1.071203007518797</v>
      </c>
      <c r="X102" s="28">
        <v>0.7315219456583697</v>
      </c>
      <c r="Y102" s="28">
        <v>1.1258136348064405</v>
      </c>
      <c r="Z102" s="28">
        <v>1.1753516765460497</v>
      </c>
      <c r="AA102" s="28">
        <v>0</v>
      </c>
      <c r="AB102" s="28">
        <v>0.39839722321474147</v>
      </c>
      <c r="AC102" s="28">
        <v>0.30089847969857453</v>
      </c>
      <c r="AD102" s="35">
        <v>0.18852264643111216</v>
      </c>
      <c r="AE102" s="28">
        <v>0</v>
      </c>
    </row>
    <row r="103" spans="1:36" ht="14.25" customHeight="1">
      <c r="A103" s="13">
        <v>126</v>
      </c>
      <c r="B103" s="14" t="s">
        <v>127</v>
      </c>
      <c r="C103" s="14" t="s">
        <v>37</v>
      </c>
      <c r="D103" s="31">
        <v>0.05</v>
      </c>
      <c r="E103" s="15">
        <v>842</v>
      </c>
      <c r="F103" s="16">
        <v>0.55484538027202013</v>
      </c>
      <c r="G103" s="16">
        <v>0.26880793319415447</v>
      </c>
      <c r="H103" s="17">
        <v>34.391330166270784</v>
      </c>
      <c r="I103" s="18">
        <v>14.12560975609756</v>
      </c>
      <c r="J103" s="20">
        <v>5.9068493150684933</v>
      </c>
      <c r="K103" s="31">
        <v>0.33800000000000002</v>
      </c>
      <c r="L103" s="31">
        <v>0.19670000000000001</v>
      </c>
      <c r="M103" s="40">
        <v>0</v>
      </c>
      <c r="N103" s="34">
        <v>1345.83</v>
      </c>
      <c r="O103" s="28">
        <v>0</v>
      </c>
      <c r="P103" s="28">
        <v>2.3014184397163122</v>
      </c>
      <c r="Q103" s="28">
        <v>1.6706349206349205</v>
      </c>
      <c r="R103" s="28">
        <v>1.7697368421052633</v>
      </c>
      <c r="S103" s="28">
        <v>1.5309150865622423</v>
      </c>
      <c r="T103" s="28">
        <v>16.654708520179373</v>
      </c>
      <c r="U103" s="28">
        <v>4.5570552147239267</v>
      </c>
      <c r="V103" s="28">
        <v>30.442622950819672</v>
      </c>
      <c r="W103" s="28">
        <v>3.4674556213017751</v>
      </c>
      <c r="X103" s="28">
        <v>0.27765843179377014</v>
      </c>
      <c r="Y103" s="28">
        <v>1.0312876052948254</v>
      </c>
      <c r="Z103" s="28">
        <v>5.0520059435364043E-2</v>
      </c>
      <c r="AA103" s="28">
        <v>0</v>
      </c>
      <c r="AB103" s="28">
        <v>0.9102702702702703</v>
      </c>
      <c r="AC103" s="28">
        <v>0.90037695207323643</v>
      </c>
      <c r="AD103" s="35">
        <v>0.14754981152396338</v>
      </c>
      <c r="AE103" s="28">
        <v>0.22563274098007538</v>
      </c>
    </row>
    <row r="104" spans="1:36" ht="14.25" customHeight="1">
      <c r="A104" s="13">
        <v>127</v>
      </c>
      <c r="B104" s="14" t="s">
        <v>128</v>
      </c>
      <c r="C104" s="14" t="s">
        <v>37</v>
      </c>
      <c r="D104" s="31">
        <v>4.4999999999999998E-2</v>
      </c>
      <c r="E104" s="15">
        <v>43743</v>
      </c>
      <c r="F104" s="16">
        <v>0.27479999999999999</v>
      </c>
      <c r="G104" s="16">
        <v>0.30607798165137617</v>
      </c>
      <c r="H104" s="17">
        <v>2.4985387376265917</v>
      </c>
      <c r="I104" s="18">
        <v>12.858068235294118</v>
      </c>
      <c r="J104" s="20">
        <v>4.624657534246575</v>
      </c>
      <c r="K104" s="39">
        <v>0.3</v>
      </c>
      <c r="L104" s="31">
        <v>0.16039999999999999</v>
      </c>
      <c r="M104" s="31">
        <v>0.1147</v>
      </c>
      <c r="N104" s="34">
        <v>9082.48</v>
      </c>
      <c r="O104" s="28">
        <v>0</v>
      </c>
      <c r="P104" s="28">
        <v>1.0344827586206895</v>
      </c>
      <c r="Q104" s="28">
        <v>0.73409434278999486</v>
      </c>
      <c r="R104" s="28">
        <v>14.947138169886985</v>
      </c>
      <c r="S104" s="28">
        <v>2.0521501320256506</v>
      </c>
      <c r="T104" s="28">
        <v>0</v>
      </c>
      <c r="U104" s="28">
        <v>5.2785930867192237</v>
      </c>
      <c r="V104" s="28">
        <v>669.56923076923078</v>
      </c>
      <c r="W104" s="28">
        <v>3.3054769863718181</v>
      </c>
      <c r="X104" s="28">
        <v>0.27350727899289684</v>
      </c>
      <c r="Y104" s="28">
        <v>1.1235999213990961</v>
      </c>
      <c r="Z104" s="28">
        <v>4.0658276863504358E-3</v>
      </c>
      <c r="AA104" s="28">
        <v>0</v>
      </c>
      <c r="AB104" s="28">
        <v>5.3715233007920427</v>
      </c>
      <c r="AC104" s="28">
        <v>0.31754055420247229</v>
      </c>
      <c r="AD104" s="35">
        <v>0.25527319516566332</v>
      </c>
      <c r="AE104" s="28">
        <v>9.098846560360278E-3</v>
      </c>
    </row>
    <row r="105" spans="1:36" ht="14.25" customHeight="1">
      <c r="A105" s="13">
        <v>128</v>
      </c>
      <c r="B105" s="14" t="s">
        <v>129</v>
      </c>
      <c r="C105" s="14" t="s">
        <v>39</v>
      </c>
      <c r="D105" s="31">
        <v>3.5000000000000003E-2</v>
      </c>
      <c r="E105" s="15">
        <v>5344</v>
      </c>
      <c r="F105" s="16">
        <v>0.27148489126304365</v>
      </c>
      <c r="G105" s="16">
        <v>0.29555555555555557</v>
      </c>
      <c r="H105" s="17">
        <v>16.425149700598801</v>
      </c>
      <c r="I105" s="18">
        <v>13.504</v>
      </c>
      <c r="J105" s="20">
        <v>3.8273972602739725</v>
      </c>
      <c r="K105" s="31">
        <v>0.435</v>
      </c>
      <c r="L105" s="31">
        <v>0.42249999999999999</v>
      </c>
      <c r="M105" s="31">
        <v>5.6800000000000003E-2</v>
      </c>
      <c r="N105" s="34">
        <v>9039.18</v>
      </c>
      <c r="O105" s="28">
        <v>0</v>
      </c>
      <c r="P105" s="28">
        <v>1.0811206738692549</v>
      </c>
      <c r="Q105" s="28">
        <v>1.3840973840973843</v>
      </c>
      <c r="R105" s="28">
        <v>6.0875331564986741</v>
      </c>
      <c r="S105" s="28">
        <v>2.1003209318911207</v>
      </c>
      <c r="T105" s="28">
        <v>0</v>
      </c>
      <c r="U105" s="28">
        <v>8.8660311088810833</v>
      </c>
      <c r="V105" s="28">
        <v>436.2962962962963</v>
      </c>
      <c r="W105" s="28">
        <v>5.037962962962963</v>
      </c>
      <c r="X105" s="28">
        <v>0.19005719313682359</v>
      </c>
      <c r="Y105" s="28">
        <v>1.0255712731229598</v>
      </c>
      <c r="Z105" s="28">
        <v>6.300923411189571E-3</v>
      </c>
      <c r="AA105" s="28">
        <v>0</v>
      </c>
      <c r="AB105" s="28">
        <v>0.81800091841420486</v>
      </c>
      <c r="AC105" s="28">
        <v>0.43367289190718733</v>
      </c>
      <c r="AD105" s="35">
        <v>0.22852292020373516</v>
      </c>
      <c r="AE105" s="28">
        <v>1.1205432937181663E-2</v>
      </c>
    </row>
    <row r="106" spans="1:36" ht="14.25" customHeight="1">
      <c r="A106" s="13">
        <v>130</v>
      </c>
      <c r="B106" s="14" t="s">
        <v>130</v>
      </c>
      <c r="C106" s="14" t="s">
        <v>37</v>
      </c>
      <c r="D106" s="31">
        <v>0.04</v>
      </c>
      <c r="E106" s="15">
        <v>18047</v>
      </c>
      <c r="F106" s="16">
        <v>0.29027413378631994</v>
      </c>
      <c r="G106" s="16">
        <v>0.2746058823529412</v>
      </c>
      <c r="H106" s="17">
        <v>18.850778522746161</v>
      </c>
      <c r="I106" s="18">
        <v>14.294117647058824</v>
      </c>
      <c r="J106" s="20">
        <v>7.6575342465753424</v>
      </c>
      <c r="K106" s="31">
        <v>0.221112</v>
      </c>
      <c r="L106" s="31">
        <v>0.2382</v>
      </c>
      <c r="M106" s="31">
        <v>0.1762</v>
      </c>
      <c r="N106" s="48">
        <v>81575</v>
      </c>
      <c r="O106" s="28">
        <v>2.1999999999999999E-2</v>
      </c>
      <c r="P106" s="28">
        <v>0.4536301193239094</v>
      </c>
      <c r="Q106" s="28">
        <v>0.68270462339379412</v>
      </c>
      <c r="R106" s="28">
        <v>0.2958282472894378</v>
      </c>
      <c r="S106" s="28">
        <v>0.97294689221273689</v>
      </c>
      <c r="T106" s="28">
        <v>16.275051941825154</v>
      </c>
      <c r="U106" s="28">
        <v>2.2492103810049695</v>
      </c>
      <c r="V106" s="28">
        <v>7.2140124681212807</v>
      </c>
      <c r="W106" s="28">
        <v>2.5562825068838109</v>
      </c>
      <c r="X106" s="28">
        <v>0.3434907067693424</v>
      </c>
      <c r="Y106" s="28">
        <v>1.1124166402032392</v>
      </c>
      <c r="Z106" s="28">
        <v>0.1711661940014487</v>
      </c>
      <c r="AA106" s="28">
        <v>5.6474285784440111E-4</v>
      </c>
      <c r="AB106" s="28">
        <v>0.27794762011104351</v>
      </c>
      <c r="AC106" s="28">
        <v>0.3138079011715259</v>
      </c>
      <c r="AD106" s="35">
        <v>0.24762110514273369</v>
      </c>
      <c r="AE106" s="28">
        <v>3.8101597713904138E-2</v>
      </c>
    </row>
    <row r="107" spans="1:36" ht="14.25" customHeight="1">
      <c r="A107" s="13">
        <v>133</v>
      </c>
      <c r="B107" s="14" t="s">
        <v>131</v>
      </c>
      <c r="C107" s="14" t="s">
        <v>37</v>
      </c>
      <c r="D107" s="31">
        <v>0.03</v>
      </c>
      <c r="E107" s="15">
        <v>2745</v>
      </c>
      <c r="F107" s="16">
        <v>0.37590325372736122</v>
      </c>
      <c r="G107" s="16">
        <v>0.20874999999999999</v>
      </c>
      <c r="H107" s="17">
        <v>29.20063752276867</v>
      </c>
      <c r="I107" s="18">
        <v>19.550182926829269</v>
      </c>
      <c r="J107" s="20">
        <v>10.361643835616439</v>
      </c>
      <c r="K107" s="31">
        <v>0.29549999999999998</v>
      </c>
      <c r="L107" s="31">
        <v>0.1789</v>
      </c>
      <c r="M107" s="31">
        <v>0.1358</v>
      </c>
      <c r="N107" s="34">
        <v>14367.79</v>
      </c>
      <c r="O107" s="28">
        <v>4.3499999999999997E-2</v>
      </c>
      <c r="P107" s="28">
        <v>0.30875598795002213</v>
      </c>
      <c r="Q107" s="28">
        <v>0.20632031767041692</v>
      </c>
      <c r="R107" s="28">
        <v>0.41567818463125317</v>
      </c>
      <c r="S107" s="28">
        <v>0.40389304812834226</v>
      </c>
      <c r="T107" s="28">
        <v>7.6383495145631066</v>
      </c>
      <c r="U107" s="28">
        <v>-88.647887323943664</v>
      </c>
      <c r="V107" s="28">
        <v>7.12797281993205</v>
      </c>
      <c r="W107" s="28">
        <v>1.2049651029242865</v>
      </c>
      <c r="X107" s="28">
        <v>0.42711595788838158</v>
      </c>
      <c r="Y107" s="28">
        <v>1.0568181818181819</v>
      </c>
      <c r="Z107" s="28">
        <v>0.17878206007406391</v>
      </c>
      <c r="AA107" s="28">
        <v>0.28377451652722535</v>
      </c>
      <c r="AB107" s="28">
        <v>0.20584926884139482</v>
      </c>
      <c r="AC107" s="28">
        <v>0.58870882321787943</v>
      </c>
      <c r="AD107" s="35">
        <v>0.16682554814108674</v>
      </c>
      <c r="AE107" s="28">
        <v>9.9883486918758604E-2</v>
      </c>
    </row>
    <row r="108" spans="1:36" ht="14.25" customHeight="1">
      <c r="A108" s="13">
        <v>135</v>
      </c>
      <c r="B108" s="14" t="s">
        <v>132</v>
      </c>
      <c r="C108" s="14" t="s">
        <v>37</v>
      </c>
      <c r="D108" s="31">
        <v>0.02</v>
      </c>
      <c r="E108" s="15">
        <v>5105</v>
      </c>
      <c r="F108" s="16">
        <v>0.13132597373181132</v>
      </c>
      <c r="G108" s="16">
        <v>0.27868779529894316</v>
      </c>
      <c r="H108" s="17">
        <v>14.927020568070519</v>
      </c>
      <c r="I108" s="18">
        <v>11.374551077860936</v>
      </c>
      <c r="J108" s="20">
        <v>12.389041095890411</v>
      </c>
      <c r="K108" s="39">
        <v>1</v>
      </c>
      <c r="L108" s="31">
        <v>0.41339999999999999</v>
      </c>
      <c r="M108" s="31">
        <v>0.2742</v>
      </c>
      <c r="N108" s="34">
        <v>3770.83</v>
      </c>
      <c r="O108" s="28">
        <v>1.2999999999999999E-2</v>
      </c>
      <c r="P108" s="28">
        <v>2.3873325213154661E-2</v>
      </c>
      <c r="Q108" s="28">
        <v>3.8268365817091454</v>
      </c>
      <c r="R108" s="28">
        <v>2.5377685377685379</v>
      </c>
      <c r="S108" s="28">
        <v>1.1654265330240294</v>
      </c>
      <c r="T108" s="28">
        <v>14.288435739200429</v>
      </c>
      <c r="U108" s="28">
        <v>1.7827062131762186</v>
      </c>
      <c r="V108" s="28">
        <v>251.78723404255319</v>
      </c>
      <c r="W108" s="28">
        <v>1.0661752584603066</v>
      </c>
      <c r="X108" s="28">
        <v>0.91845651374559301</v>
      </c>
      <c r="Y108" s="28">
        <v>1.0185367454068242</v>
      </c>
      <c r="Z108" s="28">
        <v>4.8528241845664281E-2</v>
      </c>
      <c r="AA108" s="28">
        <v>1.6706443914081145E-2</v>
      </c>
      <c r="AB108" s="28">
        <v>4.189577349199836</v>
      </c>
      <c r="AC108" s="28">
        <v>7.7742099036673994E-3</v>
      </c>
      <c r="AD108" s="35">
        <v>9.4285767937956552E-2</v>
      </c>
      <c r="AE108" s="28">
        <v>2.6364711847219877E-2</v>
      </c>
    </row>
    <row r="109" spans="1:36" ht="14.25" customHeight="1">
      <c r="A109" s="13">
        <v>136</v>
      </c>
      <c r="B109" s="14" t="s">
        <v>133</v>
      </c>
      <c r="C109" s="14" t="s">
        <v>37</v>
      </c>
      <c r="D109" s="31">
        <v>0.02</v>
      </c>
      <c r="E109" s="15">
        <v>15980</v>
      </c>
      <c r="F109" s="16">
        <v>0.1746477821527137</v>
      </c>
      <c r="G109" s="16">
        <v>0.32750000000000001</v>
      </c>
      <c r="H109" s="17">
        <v>12.583996871088861</v>
      </c>
      <c r="I109" s="18">
        <v>11.171792777777776</v>
      </c>
      <c r="J109" s="20">
        <v>7.9287671232876713</v>
      </c>
      <c r="K109" s="39">
        <v>0.7</v>
      </c>
      <c r="L109" s="31">
        <v>0.72360000000000002</v>
      </c>
      <c r="M109" s="31">
        <v>0.13689999999999999</v>
      </c>
      <c r="N109" s="34">
        <v>25968.42</v>
      </c>
      <c r="O109" s="28">
        <v>2.3342123254224023E-2</v>
      </c>
      <c r="P109" s="28">
        <v>0.23293372932428613</v>
      </c>
      <c r="Q109" s="28">
        <v>1.0351625547613557</v>
      </c>
      <c r="R109" s="28">
        <v>0.28301886792452824</v>
      </c>
      <c r="S109" s="28">
        <v>0.59076596474536336</v>
      </c>
      <c r="T109" s="28">
        <v>2.2285539888909236</v>
      </c>
      <c r="U109" s="28">
        <v>2.0766491860716441</v>
      </c>
      <c r="V109" s="28">
        <v>222.35322777101095</v>
      </c>
      <c r="W109" s="28">
        <v>1.2508375550049919</v>
      </c>
      <c r="X109" s="28">
        <v>0.79248279823234991</v>
      </c>
      <c r="Y109" s="28">
        <v>1.0373408910103421</v>
      </c>
      <c r="Z109" s="28">
        <v>1.0338186143998188E-2</v>
      </c>
      <c r="AA109" s="28">
        <v>0</v>
      </c>
      <c r="AB109" s="28">
        <v>0.60698142591256121</v>
      </c>
      <c r="AC109" s="28">
        <v>0.31525264034357336</v>
      </c>
      <c r="AD109" s="35">
        <v>0.13628993382707394</v>
      </c>
      <c r="AE109" s="28">
        <v>7.9758096323239401E-3</v>
      </c>
      <c r="AG109" s="177" t="s">
        <v>311</v>
      </c>
      <c r="AH109" t="s">
        <v>312</v>
      </c>
      <c r="AI109"/>
      <c r="AJ109"/>
    </row>
    <row r="110" spans="1:36" ht="14.25" customHeight="1">
      <c r="A110" s="13">
        <v>137</v>
      </c>
      <c r="B110" s="14" t="s">
        <v>134</v>
      </c>
      <c r="C110" s="14" t="s">
        <v>39</v>
      </c>
      <c r="D110" s="31">
        <v>0.02</v>
      </c>
      <c r="E110" s="15">
        <v>13224</v>
      </c>
      <c r="F110" s="16">
        <v>0.31249878253265462</v>
      </c>
      <c r="G110" s="16">
        <v>0.39203342857142859</v>
      </c>
      <c r="H110" s="17">
        <v>17.042031155474895</v>
      </c>
      <c r="I110" s="18">
        <v>9.5486791768513708</v>
      </c>
      <c r="J110" s="20">
        <v>6.9260273972602739</v>
      </c>
      <c r="K110" s="31">
        <v>0.67200000000000004</v>
      </c>
      <c r="L110" s="31">
        <v>0.43769999999999998</v>
      </c>
      <c r="M110" s="31">
        <v>0.35549999999999998</v>
      </c>
      <c r="N110" s="34">
        <v>88695.49000000002</v>
      </c>
      <c r="O110" s="28">
        <v>5.0099999999999999E-2</v>
      </c>
      <c r="P110" s="28">
        <v>-2.4848782082720344E-3</v>
      </c>
      <c r="Q110" s="28">
        <v>0.17529859352837462</v>
      </c>
      <c r="R110" s="28">
        <v>0.26557565317255238</v>
      </c>
      <c r="S110" s="28">
        <v>0.64906537466854353</v>
      </c>
      <c r="T110" s="28">
        <v>2.0025394443522613</v>
      </c>
      <c r="U110" s="28">
        <v>6.0793709892901724</v>
      </c>
      <c r="V110" s="28">
        <v>231.12239800166529</v>
      </c>
      <c r="W110" s="28">
        <v>1.6936613798128117</v>
      </c>
      <c r="X110" s="28">
        <v>0.58484381657871443</v>
      </c>
      <c r="Y110" s="28">
        <v>1.0110344077838778</v>
      </c>
      <c r="Z110" s="28">
        <v>5.9778256505114988E-3</v>
      </c>
      <c r="AA110" s="28">
        <v>3.4062327291593825E-3</v>
      </c>
      <c r="AB110" s="28">
        <v>0.16117198259576596</v>
      </c>
      <c r="AC110" s="28">
        <v>0.1464237079307438</v>
      </c>
      <c r="AD110" s="35">
        <v>-9.0187262679318966E-2</v>
      </c>
      <c r="AE110" s="28">
        <v>0</v>
      </c>
      <c r="AG110" s="179">
        <v>5.0000000000000001E-3</v>
      </c>
      <c r="AH110" s="178">
        <v>5</v>
      </c>
      <c r="AI110"/>
      <c r="AJ110"/>
    </row>
    <row r="111" spans="1:36" ht="14.25" customHeight="1">
      <c r="A111" s="13">
        <v>140</v>
      </c>
      <c r="B111" s="14" t="s">
        <v>135</v>
      </c>
      <c r="C111" s="14" t="s">
        <v>37</v>
      </c>
      <c r="D111" s="31">
        <v>3.5000000000000003E-2</v>
      </c>
      <c r="E111" s="15">
        <v>3255</v>
      </c>
      <c r="F111" s="16">
        <v>0.40355845756140152</v>
      </c>
      <c r="G111" s="16">
        <v>0.32142857142857145</v>
      </c>
      <c r="H111" s="17">
        <v>21.812596006144393</v>
      </c>
      <c r="I111" s="18">
        <v>11.833333333333334</v>
      </c>
      <c r="J111" s="20">
        <v>6.375342465753425</v>
      </c>
      <c r="K111" s="31">
        <v>0.41472999999999999</v>
      </c>
      <c r="L111" s="31">
        <v>0.33239999999999997</v>
      </c>
      <c r="M111" s="31">
        <v>0.4259</v>
      </c>
      <c r="N111" s="34">
        <v>27734.57</v>
      </c>
      <c r="O111" s="28">
        <v>0.15763063085737389</v>
      </c>
      <c r="P111" s="28">
        <v>1.9557003542222415</v>
      </c>
      <c r="Q111" s="28">
        <v>1.3649182614085378</v>
      </c>
      <c r="R111" s="28">
        <v>2.0166821130676551</v>
      </c>
      <c r="S111" s="28">
        <v>1.3190868387596042</v>
      </c>
      <c r="T111" s="28">
        <v>16.551255375225413</v>
      </c>
      <c r="U111" s="28">
        <v>4.1525022621284888</v>
      </c>
      <c r="V111" s="28">
        <v>750.4276729559748</v>
      </c>
      <c r="W111" s="28">
        <v>1.3128116609129268</v>
      </c>
      <c r="X111" s="28">
        <v>0.54000710185239986</v>
      </c>
      <c r="Y111" s="28">
        <v>1.0214990138067062</v>
      </c>
      <c r="Z111" s="28">
        <v>2.45708295112043E-3</v>
      </c>
      <c r="AA111" s="28">
        <v>0</v>
      </c>
      <c r="AB111" s="28">
        <v>0.14989293361884368</v>
      </c>
      <c r="AC111" s="28">
        <v>0.16433396469937478</v>
      </c>
      <c r="AD111" s="35">
        <v>-0.38326153639853167</v>
      </c>
      <c r="AE111" s="28">
        <v>0</v>
      </c>
      <c r="AG111" s="179">
        <v>0.01</v>
      </c>
      <c r="AH111" s="178">
        <v>18</v>
      </c>
      <c r="AI111"/>
      <c r="AJ111"/>
    </row>
    <row r="112" spans="1:36" ht="14.25" customHeight="1">
      <c r="A112" s="13">
        <v>143</v>
      </c>
      <c r="B112" s="14" t="s">
        <v>136</v>
      </c>
      <c r="C112" s="14" t="s">
        <v>37</v>
      </c>
      <c r="D112" s="31">
        <v>2.1999999999999999E-2</v>
      </c>
      <c r="E112" s="15">
        <v>6602</v>
      </c>
      <c r="F112" s="16">
        <v>0.18551136496774823</v>
      </c>
      <c r="G112" s="16">
        <v>0.22800000000000001</v>
      </c>
      <c r="H112" s="17">
        <v>18.948803392911238</v>
      </c>
      <c r="I112" s="18">
        <v>16.68</v>
      </c>
      <c r="J112" s="20">
        <v>37.589041095890408</v>
      </c>
      <c r="K112" s="39">
        <v>0.5</v>
      </c>
      <c r="L112" s="31">
        <v>0.23669999999999999</v>
      </c>
      <c r="M112" s="31">
        <v>6.25E-2</v>
      </c>
      <c r="N112" s="34">
        <v>22374.13</v>
      </c>
      <c r="O112" s="28">
        <v>0.16721996803147671</v>
      </c>
      <c r="P112" s="28">
        <v>2.6553124654895344E-2</v>
      </c>
      <c r="Q112" s="28">
        <v>0.4432657445951389</v>
      </c>
      <c r="R112" s="28">
        <v>0.37255717255717258</v>
      </c>
      <c r="S112" s="28">
        <v>1.1082236403928361</v>
      </c>
      <c r="T112" s="28">
        <v>4.264094678967477</v>
      </c>
      <c r="U112" s="28">
        <v>4.7500064879453978</v>
      </c>
      <c r="V112" s="28">
        <v>3.7231895850284786</v>
      </c>
      <c r="W112" s="28">
        <v>0.8442853695809539</v>
      </c>
      <c r="X112" s="28">
        <v>0.7430582947849057</v>
      </c>
      <c r="Y112" s="28">
        <v>1.3502318392581143</v>
      </c>
      <c r="Z112" s="28">
        <v>1.3475530331224415</v>
      </c>
      <c r="AA112" s="28">
        <v>0</v>
      </c>
      <c r="AB112" s="28">
        <v>0.3628469359714207</v>
      </c>
      <c r="AC112" s="28">
        <v>0.25372612439354869</v>
      </c>
      <c r="AD112" s="35">
        <v>4.6188644608593031E-2</v>
      </c>
      <c r="AE112" s="28">
        <v>2.2105424188120112E-2</v>
      </c>
      <c r="AG112" s="179">
        <v>1.4E-2</v>
      </c>
      <c r="AH112" s="178">
        <v>1</v>
      </c>
      <c r="AI112"/>
      <c r="AJ112"/>
    </row>
    <row r="113" spans="1:36" ht="14.25" customHeight="1">
      <c r="A113" s="13">
        <v>144</v>
      </c>
      <c r="B113" s="14" t="s">
        <v>137</v>
      </c>
      <c r="C113" s="14" t="s">
        <v>39</v>
      </c>
      <c r="D113" s="31">
        <v>1.4999999999999999E-2</v>
      </c>
      <c r="E113" s="15">
        <v>58585</v>
      </c>
      <c r="F113" s="16">
        <v>0.14249225672351651</v>
      </c>
      <c r="G113" s="16">
        <v>0.30960982200025611</v>
      </c>
      <c r="H113" s="17">
        <v>13.329350516343775</v>
      </c>
      <c r="I113" s="18">
        <v>10.612106117799676</v>
      </c>
      <c r="J113" s="20">
        <v>14.882191780821918</v>
      </c>
      <c r="K113" s="31">
        <v>0.48259999999999997</v>
      </c>
      <c r="L113" s="31">
        <v>1.9300000000000001E-2</v>
      </c>
      <c r="M113" s="31">
        <v>5.3699999999999998E-2</v>
      </c>
      <c r="N113" s="34">
        <v>246789.43</v>
      </c>
      <c r="O113" s="28">
        <v>8.7719298245613947E-2</v>
      </c>
      <c r="P113" s="28">
        <v>0.10107876860523723</v>
      </c>
      <c r="Q113" s="28">
        <v>3.8445881619119548E-2</v>
      </c>
      <c r="R113" s="28">
        <v>4.1603698106498443E-2</v>
      </c>
      <c r="S113" s="28">
        <v>0.64734074774054418</v>
      </c>
      <c r="T113" s="28">
        <v>6.9005501554038347</v>
      </c>
      <c r="U113" s="28">
        <v>3.3004126071666819</v>
      </c>
      <c r="V113" s="28">
        <v>1.8046662853900506</v>
      </c>
      <c r="W113" s="28">
        <v>1.349596093286477</v>
      </c>
      <c r="X113" s="28">
        <v>0.51248753558234839</v>
      </c>
      <c r="Y113" s="28">
        <v>1.2442238718825591</v>
      </c>
      <c r="Z113" s="28">
        <v>0.82334716948922138</v>
      </c>
      <c r="AA113" s="28">
        <v>5.3723907043794122E-2</v>
      </c>
      <c r="AB113" s="28">
        <v>0.18870051583831376</v>
      </c>
      <c r="AC113" s="28">
        <v>0.35453628981948665</v>
      </c>
      <c r="AD113" s="35">
        <v>0.15831224765811761</v>
      </c>
      <c r="AE113" s="28">
        <v>3.5431420400952221E-2</v>
      </c>
      <c r="AG113" s="179">
        <v>1.4999999999999999E-2</v>
      </c>
      <c r="AH113" s="178">
        <v>11</v>
      </c>
      <c r="AI113"/>
      <c r="AJ113"/>
    </row>
    <row r="114" spans="1:36" ht="14.25" customHeight="1">
      <c r="A114" s="13">
        <v>145</v>
      </c>
      <c r="B114" s="14" t="s">
        <v>138</v>
      </c>
      <c r="C114" s="14" t="s">
        <v>37</v>
      </c>
      <c r="D114" s="31">
        <v>0.03</v>
      </c>
      <c r="E114" s="15">
        <v>2162</v>
      </c>
      <c r="F114" s="16">
        <v>0.25758569505075113</v>
      </c>
      <c r="G114" s="16">
        <v>0.31547952896053477</v>
      </c>
      <c r="H114" s="17">
        <v>15.99549491211841</v>
      </c>
      <c r="I114" s="18">
        <v>11.527420000000001</v>
      </c>
      <c r="J114" s="20">
        <v>12.131506849315068</v>
      </c>
      <c r="K114" s="31">
        <v>0.2742</v>
      </c>
      <c r="L114" s="31">
        <v>0.27110000000000001</v>
      </c>
      <c r="M114" s="31">
        <v>0.54420000000000002</v>
      </c>
      <c r="N114" s="34">
        <v>7731.41</v>
      </c>
      <c r="O114" s="28">
        <v>0.24429999999999999</v>
      </c>
      <c r="P114" s="28">
        <v>0.48363228699551564</v>
      </c>
      <c r="Q114" s="28">
        <v>0.40519937451133692</v>
      </c>
      <c r="R114" s="28">
        <v>0.86862575626620564</v>
      </c>
      <c r="S114" s="28">
        <v>2.5463573169630767</v>
      </c>
      <c r="T114" s="28">
        <v>10.663894139886578</v>
      </c>
      <c r="U114" s="28">
        <v>4.3955119214586258</v>
      </c>
      <c r="V114" s="28">
        <v>21.882079131109386</v>
      </c>
      <c r="W114" s="28">
        <v>1.9863538026293892</v>
      </c>
      <c r="X114" s="28">
        <v>0.45677799607072689</v>
      </c>
      <c r="Y114" s="28">
        <v>1.0838323353293413</v>
      </c>
      <c r="Z114" s="28">
        <v>0.17137293086660174</v>
      </c>
      <c r="AA114" s="28">
        <v>0</v>
      </c>
      <c r="AB114" s="28">
        <v>0.3514018691588785</v>
      </c>
      <c r="AC114" s="28">
        <v>0.22232858257108418</v>
      </c>
      <c r="AD114" s="35">
        <v>-3.5453449620648087E-5</v>
      </c>
      <c r="AE114" s="28">
        <v>1.3472310855846274E-2</v>
      </c>
      <c r="AG114" s="179">
        <v>1.6E-2</v>
      </c>
      <c r="AH114" s="178">
        <v>1</v>
      </c>
      <c r="AI114"/>
      <c r="AJ114"/>
    </row>
    <row r="115" spans="1:36" ht="14.25" customHeight="1">
      <c r="A115" s="13">
        <v>147</v>
      </c>
      <c r="B115" s="14" t="s">
        <v>139</v>
      </c>
      <c r="C115" s="14" t="s">
        <v>39</v>
      </c>
      <c r="D115" s="31">
        <v>0.02</v>
      </c>
      <c r="E115" s="15">
        <v>2670</v>
      </c>
      <c r="F115" s="16">
        <v>0.22155862767676338</v>
      </c>
      <c r="G115" s="16">
        <v>0.24117944111776449</v>
      </c>
      <c r="H115" s="17">
        <v>18.764044943820224</v>
      </c>
      <c r="I115" s="18">
        <v>15.717400511364527</v>
      </c>
      <c r="J115" s="20">
        <v>6.6164383561643838</v>
      </c>
      <c r="K115" s="39">
        <v>0.3</v>
      </c>
      <c r="L115" s="31">
        <v>0.21210000000000001</v>
      </c>
      <c r="M115" s="31">
        <v>8.8099999999999998E-2</v>
      </c>
      <c r="N115" s="34">
        <v>8882.43</v>
      </c>
      <c r="O115" s="28">
        <v>0.34599999999999997</v>
      </c>
      <c r="P115" s="28">
        <v>0.22953613708600118</v>
      </c>
      <c r="Q115" s="28">
        <v>0.53557114228456904</v>
      </c>
      <c r="R115" s="28">
        <v>0.65530068195908253</v>
      </c>
      <c r="S115" s="28">
        <v>0.70353918307472985</v>
      </c>
      <c r="T115" s="28">
        <v>6.1845259716672718</v>
      </c>
      <c r="U115" s="28">
        <v>1.8949360044518642</v>
      </c>
      <c r="V115" s="28">
        <v>2.2071558205859478</v>
      </c>
      <c r="W115" s="28">
        <v>1.3380435631196814</v>
      </c>
      <c r="X115" s="28">
        <v>0.65555222538588342</v>
      </c>
      <c r="Y115" s="28">
        <v>1.1756357185097575</v>
      </c>
      <c r="Z115" s="28">
        <v>0.98488308863512775</v>
      </c>
      <c r="AA115" s="28">
        <v>0</v>
      </c>
      <c r="AB115" s="28">
        <v>0.35170914838964634</v>
      </c>
      <c r="AC115" s="28">
        <v>0.4252907318219194</v>
      </c>
      <c r="AD115" s="35">
        <v>5.5738282626571128E-2</v>
      </c>
      <c r="AE115" s="28">
        <v>5.9790908023023608E-2</v>
      </c>
      <c r="AG115" s="179">
        <v>1.9400000000000001E-2</v>
      </c>
      <c r="AH115" s="178">
        <v>1</v>
      </c>
      <c r="AI115"/>
      <c r="AJ115"/>
    </row>
    <row r="116" spans="1:36" ht="14.25" customHeight="1">
      <c r="A116" s="13">
        <v>148</v>
      </c>
      <c r="B116" s="14" t="s">
        <v>140</v>
      </c>
      <c r="C116" s="14" t="s">
        <v>39</v>
      </c>
      <c r="D116" s="31">
        <v>0.03</v>
      </c>
      <c r="E116" s="15">
        <v>6396</v>
      </c>
      <c r="F116" s="16">
        <v>6.6786886139974744E-2</v>
      </c>
      <c r="G116" s="16">
        <v>0.26480198019801982</v>
      </c>
      <c r="H116" s="17">
        <v>12.648606941838651</v>
      </c>
      <c r="I116" s="18">
        <v>12.404245630174794</v>
      </c>
      <c r="J116" s="20">
        <v>4.624657534246575</v>
      </c>
      <c r="K116" s="39">
        <v>0.99</v>
      </c>
      <c r="L116" s="31">
        <v>0.12759999999999999</v>
      </c>
      <c r="M116" s="31">
        <v>0.1052</v>
      </c>
      <c r="N116" s="34">
        <v>5511.45</v>
      </c>
      <c r="O116" s="28">
        <v>0</v>
      </c>
      <c r="P116" s="28">
        <v>0.53441326050103588</v>
      </c>
      <c r="Q116" s="28">
        <v>-0.18500443655723153</v>
      </c>
      <c r="R116" s="28">
        <v>0.82014797951052931</v>
      </c>
      <c r="S116" s="28">
        <v>0.93233842677923773</v>
      </c>
      <c r="T116" s="28">
        <v>2.1435308591347138</v>
      </c>
      <c r="U116" s="28">
        <v>-4.6676588778091981</v>
      </c>
      <c r="V116" s="28">
        <v>228.91970802919707</v>
      </c>
      <c r="W116" s="28">
        <v>1.0971689808899112</v>
      </c>
      <c r="X116" s="28">
        <v>0.8646239964646093</v>
      </c>
      <c r="Y116" s="28">
        <v>1.0182831024139409</v>
      </c>
      <c r="Z116" s="28">
        <v>0.79168934857557616</v>
      </c>
      <c r="AA116" s="28">
        <v>0</v>
      </c>
      <c r="AB116" s="28">
        <v>1.0422879491566854</v>
      </c>
      <c r="AC116" s="28">
        <v>0.38371277342006249</v>
      </c>
      <c r="AD116" s="35">
        <v>0.39528729035138066</v>
      </c>
      <c r="AE116" s="28">
        <v>4.2981952681589185E-2</v>
      </c>
      <c r="AG116" s="179">
        <v>0.02</v>
      </c>
      <c r="AH116" s="178">
        <v>30</v>
      </c>
      <c r="AI116"/>
      <c r="AJ116"/>
    </row>
    <row r="117" spans="1:36" ht="14.25" customHeight="1">
      <c r="A117" s="13">
        <v>149</v>
      </c>
      <c r="B117" s="14" t="s">
        <v>141</v>
      </c>
      <c r="C117" s="14" t="s">
        <v>39</v>
      </c>
      <c r="D117" s="31">
        <v>0.01</v>
      </c>
      <c r="E117" s="15">
        <v>94597</v>
      </c>
      <c r="F117" s="16">
        <v>0.2530031171414775</v>
      </c>
      <c r="G117" s="16">
        <v>0.21707887120115774</v>
      </c>
      <c r="H117" s="17">
        <v>21.917185534424981</v>
      </c>
      <c r="I117" s="18">
        <v>18.073995371181176</v>
      </c>
      <c r="J117" s="20">
        <v>6.0986301369863014</v>
      </c>
      <c r="K117" s="31">
        <v>0.9345</v>
      </c>
      <c r="L117" s="31">
        <v>0.38369999999999999</v>
      </c>
      <c r="M117" s="31">
        <v>8.2900000000000001E-2</v>
      </c>
      <c r="N117" s="34">
        <v>272757.23</v>
      </c>
      <c r="O117" s="28">
        <v>0.01</v>
      </c>
      <c r="P117" s="28">
        <v>0.22957122994581702</v>
      </c>
      <c r="Q117" s="28">
        <v>-6.8640729785925503E-2</v>
      </c>
      <c r="R117" s="28">
        <v>-0.20350100197026089</v>
      </c>
      <c r="S117" s="28">
        <v>1.0424617014526814</v>
      </c>
      <c r="T117" s="28">
        <v>8.2862754031909631</v>
      </c>
      <c r="U117" s="28">
        <v>2.7103184595540437</v>
      </c>
      <c r="V117" s="28">
        <v>4.4132797790887413</v>
      </c>
      <c r="W117" s="28">
        <v>1.2285522631629884</v>
      </c>
      <c r="X117" s="28">
        <v>0.54325293000250885</v>
      </c>
      <c r="Y117" s="28">
        <v>1.1556909896494034</v>
      </c>
      <c r="Z117" s="28">
        <v>0.63670236808489733</v>
      </c>
      <c r="AA117" s="28">
        <v>1.2852510563034294E-2</v>
      </c>
      <c r="AB117" s="28">
        <v>0.35859295187082663</v>
      </c>
      <c r="AC117" s="28">
        <v>0.31271366245172155</v>
      </c>
      <c r="AD117" s="35">
        <v>5.2323718404502007E-2</v>
      </c>
      <c r="AE117" s="28">
        <v>4.2566584946407818E-2</v>
      </c>
      <c r="AG117" s="179">
        <v>2.1999999999999999E-2</v>
      </c>
      <c r="AH117" s="178">
        <v>2</v>
      </c>
      <c r="AI117"/>
      <c r="AJ117"/>
    </row>
    <row r="118" spans="1:36" ht="14.25" customHeight="1">
      <c r="A118" s="13">
        <v>150</v>
      </c>
      <c r="B118" s="14" t="s">
        <v>142</v>
      </c>
      <c r="C118" s="14" t="s">
        <v>37</v>
      </c>
      <c r="D118" s="31">
        <v>0.02</v>
      </c>
      <c r="E118" s="15">
        <v>3582</v>
      </c>
      <c r="F118" s="16">
        <v>0.14662848398280071</v>
      </c>
      <c r="G118" s="16">
        <v>0.16800000000000001</v>
      </c>
      <c r="H118" s="17">
        <v>20.954494695700724</v>
      </c>
      <c r="I118" s="18">
        <v>23.455937500000001</v>
      </c>
      <c r="J118" s="20">
        <v>6.161643835616438</v>
      </c>
      <c r="K118" s="31">
        <v>0.50431999999999999</v>
      </c>
      <c r="L118" s="31">
        <v>0.74329999999999996</v>
      </c>
      <c r="M118" s="31">
        <v>0.12180000000000001</v>
      </c>
      <c r="N118" s="34">
        <v>13127.96</v>
      </c>
      <c r="O118" s="31">
        <v>4.5199999999999997E-2</v>
      </c>
      <c r="P118" s="28">
        <v>0.51778793130612888</v>
      </c>
      <c r="Q118" s="28">
        <v>1.7621503669906766</v>
      </c>
      <c r="R118" s="28">
        <v>1.5640658554044382</v>
      </c>
      <c r="S118" s="28">
        <v>1.1485319516407599</v>
      </c>
      <c r="T118" s="28">
        <v>6.5085106382978726</v>
      </c>
      <c r="U118" s="28">
        <v>2.5817250886175658</v>
      </c>
      <c r="V118" s="28">
        <v>8.1908247054623349</v>
      </c>
      <c r="W118" s="28">
        <v>1.2257036485480268</v>
      </c>
      <c r="X118" s="28">
        <v>0.69705399962630021</v>
      </c>
      <c r="Y118" s="28">
        <v>1.3153575615474795</v>
      </c>
      <c r="Z118" s="28">
        <v>0.45496983625394999</v>
      </c>
      <c r="AA118" s="28">
        <v>0</v>
      </c>
      <c r="AB118" s="28">
        <v>0.37774848404956501</v>
      </c>
      <c r="AC118" s="28">
        <v>0.16510842323199301</v>
      </c>
      <c r="AD118" s="35">
        <v>1.0570338890705024</v>
      </c>
      <c r="AE118" s="28">
        <v>1.3599215429879045E-2</v>
      </c>
      <c r="AG118" s="179">
        <v>2.5000000000000001E-2</v>
      </c>
      <c r="AH118" s="178">
        <v>10</v>
      </c>
      <c r="AI118"/>
      <c r="AJ118"/>
    </row>
    <row r="119" spans="1:36" ht="14.25" customHeight="1">
      <c r="A119" s="13">
        <v>155</v>
      </c>
      <c r="B119" s="14" t="s">
        <v>143</v>
      </c>
      <c r="C119" s="14" t="s">
        <v>37</v>
      </c>
      <c r="D119" s="31">
        <v>0.02</v>
      </c>
      <c r="E119" s="15">
        <v>2006</v>
      </c>
      <c r="F119" s="16">
        <v>0.50219390199821845</v>
      </c>
      <c r="G119" s="16">
        <v>0.25230769230769229</v>
      </c>
      <c r="H119" s="17">
        <v>32.452642073778662</v>
      </c>
      <c r="I119" s="18">
        <v>15.5</v>
      </c>
      <c r="J119" s="20">
        <v>21.523287671232875</v>
      </c>
      <c r="K119" s="31">
        <v>0.43709999999999999</v>
      </c>
      <c r="L119" s="31">
        <v>0.22539999999999999</v>
      </c>
      <c r="M119" s="31">
        <v>0.2258</v>
      </c>
      <c r="N119" s="34">
        <v>23676.94</v>
      </c>
      <c r="O119" s="31">
        <v>8.5999999999999993E-2</v>
      </c>
      <c r="P119" s="28">
        <v>0.16992235794471089</v>
      </c>
      <c r="Q119" s="28">
        <v>9.279112754158958E-2</v>
      </c>
      <c r="R119" s="28">
        <v>-0.28662873399715505</v>
      </c>
      <c r="S119" s="28">
        <v>0.61092119057386385</v>
      </c>
      <c r="T119" s="28">
        <v>16.536705737199259</v>
      </c>
      <c r="U119" s="28">
        <v>1.9967969011881261</v>
      </c>
      <c r="V119" s="28">
        <v>3.1751258513473499</v>
      </c>
      <c r="W119" s="28">
        <v>1.5834285714285714</v>
      </c>
      <c r="X119" s="28">
        <v>0.50057065561990111</v>
      </c>
      <c r="Y119" s="28">
        <v>1.7905616224648986</v>
      </c>
      <c r="Z119" s="28">
        <v>0.3215493910690122</v>
      </c>
      <c r="AA119" s="28">
        <v>0.4811400541271989</v>
      </c>
      <c r="AB119" s="28">
        <v>8.858858858858859E-2</v>
      </c>
      <c r="AC119" s="28">
        <v>0.28941281802581509</v>
      </c>
      <c r="AD119" s="35">
        <v>-9.5687532641945836E-2</v>
      </c>
      <c r="AE119" s="28">
        <v>4.0438707751995824E-2</v>
      </c>
      <c r="AG119" s="179">
        <v>2.7E-2</v>
      </c>
      <c r="AH119" s="178">
        <v>1</v>
      </c>
      <c r="AI119"/>
      <c r="AJ119"/>
    </row>
    <row r="120" spans="1:36" ht="14.25" customHeight="1">
      <c r="A120" s="13">
        <v>156</v>
      </c>
      <c r="B120" s="14" t="s">
        <v>144</v>
      </c>
      <c r="C120" s="14" t="s">
        <v>37</v>
      </c>
      <c r="D120" s="31">
        <v>0.01</v>
      </c>
      <c r="E120" s="15">
        <v>4604</v>
      </c>
      <c r="F120" s="16">
        <v>0.25036189926746988</v>
      </c>
      <c r="G120" s="16">
        <v>0.29411764705882354</v>
      </c>
      <c r="H120" s="17">
        <v>16.681146828844483</v>
      </c>
      <c r="I120" s="18">
        <v>12.8</v>
      </c>
      <c r="J120" s="20">
        <v>14.769863013698631</v>
      </c>
      <c r="K120" s="40">
        <v>45.5</v>
      </c>
      <c r="L120" s="31">
        <v>0.3276</v>
      </c>
      <c r="M120" s="31">
        <v>0.46639999999999998</v>
      </c>
      <c r="N120" s="34">
        <v>15122.29</v>
      </c>
      <c r="O120" s="31">
        <v>0.1012</v>
      </c>
      <c r="P120" s="28">
        <v>0.40641103364655962</v>
      </c>
      <c r="Q120" s="28">
        <v>0.3898592283628779</v>
      </c>
      <c r="R120" s="28">
        <v>1.7751657625075348</v>
      </c>
      <c r="S120" s="28">
        <v>3.0322783813572665</v>
      </c>
      <c r="T120" s="28">
        <v>0</v>
      </c>
      <c r="U120" s="28">
        <v>5.1927951248449551</v>
      </c>
      <c r="V120" s="28">
        <v>435.70135746606337</v>
      </c>
      <c r="W120" s="28">
        <v>2.310663627152989</v>
      </c>
      <c r="X120" s="28">
        <v>0.42545395764858018</v>
      </c>
      <c r="Y120" s="28">
        <v>1.0024738344433872</v>
      </c>
      <c r="Z120" s="28">
        <v>1.8006189627684518E-2</v>
      </c>
      <c r="AA120" s="28">
        <v>0</v>
      </c>
      <c r="AB120" s="28">
        <v>0.50220889010089986</v>
      </c>
      <c r="AC120" s="28">
        <v>0.15590403987953058</v>
      </c>
      <c r="AD120" s="35">
        <v>4.7564648457783781E-3</v>
      </c>
      <c r="AE120" s="28">
        <v>0</v>
      </c>
      <c r="AG120" s="179">
        <v>2.8000000000000001E-2</v>
      </c>
      <c r="AH120" s="178">
        <v>1</v>
      </c>
      <c r="AI120"/>
      <c r="AJ120"/>
    </row>
    <row r="121" spans="1:36" ht="14.25" customHeight="1">
      <c r="A121" s="13">
        <v>159</v>
      </c>
      <c r="B121" s="14" t="s">
        <v>145</v>
      </c>
      <c r="C121" s="14" t="s">
        <v>37</v>
      </c>
      <c r="D121" s="31">
        <v>0.03</v>
      </c>
      <c r="E121" s="15">
        <v>11023</v>
      </c>
      <c r="F121" s="16">
        <v>0.25011926649357807</v>
      </c>
      <c r="G121" s="16">
        <v>0.22015824482232571</v>
      </c>
      <c r="H121" s="17">
        <v>22.413853174664805</v>
      </c>
      <c r="I121" s="18">
        <v>17.621652524077266</v>
      </c>
      <c r="J121" s="20">
        <v>17.301369863013697</v>
      </c>
      <c r="K121" s="31">
        <v>0.41187800000000002</v>
      </c>
      <c r="L121" s="31">
        <v>4.2599999999999999E-2</v>
      </c>
      <c r="M121" s="31">
        <v>0.25440000000000002</v>
      </c>
      <c r="N121" s="34">
        <v>133403.35999999999</v>
      </c>
      <c r="O121" s="31">
        <v>0</v>
      </c>
      <c r="P121" s="28">
        <v>0.48804585286825897</v>
      </c>
      <c r="Q121" s="28">
        <v>0.52512741918237871</v>
      </c>
      <c r="R121" s="28">
        <v>0.49545516212182883</v>
      </c>
      <c r="S121" s="28">
        <v>0.59066401606148355</v>
      </c>
      <c r="T121" s="28">
        <v>0</v>
      </c>
      <c r="U121" s="28">
        <v>2.1086925894618203</v>
      </c>
      <c r="V121" s="28">
        <v>44.745889387144992</v>
      </c>
      <c r="W121" s="28">
        <v>1.9681137472656907</v>
      </c>
      <c r="X121" s="28">
        <v>0.29410357711373025</v>
      </c>
      <c r="Y121" s="28">
        <v>1.3209723670490094</v>
      </c>
      <c r="Z121" s="28">
        <v>1.6872904032437106E-2</v>
      </c>
      <c r="AA121" s="28">
        <v>0</v>
      </c>
      <c r="AB121" s="28">
        <v>0.15558770598821411</v>
      </c>
      <c r="AC121" s="28">
        <v>0.36926674461332887</v>
      </c>
      <c r="AD121" s="35">
        <v>-0.18545181225989643</v>
      </c>
      <c r="AE121" s="28">
        <v>0</v>
      </c>
      <c r="AG121" s="179">
        <v>2.9399999999999999E-2</v>
      </c>
      <c r="AH121" s="178">
        <v>1</v>
      </c>
      <c r="AI121"/>
      <c r="AJ121"/>
    </row>
    <row r="122" spans="1:36" ht="14.25" customHeight="1">
      <c r="A122" s="13">
        <v>160</v>
      </c>
      <c r="B122" s="14" t="s">
        <v>146</v>
      </c>
      <c r="C122" s="14" t="s">
        <v>37</v>
      </c>
      <c r="D122" s="31">
        <v>0.02</v>
      </c>
      <c r="E122" s="15">
        <v>1302</v>
      </c>
      <c r="F122" s="16">
        <v>0.79260014157508074</v>
      </c>
      <c r="G122" s="16">
        <v>0.33372093023255817</v>
      </c>
      <c r="H122" s="17">
        <v>33.050407066052223</v>
      </c>
      <c r="I122" s="18">
        <v>13.660834920634921</v>
      </c>
      <c r="J122" s="20">
        <v>18.126027397260273</v>
      </c>
      <c r="K122" s="39">
        <v>0.45</v>
      </c>
      <c r="L122" s="40">
        <v>0</v>
      </c>
      <c r="M122" s="40">
        <v>0</v>
      </c>
      <c r="N122" s="34">
        <v>8616.5300000000007</v>
      </c>
      <c r="O122" s="31">
        <v>5.0999999999999997E-2</v>
      </c>
      <c r="P122" s="28">
        <v>0.12459056168870553</v>
      </c>
      <c r="Q122" s="28">
        <v>0.26292407108239102</v>
      </c>
      <c r="R122" s="28">
        <v>0.61538461538461542</v>
      </c>
      <c r="S122" s="28">
        <v>0.47656026951407526</v>
      </c>
      <c r="T122" s="28">
        <v>1.96237949682577</v>
      </c>
      <c r="U122" s="28">
        <v>1.2441860465116279</v>
      </c>
      <c r="V122" s="28">
        <v>2.5398660986001218</v>
      </c>
      <c r="W122" s="28">
        <v>2.5069967707212055</v>
      </c>
      <c r="X122" s="28">
        <v>0.32535059331175836</v>
      </c>
      <c r="Y122" s="28">
        <v>1.1182926829268294</v>
      </c>
      <c r="Z122" s="28">
        <v>0.3562519987208187</v>
      </c>
      <c r="AA122" s="28">
        <v>0</v>
      </c>
      <c r="AB122" s="28">
        <v>0.23237551311797253</v>
      </c>
      <c r="AC122" s="28">
        <v>0.7054876587586868</v>
      </c>
      <c r="AD122" s="35">
        <v>0.12461059190031153</v>
      </c>
      <c r="AE122" s="28">
        <v>0.12868439971243709</v>
      </c>
      <c r="AG122" s="179">
        <v>0.03</v>
      </c>
      <c r="AH122" s="178">
        <v>22</v>
      </c>
      <c r="AI122"/>
      <c r="AJ122"/>
    </row>
    <row r="123" spans="1:36" ht="14.25" customHeight="1">
      <c r="A123" s="13">
        <v>161</v>
      </c>
      <c r="B123" s="14" t="s">
        <v>147</v>
      </c>
      <c r="C123" s="14" t="s">
        <v>37</v>
      </c>
      <c r="D123" s="31">
        <v>1.4999999999999999E-2</v>
      </c>
      <c r="E123" s="15">
        <v>6276</v>
      </c>
      <c r="F123" s="16">
        <v>0.36608906789000373</v>
      </c>
      <c r="G123" s="16">
        <v>0.23580279083760108</v>
      </c>
      <c r="H123" s="17">
        <v>26.301555130656467</v>
      </c>
      <c r="I123" s="18">
        <v>17.194641666666666</v>
      </c>
      <c r="J123" s="20">
        <v>12.567123287671233</v>
      </c>
      <c r="K123" s="40">
        <v>44.03</v>
      </c>
      <c r="L123" s="31">
        <v>0.1953</v>
      </c>
      <c r="M123" s="31">
        <v>0.15540000000000001</v>
      </c>
      <c r="N123" s="34">
        <v>55127.87</v>
      </c>
      <c r="O123" s="31">
        <v>6.7299999999999999E-2</v>
      </c>
      <c r="P123" s="28">
        <v>0.27185581884430099</v>
      </c>
      <c r="Q123" s="28">
        <v>0.30620076752171288</v>
      </c>
      <c r="R123" s="28">
        <v>0.34620334620334625</v>
      </c>
      <c r="S123" s="28">
        <v>0.62387651636653285</v>
      </c>
      <c r="T123" s="28">
        <v>19.358717434869739</v>
      </c>
      <c r="U123" s="28">
        <v>1.3455913079816131</v>
      </c>
      <c r="V123" s="28">
        <v>3.151370160939539</v>
      </c>
      <c r="W123" s="28">
        <v>2.8880224106602062</v>
      </c>
      <c r="X123" s="28">
        <v>0.2539511632378389</v>
      </c>
      <c r="Y123" s="28">
        <v>1.072072072072072</v>
      </c>
      <c r="Z123" s="28">
        <v>0.23251378794907479</v>
      </c>
      <c r="AA123" s="28">
        <v>9.7804236895005406E-2</v>
      </c>
      <c r="AB123" s="28">
        <v>0.18321947801716587</v>
      </c>
      <c r="AC123" s="28">
        <v>0.43847481021394064</v>
      </c>
      <c r="AD123" s="35">
        <v>0.16483781918564527</v>
      </c>
      <c r="AE123" s="28">
        <v>3.5955831608005522E-2</v>
      </c>
      <c r="AG123" s="179">
        <v>3.5000000000000003E-2</v>
      </c>
      <c r="AH123" s="178">
        <v>7</v>
      </c>
      <c r="AI123"/>
      <c r="AJ123"/>
    </row>
    <row r="124" spans="1:36" ht="14.25" customHeight="1">
      <c r="A124" s="13">
        <v>162</v>
      </c>
      <c r="B124" s="14" t="s">
        <v>148</v>
      </c>
      <c r="C124" s="14" t="s">
        <v>39</v>
      </c>
      <c r="D124" s="31">
        <v>0.01</v>
      </c>
      <c r="E124" s="15">
        <v>7418</v>
      </c>
      <c r="F124" s="16">
        <v>0.23366579882917948</v>
      </c>
      <c r="G124" s="16">
        <v>0.27131832249733179</v>
      </c>
      <c r="H124" s="17">
        <v>16.317235648866859</v>
      </c>
      <c r="I124" s="18">
        <v>15.46675194460629</v>
      </c>
      <c r="J124" s="20">
        <v>27.863013698630137</v>
      </c>
      <c r="K124" s="31">
        <v>0.51</v>
      </c>
      <c r="L124" s="31">
        <v>0.1855</v>
      </c>
      <c r="M124" s="31">
        <v>6.83E-2</v>
      </c>
      <c r="N124" s="34">
        <v>62436.15</v>
      </c>
      <c r="O124" s="31">
        <v>0</v>
      </c>
      <c r="P124" s="28">
        <v>-9.0635337397830806E-3</v>
      </c>
      <c r="Q124" s="28">
        <v>8.4031856124636262E-2</v>
      </c>
      <c r="R124" s="28">
        <v>-6.3147259408941614E-2</v>
      </c>
      <c r="S124" s="28">
        <v>0.52723615095183107</v>
      </c>
      <c r="T124" s="28">
        <v>2.4007803223070399</v>
      </c>
      <c r="U124" s="28">
        <v>6.0507054296707992</v>
      </c>
      <c r="V124" s="28">
        <v>4.703892046398777</v>
      </c>
      <c r="W124" s="28">
        <v>1.6987829165744635</v>
      </c>
      <c r="X124" s="28">
        <v>0.52809796113888807</v>
      </c>
      <c r="Y124" s="28">
        <v>1.2162296879673014</v>
      </c>
      <c r="Z124" s="28">
        <v>0.27325777670605256</v>
      </c>
      <c r="AA124" s="28">
        <v>1.9291053773812393E-4</v>
      </c>
      <c r="AB124" s="28">
        <v>0.12405927016088571</v>
      </c>
      <c r="AC124" s="28">
        <v>0.40056244082359427</v>
      </c>
      <c r="AD124" s="35">
        <v>0.2654918530870653</v>
      </c>
      <c r="AE124" s="28">
        <v>2.5196783629863065E-2</v>
      </c>
      <c r="AG124" s="179">
        <v>3.78E-2</v>
      </c>
      <c r="AH124" s="178">
        <v>1</v>
      </c>
      <c r="AI124"/>
      <c r="AJ124"/>
    </row>
    <row r="125" spans="1:36" ht="14.25" customHeight="1">
      <c r="A125" s="13">
        <v>165</v>
      </c>
      <c r="B125" s="14" t="s">
        <v>149</v>
      </c>
      <c r="C125" s="14" t="s">
        <v>37</v>
      </c>
      <c r="D125" s="31">
        <v>3.5000000000000003E-2</v>
      </c>
      <c r="E125" s="15">
        <v>1993</v>
      </c>
      <c r="F125" s="16">
        <v>0.32154973209852034</v>
      </c>
      <c r="G125" s="16">
        <v>0.26595744680851063</v>
      </c>
      <c r="H125" s="17">
        <v>20.776422478675364</v>
      </c>
      <c r="I125" s="18">
        <v>14.788360714285716</v>
      </c>
      <c r="J125" s="20">
        <v>15.027397260273972</v>
      </c>
      <c r="K125" s="39">
        <v>0.6</v>
      </c>
      <c r="L125" s="31">
        <v>0.50760000000000005</v>
      </c>
      <c r="M125" s="31">
        <v>6.1699999999999998E-2</v>
      </c>
      <c r="N125" s="34">
        <v>2831.17</v>
      </c>
      <c r="O125" s="31">
        <v>0</v>
      </c>
      <c r="P125" s="28">
        <v>-0.14523307566174748</v>
      </c>
      <c r="Q125" s="28">
        <v>0.20143613000755867</v>
      </c>
      <c r="R125" s="28">
        <v>0.73606271777003474</v>
      </c>
      <c r="S125" s="28">
        <v>1.8971962616822431</v>
      </c>
      <c r="T125" s="28">
        <v>1502.2</v>
      </c>
      <c r="U125" s="28">
        <v>5.9188337273443654</v>
      </c>
      <c r="V125" s="28">
        <v>205.78082191780823</v>
      </c>
      <c r="W125" s="28">
        <v>6.6574468085106382</v>
      </c>
      <c r="X125" s="28">
        <v>0.1288024116196218</v>
      </c>
      <c r="Y125" s="28">
        <v>1.0374838431710469</v>
      </c>
      <c r="Z125" s="28">
        <v>1.1009751494180559E-2</v>
      </c>
      <c r="AA125" s="28">
        <v>0</v>
      </c>
      <c r="AB125" s="28">
        <v>0.68429184549356226</v>
      </c>
      <c r="AC125" s="28">
        <v>0.44694448142724003</v>
      </c>
      <c r="AD125" s="35">
        <v>0.22114232459060046</v>
      </c>
      <c r="AE125" s="28">
        <v>6.1376647583544136E-2</v>
      </c>
      <c r="AG125" s="179">
        <v>3.8600000000000002E-2</v>
      </c>
      <c r="AH125" s="178">
        <v>1</v>
      </c>
      <c r="AI125"/>
      <c r="AJ125"/>
    </row>
    <row r="126" spans="1:36" ht="14.25" customHeight="1">
      <c r="A126" s="13">
        <v>166</v>
      </c>
      <c r="B126" s="14" t="s">
        <v>55</v>
      </c>
      <c r="C126" s="14" t="s">
        <v>39</v>
      </c>
      <c r="D126" s="31">
        <v>2.5000000000000001E-2</v>
      </c>
      <c r="E126" s="15">
        <v>2383</v>
      </c>
      <c r="F126" s="16">
        <v>0.92126625141041685</v>
      </c>
      <c r="G126" s="16">
        <v>0.23641012645503151</v>
      </c>
      <c r="H126" s="17">
        <v>62.106588334032729</v>
      </c>
      <c r="I126" s="18">
        <v>29.6</v>
      </c>
      <c r="J126" s="20">
        <v>13.405479452054795</v>
      </c>
      <c r="K126" s="31">
        <v>0.76649999999999996</v>
      </c>
      <c r="L126" s="31">
        <v>0.38059999999999999</v>
      </c>
      <c r="M126" s="31">
        <v>0.2974</v>
      </c>
      <c r="N126" s="34">
        <v>119183.63</v>
      </c>
      <c r="O126" s="31">
        <v>0.14299999999999999</v>
      </c>
      <c r="P126" s="28">
        <v>0.57915731737721265</v>
      </c>
      <c r="Q126" s="28">
        <v>0.44244927275992096</v>
      </c>
      <c r="R126" s="28">
        <v>6.2212121212121216</v>
      </c>
      <c r="S126" s="28">
        <v>0.34461092315128083</v>
      </c>
      <c r="T126" s="28">
        <v>9.0943877551020407</v>
      </c>
      <c r="U126" s="28">
        <v>2.2687738650827325</v>
      </c>
      <c r="V126" s="28">
        <v>0.62998851353341379</v>
      </c>
      <c r="W126" s="28">
        <v>0.58755051571264849</v>
      </c>
      <c r="X126" s="28">
        <v>0.78860119987369748</v>
      </c>
      <c r="Y126" s="28">
        <v>1.3208411970881639</v>
      </c>
      <c r="Z126" s="28">
        <v>2.3703473173160714</v>
      </c>
      <c r="AA126" s="28">
        <v>1.1256068716544254</v>
      </c>
      <c r="AB126" s="28">
        <v>0.35038964858109101</v>
      </c>
      <c r="AC126" s="28">
        <v>0.51107994389901823</v>
      </c>
      <c r="AD126" s="35">
        <v>0.13782141187470781</v>
      </c>
      <c r="AE126" s="28">
        <v>4.1701729780271153E-2</v>
      </c>
      <c r="AG126" s="179">
        <v>0.04</v>
      </c>
      <c r="AH126" s="178">
        <v>5</v>
      </c>
      <c r="AI126"/>
      <c r="AJ126"/>
    </row>
    <row r="127" spans="1:36" ht="14.25" customHeight="1">
      <c r="A127" s="13">
        <v>168</v>
      </c>
      <c r="B127" s="14" t="s">
        <v>150</v>
      </c>
      <c r="C127" s="14" t="s">
        <v>37</v>
      </c>
      <c r="D127" s="31">
        <v>5.0000000000000001E-3</v>
      </c>
      <c r="E127" s="15">
        <v>2700</v>
      </c>
      <c r="F127" s="16">
        <v>0.85516596668363376</v>
      </c>
      <c r="G127" s="16">
        <v>0.17209283713485393</v>
      </c>
      <c r="H127" s="17">
        <v>92.555555555555557</v>
      </c>
      <c r="I127" s="18">
        <v>23.416416791604199</v>
      </c>
      <c r="J127" s="20">
        <v>7.3068493150684928</v>
      </c>
      <c r="K127" s="31">
        <v>0.58309999999999995</v>
      </c>
      <c r="L127" s="31">
        <v>0.5141</v>
      </c>
      <c r="M127" s="31">
        <v>0.30409999999999998</v>
      </c>
      <c r="N127" s="34">
        <v>187368.88</v>
      </c>
      <c r="O127" s="31">
        <v>0</v>
      </c>
      <c r="P127" s="28">
        <v>0.11334894464660716</v>
      </c>
      <c r="Q127" s="28">
        <v>1.4620753889391214E-2</v>
      </c>
      <c r="R127" s="28">
        <v>3.7300303336703742</v>
      </c>
      <c r="S127" s="28">
        <v>6.4892783154626058E-2</v>
      </c>
      <c r="T127" s="28">
        <v>571.29801324503308</v>
      </c>
      <c r="U127" s="28">
        <v>1.458131908995639</v>
      </c>
      <c r="V127" s="28">
        <v>0.12125156192240497</v>
      </c>
      <c r="W127" s="28">
        <v>1.7855368681545301</v>
      </c>
      <c r="X127" s="28">
        <v>0.71947978884270436</v>
      </c>
      <c r="Y127" s="28">
        <v>2.2006329113924052</v>
      </c>
      <c r="Z127" s="28">
        <v>2.2899572501320922</v>
      </c>
      <c r="AA127" s="28">
        <v>0</v>
      </c>
      <c r="AB127" s="28">
        <v>1.4514646353329498E-2</v>
      </c>
      <c r="AC127" s="28">
        <v>0.43096932742911459</v>
      </c>
      <c r="AD127" s="35">
        <v>0.49511974590220942</v>
      </c>
      <c r="AE127" s="28">
        <v>0</v>
      </c>
      <c r="AG127" s="179">
        <v>4.4999999999999998E-2</v>
      </c>
      <c r="AH127" s="178">
        <v>6</v>
      </c>
      <c r="AI127"/>
      <c r="AJ127"/>
    </row>
    <row r="128" spans="1:36" ht="14.25" customHeight="1">
      <c r="A128" s="13">
        <v>170</v>
      </c>
      <c r="B128" s="14" t="s">
        <v>151</v>
      </c>
      <c r="C128" s="14" t="s">
        <v>37</v>
      </c>
      <c r="D128" s="31">
        <v>0.03</v>
      </c>
      <c r="E128" s="15">
        <v>416</v>
      </c>
      <c r="F128" s="16">
        <v>1.580700288640918</v>
      </c>
      <c r="G128" s="16">
        <v>0.42166666666666669</v>
      </c>
      <c r="H128" s="17">
        <v>72.800552884615385</v>
      </c>
      <c r="I128" s="18">
        <v>13.765922727272727</v>
      </c>
      <c r="J128" s="20">
        <v>5.1506849315068495</v>
      </c>
      <c r="K128" s="39">
        <v>0.47</v>
      </c>
      <c r="L128" s="31">
        <v>0.52159999999999995</v>
      </c>
      <c r="M128" s="31">
        <v>8.0100000000000005E-2</v>
      </c>
      <c r="N128" s="34">
        <v>2465.7299999999996</v>
      </c>
      <c r="O128" s="31">
        <v>0</v>
      </c>
      <c r="P128" s="28">
        <v>2.5270805812417438</v>
      </c>
      <c r="Q128" s="28">
        <v>2.5755395683453237</v>
      </c>
      <c r="R128" s="28">
        <v>3.0388349514563107</v>
      </c>
      <c r="S128" s="28">
        <v>1.0160490224686314</v>
      </c>
      <c r="T128" s="28">
        <v>1.9355197331851028</v>
      </c>
      <c r="U128" s="28">
        <v>12.239015817223198</v>
      </c>
      <c r="V128" s="28">
        <v>435.25</v>
      </c>
      <c r="W128" s="28">
        <v>1.2188219052001841</v>
      </c>
      <c r="X128" s="28">
        <v>0.81385767790262176</v>
      </c>
      <c r="Y128" s="28">
        <v>1.0043956043956044</v>
      </c>
      <c r="Z128" s="28">
        <v>1.2072434607645875E-2</v>
      </c>
      <c r="AA128" s="28">
        <v>0</v>
      </c>
      <c r="AB128" s="28">
        <v>0.65408805031446537</v>
      </c>
      <c r="AC128" s="28">
        <v>0.3931648477886272</v>
      </c>
      <c r="AD128" s="35">
        <v>-0.15537047673750717</v>
      </c>
      <c r="AE128" s="28">
        <v>0.12952326249282023</v>
      </c>
      <c r="AG128" s="179">
        <v>0.05</v>
      </c>
      <c r="AH128" s="178">
        <v>4</v>
      </c>
      <c r="AI128"/>
      <c r="AJ128"/>
    </row>
    <row r="129" spans="1:36" ht="14.25" customHeight="1">
      <c r="A129" s="13">
        <v>172</v>
      </c>
      <c r="B129" s="14" t="s">
        <v>152</v>
      </c>
      <c r="C129" s="14" t="s">
        <v>37</v>
      </c>
      <c r="D129" s="31">
        <v>1.4999999999999999E-2</v>
      </c>
      <c r="E129" s="15">
        <v>2405</v>
      </c>
      <c r="F129" s="16">
        <v>0.1748520403091145</v>
      </c>
      <c r="G129" s="16">
        <v>0.25049613055333325</v>
      </c>
      <c r="H129" s="17">
        <v>16.672178794178794</v>
      </c>
      <c r="I129" s="18">
        <v>14.320210714285713</v>
      </c>
      <c r="J129" s="20">
        <v>10.424657534246576</v>
      </c>
      <c r="K129" s="31">
        <v>0.268899</v>
      </c>
      <c r="L129" s="31">
        <v>0.30809999999999998</v>
      </c>
      <c r="M129" s="31">
        <v>0.22459999999999999</v>
      </c>
      <c r="N129" s="34">
        <v>13563.56</v>
      </c>
      <c r="O129" s="31">
        <v>0.1507</v>
      </c>
      <c r="P129" s="28">
        <v>5.9331175836030203E-2</v>
      </c>
      <c r="Q129" s="28">
        <v>6.8360634593060743E-2</v>
      </c>
      <c r="R129" s="28">
        <v>-6.4566316608323571E-2</v>
      </c>
      <c r="S129" s="28">
        <v>1.6892913267978746</v>
      </c>
      <c r="T129" s="28">
        <v>8.2117133503092035</v>
      </c>
      <c r="U129" s="28">
        <v>3.7232393204684149</v>
      </c>
      <c r="V129" s="28">
        <v>8.9626786659608264</v>
      </c>
      <c r="W129" s="28">
        <v>4.491151647154914</v>
      </c>
      <c r="X129" s="28">
        <v>0.18058384249830278</v>
      </c>
      <c r="Y129" s="28">
        <v>1.2451271886356128</v>
      </c>
      <c r="Z129" s="28">
        <v>0.23349028129904623</v>
      </c>
      <c r="AA129" s="28">
        <v>4.8291681757817216E-3</v>
      </c>
      <c r="AB129" s="28">
        <v>0.14997505612372164</v>
      </c>
      <c r="AC129" s="28">
        <v>0.20454209857948671</v>
      </c>
      <c r="AD129" s="35">
        <v>-9.214140161247452E-3</v>
      </c>
      <c r="AE129" s="28">
        <v>3.2869673075219277E-2</v>
      </c>
      <c r="AG129" s="179" t="s">
        <v>284</v>
      </c>
      <c r="AH129" s="178">
        <v>128</v>
      </c>
      <c r="AI129"/>
      <c r="AJ129"/>
    </row>
    <row r="130" spans="1:36">
      <c r="B130" s="12"/>
      <c r="AG130"/>
      <c r="AH130"/>
      <c r="AI130"/>
      <c r="AJ130"/>
    </row>
    <row r="131" spans="1:36">
      <c r="B131" s="12"/>
      <c r="AG131"/>
      <c r="AH131"/>
    </row>
    <row r="132" spans="1:36">
      <c r="B132" s="12"/>
      <c r="AG132"/>
      <c r="AH132"/>
    </row>
    <row r="133" spans="1:36">
      <c r="B133" s="12"/>
      <c r="AG133"/>
      <c r="AH133"/>
    </row>
    <row r="134" spans="1:36">
      <c r="B134" s="12"/>
      <c r="AG134"/>
      <c r="AH134"/>
    </row>
    <row r="135" spans="1:36">
      <c r="B135" s="12"/>
      <c r="AG135"/>
      <c r="AH135"/>
    </row>
    <row r="136" spans="1:36">
      <c r="B136" s="12"/>
      <c r="AG136"/>
      <c r="AH136"/>
    </row>
    <row r="137" spans="1:36">
      <c r="B137" s="12"/>
      <c r="AG137"/>
      <c r="AH137"/>
    </row>
    <row r="138" spans="1:36">
      <c r="B138" s="12"/>
      <c r="AG138"/>
      <c r="AH138"/>
    </row>
    <row r="139" spans="1:36">
      <c r="B139" s="12"/>
      <c r="AG139"/>
      <c r="AH139"/>
    </row>
    <row r="140" spans="1:36">
      <c r="B140" s="12"/>
      <c r="AG140"/>
      <c r="AH140"/>
    </row>
    <row r="141" spans="1:36">
      <c r="B141" s="12"/>
      <c r="AG141"/>
      <c r="AH141"/>
    </row>
    <row r="142" spans="1:36">
      <c r="B142" s="12"/>
      <c r="AG142"/>
      <c r="AH142"/>
    </row>
    <row r="143" spans="1:36" ht="13.5">
      <c r="B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G143"/>
      <c r="AH143"/>
    </row>
    <row r="144" spans="1:36" ht="13.5">
      <c r="B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G144"/>
      <c r="AH144"/>
    </row>
    <row r="145" spans="2:34" ht="13.5">
      <c r="B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G145"/>
      <c r="AH145"/>
    </row>
    <row r="146" spans="2:34" ht="13.5">
      <c r="B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G146"/>
      <c r="AH146"/>
    </row>
    <row r="147" spans="2:34" ht="13.5">
      <c r="B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G147"/>
      <c r="AH147"/>
    </row>
    <row r="148" spans="2:34" ht="13.5">
      <c r="B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G148"/>
      <c r="AH148"/>
    </row>
    <row r="149" spans="2:34" ht="13.5">
      <c r="B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G149"/>
      <c r="AH149"/>
    </row>
    <row r="150" spans="2:34" ht="13.5">
      <c r="B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G150"/>
      <c r="AH150"/>
    </row>
    <row r="151" spans="2:34" ht="13.5">
      <c r="B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G151"/>
      <c r="AH151"/>
    </row>
    <row r="152" spans="2:34" ht="13.5">
      <c r="B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G152"/>
      <c r="AH152"/>
    </row>
    <row r="153" spans="2:34" ht="13.5">
      <c r="B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G153"/>
      <c r="AH153"/>
    </row>
    <row r="154" spans="2:34" ht="13.5">
      <c r="B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G154"/>
      <c r="AH154"/>
    </row>
    <row r="155" spans="2:34" ht="13.5">
      <c r="B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G155"/>
      <c r="AH155"/>
    </row>
    <row r="156" spans="2:34" ht="13.5">
      <c r="B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G156"/>
      <c r="AH156"/>
    </row>
    <row r="157" spans="2:34" ht="13.5">
      <c r="B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G157"/>
      <c r="AH157"/>
    </row>
    <row r="158" spans="2:34" ht="13.5">
      <c r="B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G158"/>
      <c r="AH158"/>
    </row>
    <row r="159" spans="2:34" ht="13.5">
      <c r="B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G159"/>
      <c r="AH159"/>
    </row>
    <row r="160" spans="2:34" ht="13.5">
      <c r="B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G160"/>
      <c r="AH160"/>
    </row>
    <row r="161" spans="2:34" ht="13.5">
      <c r="B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G161"/>
      <c r="AH161"/>
    </row>
    <row r="162" spans="2:34" ht="13.5">
      <c r="B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G162"/>
      <c r="AH162"/>
    </row>
    <row r="163" spans="2:34" ht="13.5">
      <c r="B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G163"/>
      <c r="AH163"/>
    </row>
    <row r="164" spans="2:34" ht="13.5">
      <c r="B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G164"/>
      <c r="AH164"/>
    </row>
    <row r="165" spans="2:34" ht="13.5">
      <c r="B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G165"/>
      <c r="AH165"/>
    </row>
    <row r="166" spans="2:34" ht="13.5">
      <c r="B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G166"/>
      <c r="AH166"/>
    </row>
    <row r="167" spans="2:34" ht="13.5">
      <c r="B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G167"/>
      <c r="AH167"/>
    </row>
    <row r="168" spans="2:34" ht="13.5">
      <c r="B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G168"/>
      <c r="AH168"/>
    </row>
    <row r="169" spans="2:34" ht="13.5">
      <c r="B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G169"/>
      <c r="AH169"/>
    </row>
    <row r="170" spans="2:34" ht="13.5">
      <c r="B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G170"/>
      <c r="AH170"/>
    </row>
    <row r="171" spans="2:34" ht="13.5">
      <c r="B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G171"/>
      <c r="AH171"/>
    </row>
    <row r="172" spans="2:34" ht="13.5">
      <c r="B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G172"/>
      <c r="AH172"/>
    </row>
    <row r="173" spans="2:34" ht="13.5">
      <c r="B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G173"/>
      <c r="AH173"/>
    </row>
    <row r="174" spans="2:34" ht="13.5">
      <c r="B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G174"/>
      <c r="AH174"/>
    </row>
    <row r="175" spans="2:34">
      <c r="B175" s="12"/>
      <c r="AG175"/>
      <c r="AH175"/>
    </row>
    <row r="176" spans="2:34">
      <c r="B176" s="12"/>
      <c r="AG176"/>
      <c r="AH176"/>
    </row>
    <row r="177" spans="2:34">
      <c r="B177" s="12"/>
      <c r="AG177"/>
      <c r="AH177"/>
    </row>
    <row r="178" spans="2:34">
      <c r="B178" s="12"/>
      <c r="AG178"/>
      <c r="AH178"/>
    </row>
    <row r="179" spans="2:34">
      <c r="B179" s="12"/>
      <c r="AG179"/>
      <c r="AH179"/>
    </row>
    <row r="180" spans="2:34">
      <c r="B180" s="12"/>
      <c r="AG180"/>
      <c r="AH180"/>
    </row>
    <row r="181" spans="2:34">
      <c r="B181" s="12"/>
      <c r="AG181"/>
      <c r="AH181"/>
    </row>
    <row r="182" spans="2:34">
      <c r="B182" s="12"/>
      <c r="AG182"/>
      <c r="AH182"/>
    </row>
    <row r="183" spans="2:34">
      <c r="B183" s="12"/>
      <c r="AG183"/>
      <c r="AH183"/>
    </row>
    <row r="184" spans="2:34">
      <c r="B184" s="12"/>
      <c r="AG184"/>
      <c r="AH184"/>
    </row>
    <row r="185" spans="2:34">
      <c r="B185" s="12"/>
      <c r="AG185"/>
      <c r="AH185"/>
    </row>
    <row r="186" spans="2:34">
      <c r="B186" s="12"/>
      <c r="AG186"/>
      <c r="AH186"/>
    </row>
    <row r="187" spans="2:34">
      <c r="B187" s="12"/>
      <c r="AG187"/>
      <c r="AH187"/>
    </row>
    <row r="188" spans="2:34" ht="13.5">
      <c r="B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G188"/>
      <c r="AH188"/>
    </row>
    <row r="189" spans="2:34" ht="13.5">
      <c r="B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G189"/>
      <c r="AH189"/>
    </row>
    <row r="190" spans="2:34" ht="13.5">
      <c r="B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G190"/>
      <c r="AH190"/>
    </row>
    <row r="191" spans="2:34" ht="13.5">
      <c r="B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G191"/>
      <c r="AH191"/>
    </row>
    <row r="192" spans="2:34" ht="13.5">
      <c r="B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G192"/>
      <c r="AH192"/>
    </row>
    <row r="193" spans="2:34" ht="13.5">
      <c r="B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G193"/>
      <c r="AH193"/>
    </row>
    <row r="194" spans="2:34" ht="13.5">
      <c r="B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G194"/>
      <c r="AH194"/>
    </row>
    <row r="195" spans="2:34" ht="13.5">
      <c r="B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G195"/>
      <c r="AH195"/>
    </row>
    <row r="196" spans="2:34" ht="13.5">
      <c r="B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G196"/>
      <c r="AH196"/>
    </row>
    <row r="197" spans="2:34" ht="13.5">
      <c r="B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G197"/>
      <c r="AH197"/>
    </row>
    <row r="198" spans="2:34" ht="13.5">
      <c r="B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G198"/>
      <c r="AH198"/>
    </row>
    <row r="199" spans="2:34" ht="13.5">
      <c r="B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G199"/>
      <c r="AH199"/>
    </row>
    <row r="200" spans="2:34" ht="13.5">
      <c r="B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G200"/>
      <c r="AH200"/>
    </row>
    <row r="201" spans="2:34" ht="13.5">
      <c r="B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G201"/>
      <c r="AH201"/>
    </row>
    <row r="202" spans="2:34" ht="13.5">
      <c r="B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G202"/>
      <c r="AH202"/>
    </row>
    <row r="203" spans="2:34" ht="13.5">
      <c r="B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G203"/>
      <c r="AH203"/>
    </row>
    <row r="204" spans="2:34" ht="13.5">
      <c r="B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G204"/>
      <c r="AH204"/>
    </row>
    <row r="205" spans="2:34" ht="13.5">
      <c r="B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G205"/>
      <c r="AH205"/>
    </row>
    <row r="206" spans="2:34" ht="13.5">
      <c r="B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G206"/>
      <c r="AH206"/>
    </row>
    <row r="207" spans="2:34" ht="13.5">
      <c r="B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G207"/>
      <c r="AH207"/>
    </row>
    <row r="208" spans="2:34" ht="13.5">
      <c r="B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G208"/>
      <c r="AH208"/>
    </row>
    <row r="209" spans="2:34" ht="13.5">
      <c r="B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G209"/>
      <c r="AH209"/>
    </row>
    <row r="210" spans="2:34" ht="13.5">
      <c r="B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G210"/>
      <c r="AH210"/>
    </row>
    <row r="211" spans="2:34" ht="13.5">
      <c r="B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G211"/>
      <c r="AH211"/>
    </row>
    <row r="212" spans="2:34" ht="13.5">
      <c r="B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G212"/>
      <c r="AH212"/>
    </row>
    <row r="213" spans="2:34" ht="13.5">
      <c r="B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G213"/>
      <c r="AH213"/>
    </row>
    <row r="214" spans="2:34" ht="13.5">
      <c r="B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G214"/>
      <c r="AH214"/>
    </row>
    <row r="215" spans="2:34" ht="13.5">
      <c r="B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G215"/>
      <c r="AH215"/>
    </row>
    <row r="216" spans="2:34" ht="13.5">
      <c r="B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G216"/>
      <c r="AH216"/>
    </row>
    <row r="217" spans="2:34" ht="13.5">
      <c r="B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G217"/>
      <c r="AH217"/>
    </row>
    <row r="218" spans="2:34" ht="13.5">
      <c r="B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G218"/>
      <c r="AH218"/>
    </row>
    <row r="219" spans="2:34" ht="13.5">
      <c r="B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G219"/>
      <c r="AH219"/>
    </row>
    <row r="220" spans="2:34" ht="13.5">
      <c r="B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G220"/>
      <c r="AH220"/>
    </row>
    <row r="221" spans="2:34" ht="13.5">
      <c r="B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G221"/>
      <c r="AH221"/>
    </row>
    <row r="222" spans="2:34" ht="13.5">
      <c r="B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G222"/>
      <c r="AH222"/>
    </row>
    <row r="223" spans="2:34" ht="13.5">
      <c r="B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G223"/>
      <c r="AH223"/>
    </row>
    <row r="224" spans="2:34" ht="13.5">
      <c r="B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G224"/>
      <c r="AH224"/>
    </row>
    <row r="225" spans="2:33" ht="13.5">
      <c r="B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G225"/>
    </row>
    <row r="226" spans="2:33" ht="13.5">
      <c r="B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G226"/>
    </row>
    <row r="227" spans="2:33" ht="13.5">
      <c r="B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G227"/>
    </row>
    <row r="228" spans="2:33" ht="13.5">
      <c r="B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G228"/>
    </row>
    <row r="229" spans="2:33" ht="13.5">
      <c r="B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G229"/>
    </row>
    <row r="230" spans="2:33" ht="13.5">
      <c r="B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G230"/>
    </row>
    <row r="231" spans="2:33" ht="13.5">
      <c r="B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G231"/>
    </row>
    <row r="232" spans="2:33" ht="13.5">
      <c r="B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G232"/>
    </row>
    <row r="233" spans="2:33" ht="13.5">
      <c r="B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G233"/>
    </row>
    <row r="234" spans="2:33" ht="13.5">
      <c r="B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G234"/>
    </row>
    <row r="235" spans="2:33" ht="13.5">
      <c r="B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G235"/>
    </row>
    <row r="236" spans="2:33" ht="13.5">
      <c r="B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G236"/>
    </row>
    <row r="237" spans="2:33" ht="13.5">
      <c r="B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G237"/>
    </row>
    <row r="238" spans="2:33" ht="13.5">
      <c r="B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G238"/>
    </row>
    <row r="239" spans="2:33" ht="13.5">
      <c r="B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G239"/>
    </row>
    <row r="240" spans="2:33" ht="13.5">
      <c r="B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G240"/>
    </row>
    <row r="241" spans="2:33" ht="13.5">
      <c r="B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G241"/>
    </row>
    <row r="242" spans="2:33" ht="13.5">
      <c r="B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G242"/>
    </row>
    <row r="243" spans="2:33" ht="13.5">
      <c r="B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G243"/>
    </row>
    <row r="244" spans="2:33" ht="13.5">
      <c r="B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G244"/>
    </row>
    <row r="245" spans="2:33" ht="13.5">
      <c r="B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G245"/>
    </row>
    <row r="246" spans="2:33" ht="13.5">
      <c r="B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G246"/>
    </row>
    <row r="247" spans="2:33" ht="13.5">
      <c r="B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G247"/>
    </row>
    <row r="248" spans="2:33" ht="13.5">
      <c r="B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G248"/>
    </row>
    <row r="249" spans="2:33" ht="13.5">
      <c r="B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G249"/>
    </row>
    <row r="250" spans="2:33" ht="13.5">
      <c r="B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G250"/>
    </row>
    <row r="251" spans="2:33" ht="13.5">
      <c r="B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G251"/>
    </row>
    <row r="252" spans="2:33" ht="13.5">
      <c r="B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G252"/>
    </row>
    <row r="253" spans="2:33" ht="13.5">
      <c r="B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G253"/>
    </row>
    <row r="254" spans="2:33" ht="13.5">
      <c r="B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G254"/>
    </row>
    <row r="255" spans="2:33" ht="13.5">
      <c r="B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G255"/>
    </row>
    <row r="256" spans="2:33" ht="13.5">
      <c r="B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G256"/>
    </row>
    <row r="257" spans="2:33" ht="13.5">
      <c r="B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G257"/>
    </row>
    <row r="258" spans="2:33" ht="13.5">
      <c r="B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G258"/>
    </row>
    <row r="259" spans="2:33" ht="13.5">
      <c r="B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G259"/>
    </row>
    <row r="260" spans="2:33" ht="13.5">
      <c r="B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G260"/>
    </row>
    <row r="261" spans="2:33" ht="13.5">
      <c r="B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G261"/>
    </row>
    <row r="262" spans="2:33" ht="13.5">
      <c r="B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G262"/>
    </row>
    <row r="263" spans="2:33" ht="13.5">
      <c r="B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G263"/>
    </row>
    <row r="264" spans="2:33" ht="13.5">
      <c r="B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G264"/>
    </row>
    <row r="265" spans="2:33" ht="13.5">
      <c r="B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G265"/>
    </row>
    <row r="266" spans="2:33" ht="13.5">
      <c r="B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G266"/>
    </row>
    <row r="267" spans="2:33" ht="13.5">
      <c r="B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G267"/>
    </row>
    <row r="268" spans="2:33" ht="13.5">
      <c r="B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G268"/>
    </row>
    <row r="269" spans="2:33" ht="13.5">
      <c r="B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G269"/>
    </row>
    <row r="270" spans="2:33" ht="13.5">
      <c r="B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G270"/>
    </row>
    <row r="271" spans="2:33" ht="13.5">
      <c r="B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G271"/>
    </row>
    <row r="272" spans="2:33" ht="13.5">
      <c r="B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G272"/>
    </row>
    <row r="273" spans="2:33" ht="13.5">
      <c r="B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G273"/>
    </row>
    <row r="274" spans="2:33" ht="13.5">
      <c r="B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G274"/>
    </row>
    <row r="275" spans="2:33" ht="13.5">
      <c r="B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G275"/>
    </row>
    <row r="276" spans="2:33" ht="13.5">
      <c r="B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G276"/>
    </row>
    <row r="277" spans="2:33" ht="13.5">
      <c r="B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G277"/>
    </row>
    <row r="278" spans="2:33" ht="13.5">
      <c r="B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G278"/>
    </row>
    <row r="279" spans="2:33" ht="13.5">
      <c r="B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G279"/>
    </row>
    <row r="280" spans="2:33" ht="13.5">
      <c r="B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G280"/>
    </row>
    <row r="281" spans="2:33" ht="13.5">
      <c r="B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G281"/>
    </row>
    <row r="282" spans="2:33" ht="13.5">
      <c r="B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G282"/>
    </row>
    <row r="283" spans="2:33" ht="13.5">
      <c r="B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G283"/>
    </row>
    <row r="284" spans="2:33" ht="13.5">
      <c r="B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G284"/>
    </row>
    <row r="285" spans="2:33" ht="13.5">
      <c r="B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G285"/>
    </row>
    <row r="286" spans="2:33" ht="13.5">
      <c r="B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G286"/>
    </row>
    <row r="287" spans="2:33" ht="13.5">
      <c r="B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G287"/>
    </row>
    <row r="288" spans="2:33" ht="13.5">
      <c r="B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G288"/>
    </row>
    <row r="289" spans="2:33" ht="13.5">
      <c r="B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G289"/>
    </row>
    <row r="290" spans="2:33" ht="13.5">
      <c r="B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G290"/>
    </row>
    <row r="291" spans="2:33" ht="13.5">
      <c r="B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G291"/>
    </row>
    <row r="292" spans="2:33" ht="13.5">
      <c r="B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G292"/>
    </row>
    <row r="293" spans="2:33" ht="13.5">
      <c r="B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G293"/>
    </row>
    <row r="294" spans="2:33" ht="13.5">
      <c r="B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G294"/>
    </row>
    <row r="295" spans="2:33" ht="13.5">
      <c r="B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G295"/>
    </row>
    <row r="296" spans="2:33" ht="13.5">
      <c r="B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G296"/>
    </row>
    <row r="297" spans="2:33" ht="13.5">
      <c r="B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G297"/>
    </row>
    <row r="298" spans="2:33" ht="13.5">
      <c r="B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G298"/>
    </row>
    <row r="299" spans="2:33" ht="13.5">
      <c r="B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G299"/>
    </row>
    <row r="300" spans="2:33" ht="13.5">
      <c r="B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G300"/>
    </row>
    <row r="301" spans="2:33" ht="13.5">
      <c r="B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G301"/>
    </row>
    <row r="302" spans="2:33" ht="13.5">
      <c r="B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G302"/>
    </row>
    <row r="303" spans="2:33" ht="13.5">
      <c r="B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G303"/>
    </row>
    <row r="304" spans="2:33" ht="13.5">
      <c r="B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G304"/>
    </row>
    <row r="305" spans="2:33" ht="13.5">
      <c r="B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G305"/>
    </row>
    <row r="306" spans="2:33" ht="13.5">
      <c r="B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G306"/>
    </row>
    <row r="307" spans="2:33" ht="13.5">
      <c r="B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G307"/>
    </row>
    <row r="308" spans="2:33" ht="13.5">
      <c r="B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G308"/>
    </row>
    <row r="309" spans="2:33" ht="13.5">
      <c r="B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G309"/>
    </row>
    <row r="310" spans="2:33" ht="13.5">
      <c r="B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G310"/>
    </row>
    <row r="311" spans="2:33" ht="13.5">
      <c r="B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G311"/>
    </row>
    <row r="312" spans="2:33" ht="13.5">
      <c r="B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G312"/>
    </row>
    <row r="313" spans="2:33" ht="13.5">
      <c r="B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G313"/>
    </row>
    <row r="314" spans="2:33" ht="13.5">
      <c r="B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G314"/>
    </row>
    <row r="315" spans="2:33" ht="13.5">
      <c r="B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G315"/>
    </row>
    <row r="316" spans="2:33" ht="13.5">
      <c r="B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G316"/>
    </row>
    <row r="317" spans="2:33" ht="13.5">
      <c r="B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G317"/>
    </row>
    <row r="318" spans="2:33" ht="13.5">
      <c r="B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G318"/>
    </row>
    <row r="319" spans="2:33" ht="13.5">
      <c r="B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G319"/>
    </row>
    <row r="320" spans="2:33" ht="13.5">
      <c r="B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G320"/>
    </row>
    <row r="321" spans="2:33" ht="13.5">
      <c r="B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G321"/>
    </row>
    <row r="322" spans="2:33" ht="13.5">
      <c r="B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G322"/>
    </row>
    <row r="323" spans="2:33" ht="13.5">
      <c r="B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G323"/>
    </row>
    <row r="324" spans="2:33" ht="13.5">
      <c r="B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G324"/>
    </row>
    <row r="325" spans="2:33" ht="13.5">
      <c r="B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G325"/>
    </row>
    <row r="326" spans="2:33" ht="13.5">
      <c r="B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G326"/>
    </row>
    <row r="327" spans="2:33" ht="13.5">
      <c r="B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G327"/>
    </row>
    <row r="328" spans="2:33">
      <c r="AG328"/>
    </row>
    <row r="329" spans="2:33">
      <c r="AG329"/>
    </row>
    <row r="330" spans="2:33">
      <c r="AG330"/>
    </row>
    <row r="331" spans="2:33">
      <c r="AG331"/>
    </row>
    <row r="332" spans="2:33">
      <c r="AG332"/>
    </row>
    <row r="333" spans="2:33">
      <c r="AG333"/>
    </row>
    <row r="334" spans="2:33">
      <c r="AG334"/>
    </row>
    <row r="335" spans="2:33">
      <c r="AG335"/>
    </row>
    <row r="336" spans="2:33">
      <c r="AG336"/>
    </row>
    <row r="337" spans="33:33" s="12" customFormat="1" ht="13.5">
      <c r="AG337"/>
    </row>
    <row r="338" spans="33:33" s="12" customFormat="1" ht="13.5">
      <c r="AG338"/>
    </row>
    <row r="339" spans="33:33" s="12" customFormat="1" ht="13.5">
      <c r="AG339"/>
    </row>
  </sheetData>
  <autoFilter ref="A1:AE126"/>
  <phoneticPr fontId="3" type="noConversion"/>
  <pageMargins left="0.7" right="0.7" top="0.75" bottom="0.75" header="0.3" footer="0.3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H16" sqref="H16"/>
    </sheetView>
  </sheetViews>
  <sheetFormatPr defaultRowHeight="13.5"/>
  <cols>
    <col min="1" max="1" width="27.5" customWidth="1"/>
    <col min="5" max="6" width="10.5" bestFit="1" customWidth="1"/>
  </cols>
  <sheetData>
    <row r="1" spans="1:7" ht="14.25" thickBot="1">
      <c r="A1" s="367" t="s">
        <v>154</v>
      </c>
      <c r="B1" s="368"/>
      <c r="C1" s="368"/>
      <c r="D1" s="368"/>
      <c r="E1" s="368"/>
      <c r="F1" s="368"/>
      <c r="G1" s="57"/>
    </row>
    <row r="2" spans="1:7" ht="14.25" thickBot="1">
      <c r="A2" s="58" t="s">
        <v>155</v>
      </c>
      <c r="B2" s="59" t="s">
        <v>156</v>
      </c>
      <c r="C2" s="60" t="s">
        <v>157</v>
      </c>
      <c r="D2" s="60" t="s">
        <v>158</v>
      </c>
      <c r="E2" s="60" t="s">
        <v>159</v>
      </c>
      <c r="F2" s="61" t="s">
        <v>160</v>
      </c>
      <c r="G2" s="57"/>
    </row>
    <row r="3" spans="1:7">
      <c r="A3" s="62" t="s">
        <v>178</v>
      </c>
      <c r="B3" s="63">
        <v>128</v>
      </c>
      <c r="C3" s="64">
        <v>5.0000000000000001E-3</v>
      </c>
      <c r="D3" s="64">
        <v>0.05</v>
      </c>
      <c r="E3" s="65">
        <v>2.3821874999999992E-2</v>
      </c>
      <c r="F3" s="66">
        <v>1.1093680811029669E-2</v>
      </c>
      <c r="G3" s="57"/>
    </row>
    <row r="4" spans="1:7">
      <c r="A4" s="67" t="s">
        <v>161</v>
      </c>
      <c r="B4" s="68">
        <v>128</v>
      </c>
      <c r="C4" s="69">
        <v>-86262</v>
      </c>
      <c r="D4" s="69">
        <v>94597</v>
      </c>
      <c r="E4" s="70">
        <v>7987.2276562499974</v>
      </c>
      <c r="F4" s="71">
        <v>16949.153114045308</v>
      </c>
      <c r="G4" s="57"/>
    </row>
    <row r="5" spans="1:7">
      <c r="A5" s="67" t="s">
        <v>165</v>
      </c>
      <c r="B5" s="68">
        <v>128</v>
      </c>
      <c r="C5" s="72">
        <v>5.6822343000000002</v>
      </c>
      <c r="D5" s="72">
        <v>30.104285999999998</v>
      </c>
      <c r="E5" s="73">
        <v>14.547098209374997</v>
      </c>
      <c r="F5" s="74">
        <v>4.2933178536746341</v>
      </c>
      <c r="G5" s="57"/>
    </row>
    <row r="6" spans="1:7">
      <c r="A6" s="67" t="s">
        <v>167</v>
      </c>
      <c r="B6" s="68">
        <v>128</v>
      </c>
      <c r="C6" s="72">
        <v>2.4821917999999998</v>
      </c>
      <c r="D6" s="72">
        <v>37.589042999999997</v>
      </c>
      <c r="E6" s="73">
        <v>12.833968396874999</v>
      </c>
      <c r="F6" s="74">
        <v>6.9979736954251521</v>
      </c>
      <c r="G6" s="57"/>
    </row>
    <row r="7" spans="1:7">
      <c r="A7" s="67" t="s">
        <v>168</v>
      </c>
      <c r="B7" s="68">
        <v>128</v>
      </c>
      <c r="C7" s="70">
        <v>8.5699999999999998E-2</v>
      </c>
      <c r="D7" s="70">
        <v>45.5</v>
      </c>
      <c r="E7" s="77">
        <v>1.4650442460937498</v>
      </c>
      <c r="F7" s="78">
        <v>6.0058348214914767</v>
      </c>
      <c r="G7" s="57"/>
    </row>
    <row r="8" spans="1:7" ht="22.5">
      <c r="A8" s="67" t="s">
        <v>171</v>
      </c>
      <c r="B8" s="68">
        <v>128</v>
      </c>
      <c r="C8" s="69">
        <v>0</v>
      </c>
      <c r="D8" s="69">
        <v>23.32</v>
      </c>
      <c r="E8" s="70">
        <v>0.46685781249999997</v>
      </c>
      <c r="F8" s="71">
        <v>2.0460580615990707</v>
      </c>
      <c r="G8" s="57"/>
    </row>
    <row r="9" spans="1:7" ht="22.5">
      <c r="A9" s="67" t="s">
        <v>172</v>
      </c>
      <c r="B9" s="68">
        <v>128</v>
      </c>
      <c r="C9" s="69">
        <v>0</v>
      </c>
      <c r="D9" s="69">
        <v>32.11</v>
      </c>
      <c r="E9" s="70">
        <v>0.79500468749999986</v>
      </c>
      <c r="F9" s="71">
        <v>3.8389082734068283</v>
      </c>
      <c r="G9" s="57"/>
    </row>
    <row r="10" spans="1:7">
      <c r="A10" s="67" t="s">
        <v>177</v>
      </c>
      <c r="B10" s="68">
        <v>128</v>
      </c>
      <c r="C10" s="69">
        <v>0</v>
      </c>
      <c r="D10" s="69">
        <v>0.45829999999999999</v>
      </c>
      <c r="E10" s="70">
        <v>6.4832299173164951E-2</v>
      </c>
      <c r="F10" s="71">
        <v>8.4774324641297957E-2</v>
      </c>
      <c r="G10" s="57"/>
    </row>
    <row r="11" spans="1:7">
      <c r="A11" s="67" t="s">
        <v>179</v>
      </c>
      <c r="B11" s="68">
        <v>128</v>
      </c>
      <c r="C11" s="69">
        <v>-0.72763161800354215</v>
      </c>
      <c r="D11" s="69">
        <v>839.0344827586207</v>
      </c>
      <c r="E11" s="70">
        <v>7.2219388069893817</v>
      </c>
      <c r="F11" s="71">
        <v>74.115226186305392</v>
      </c>
      <c r="G11" s="57"/>
    </row>
    <row r="12" spans="1:7">
      <c r="A12" s="67" t="s">
        <v>180</v>
      </c>
      <c r="B12" s="68">
        <v>128</v>
      </c>
      <c r="C12" s="69">
        <v>-1.129059761792329</v>
      </c>
      <c r="D12" s="69">
        <v>42.35</v>
      </c>
      <c r="E12" s="70">
        <v>1.3041493265032325</v>
      </c>
      <c r="F12" s="71">
        <v>4.2829959391421877</v>
      </c>
      <c r="G12" s="57"/>
    </row>
    <row r="13" spans="1:7">
      <c r="A13" s="67" t="s">
        <v>181</v>
      </c>
      <c r="B13" s="68">
        <v>128</v>
      </c>
      <c r="C13" s="69">
        <v>-0.66632284682826215</v>
      </c>
      <c r="D13" s="69">
        <v>51.954545454545453</v>
      </c>
      <c r="E13" s="70">
        <v>2.2286146711039105</v>
      </c>
      <c r="F13" s="71">
        <v>5.5048899050075022</v>
      </c>
      <c r="G13" s="57"/>
    </row>
    <row r="14" spans="1:7">
      <c r="A14" s="67" t="s">
        <v>182</v>
      </c>
      <c r="B14" s="68">
        <v>128</v>
      </c>
      <c r="C14" s="69">
        <v>6.4892783154626058E-2</v>
      </c>
      <c r="D14" s="69">
        <v>5.6564397046759636</v>
      </c>
      <c r="E14" s="70">
        <v>1.2508333139615095</v>
      </c>
      <c r="F14" s="71">
        <v>0.83821869137507798</v>
      </c>
      <c r="G14" s="57"/>
    </row>
    <row r="15" spans="1:7">
      <c r="A15" s="67" t="s">
        <v>183</v>
      </c>
      <c r="B15" s="68">
        <v>128</v>
      </c>
      <c r="C15" s="69">
        <v>0</v>
      </c>
      <c r="D15" s="69">
        <v>1502.2</v>
      </c>
      <c r="E15" s="70">
        <v>45.922246101390094</v>
      </c>
      <c r="F15" s="71">
        <v>199.77602002536315</v>
      </c>
      <c r="G15" s="57"/>
    </row>
    <row r="16" spans="1:7">
      <c r="A16" s="67" t="s">
        <v>184</v>
      </c>
      <c r="B16" s="68">
        <v>128</v>
      </c>
      <c r="C16" s="69">
        <v>-88.647887323943664</v>
      </c>
      <c r="D16" s="69">
        <v>120.21116751269035</v>
      </c>
      <c r="E16" s="70">
        <v>6.5042366180032651</v>
      </c>
      <c r="F16" s="71">
        <v>18.346490912710774</v>
      </c>
      <c r="G16" s="57"/>
    </row>
    <row r="17" spans="1:7">
      <c r="A17" s="67" t="s">
        <v>185</v>
      </c>
      <c r="B17" s="68">
        <v>128</v>
      </c>
      <c r="C17" s="69">
        <v>0</v>
      </c>
      <c r="D17" s="69">
        <v>6898.0697674418598</v>
      </c>
      <c r="E17" s="70">
        <v>189.67302806587702</v>
      </c>
      <c r="F17" s="71">
        <v>672.97489670434572</v>
      </c>
      <c r="G17" s="57"/>
    </row>
    <row r="18" spans="1:7">
      <c r="A18" s="67" t="s">
        <v>186</v>
      </c>
      <c r="B18" s="68">
        <v>128</v>
      </c>
      <c r="C18" s="69">
        <v>0.16585569303489503</v>
      </c>
      <c r="D18" s="69">
        <v>113.2608695652174</v>
      </c>
      <c r="E18" s="70">
        <v>2.9220685166193681</v>
      </c>
      <c r="F18" s="71">
        <v>9.9771372734843595</v>
      </c>
      <c r="G18" s="57"/>
    </row>
    <row r="19" spans="1:7">
      <c r="A19" s="67" t="s">
        <v>187</v>
      </c>
      <c r="B19" s="68">
        <v>128</v>
      </c>
      <c r="C19" s="69">
        <v>8.6271567891972999E-3</v>
      </c>
      <c r="D19" s="69">
        <v>5.9258181818181814</v>
      </c>
      <c r="E19" s="70">
        <v>0.59908643609807222</v>
      </c>
      <c r="F19" s="71">
        <v>0.61310360385234486</v>
      </c>
      <c r="G19" s="57"/>
    </row>
    <row r="20" spans="1:7">
      <c r="A20" s="67" t="s">
        <v>188</v>
      </c>
      <c r="B20" s="68">
        <v>128</v>
      </c>
      <c r="C20" s="69">
        <v>0.88108816463222273</v>
      </c>
      <c r="D20" s="69">
        <v>2.425460636515913</v>
      </c>
      <c r="E20" s="70">
        <v>1.1893225076293448</v>
      </c>
      <c r="F20" s="71">
        <v>0.28479080259988498</v>
      </c>
      <c r="G20" s="57"/>
    </row>
    <row r="21" spans="1:7">
      <c r="A21" s="67" t="s">
        <v>189</v>
      </c>
      <c r="B21" s="68">
        <v>128</v>
      </c>
      <c r="C21" s="69">
        <v>-2.5566622624250432</v>
      </c>
      <c r="D21" s="69">
        <v>2.3703473173160714</v>
      </c>
      <c r="E21" s="70">
        <v>0.31682882656513206</v>
      </c>
      <c r="F21" s="71">
        <v>0.49799777269894724</v>
      </c>
      <c r="G21" s="57"/>
    </row>
    <row r="22" spans="1:7">
      <c r="A22" s="67" t="s">
        <v>190</v>
      </c>
      <c r="B22" s="68">
        <v>128</v>
      </c>
      <c r="C22" s="69">
        <v>-0.22146559609716435</v>
      </c>
      <c r="D22" s="69">
        <v>1.1256068716544254</v>
      </c>
      <c r="E22" s="70">
        <v>2.959855024958678E-2</v>
      </c>
      <c r="F22" s="71">
        <v>0.12474656117655274</v>
      </c>
      <c r="G22" s="57"/>
    </row>
    <row r="23" spans="1:7">
      <c r="A23" s="67" t="s">
        <v>191</v>
      </c>
      <c r="B23" s="68">
        <v>128</v>
      </c>
      <c r="C23" s="69">
        <v>-5.7656691975584344</v>
      </c>
      <c r="D23" s="69">
        <v>5.3715233007920427</v>
      </c>
      <c r="E23" s="70">
        <v>0.38654751332335818</v>
      </c>
      <c r="F23" s="71">
        <v>0.89617119132598733</v>
      </c>
      <c r="G23" s="57"/>
    </row>
    <row r="24" spans="1:7">
      <c r="A24" s="67" t="s">
        <v>192</v>
      </c>
      <c r="B24" s="68">
        <v>128</v>
      </c>
      <c r="C24" s="69">
        <v>7.7742099036673994E-3</v>
      </c>
      <c r="D24" s="69">
        <v>0.99884009557612463</v>
      </c>
      <c r="E24" s="70">
        <v>0.35604050000920046</v>
      </c>
      <c r="F24" s="71">
        <v>0.20581079877597028</v>
      </c>
      <c r="G24" s="57"/>
    </row>
    <row r="25" spans="1:7">
      <c r="A25" s="67" t="s">
        <v>193</v>
      </c>
      <c r="B25" s="68">
        <v>128</v>
      </c>
      <c r="C25" s="69">
        <v>-2.3042813455657494</v>
      </c>
      <c r="D25" s="69">
        <v>1.0570338890705024</v>
      </c>
      <c r="E25" s="70">
        <v>9.8225744344100668E-2</v>
      </c>
      <c r="F25" s="71">
        <v>0.28044038924931047</v>
      </c>
      <c r="G25" s="57"/>
    </row>
    <row r="26" spans="1:7">
      <c r="A26" s="67" t="s">
        <v>313</v>
      </c>
      <c r="B26" s="68">
        <v>128</v>
      </c>
      <c r="C26" s="69">
        <v>0</v>
      </c>
      <c r="D26" s="69">
        <v>2.9847094801223246</v>
      </c>
      <c r="E26" s="70">
        <v>6.707469052286115E-2</v>
      </c>
      <c r="F26" s="71">
        <v>0.26464417936048518</v>
      </c>
      <c r="G26" s="57"/>
    </row>
    <row r="27" spans="1:7" ht="14.25" thickBot="1">
      <c r="A27" s="82" t="s">
        <v>195</v>
      </c>
      <c r="B27" s="83">
        <v>128</v>
      </c>
      <c r="C27" s="84"/>
      <c r="D27" s="84"/>
      <c r="E27" s="84"/>
      <c r="F27" s="85"/>
      <c r="G27" s="57"/>
    </row>
  </sheetData>
  <mergeCells count="1">
    <mergeCell ref="A1:F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29"/>
  <sheetViews>
    <sheetView workbookViewId="0">
      <selection activeCell="G16" sqref="G16"/>
    </sheetView>
  </sheetViews>
  <sheetFormatPr defaultRowHeight="13.5"/>
  <cols>
    <col min="17" max="17" width="9" style="267"/>
  </cols>
  <sheetData>
    <row r="1" spans="1:25" s="152" customFormat="1" ht="40.5" customHeight="1">
      <c r="A1" s="255" t="s">
        <v>324</v>
      </c>
      <c r="B1" s="255" t="s">
        <v>292</v>
      </c>
      <c r="C1" s="256" t="s">
        <v>285</v>
      </c>
      <c r="D1" s="256" t="s">
        <v>286</v>
      </c>
      <c r="E1" s="257" t="s">
        <v>287</v>
      </c>
      <c r="F1" s="256" t="s">
        <v>288</v>
      </c>
      <c r="G1" s="256" t="s">
        <v>289</v>
      </c>
      <c r="H1" s="256" t="s">
        <v>290</v>
      </c>
      <c r="I1" s="255" t="s">
        <v>291</v>
      </c>
      <c r="J1" s="258" t="s">
        <v>293</v>
      </c>
      <c r="K1" s="258" t="s">
        <v>294</v>
      </c>
      <c r="L1" s="256" t="s">
        <v>295</v>
      </c>
      <c r="M1" s="256" t="s">
        <v>296</v>
      </c>
      <c r="N1" s="257" t="s">
        <v>297</v>
      </c>
      <c r="O1" s="256" t="s">
        <v>298</v>
      </c>
      <c r="P1" s="256" t="s">
        <v>299</v>
      </c>
      <c r="Q1" s="266" t="s">
        <v>348</v>
      </c>
      <c r="R1" s="256" t="s">
        <v>300</v>
      </c>
      <c r="S1" s="256" t="s">
        <v>301</v>
      </c>
      <c r="T1" s="256" t="s">
        <v>302</v>
      </c>
      <c r="U1" s="256" t="s">
        <v>303</v>
      </c>
      <c r="V1" s="256" t="s">
        <v>304</v>
      </c>
      <c r="W1" s="256" t="s">
        <v>305</v>
      </c>
      <c r="X1" s="256" t="s">
        <v>306</v>
      </c>
      <c r="Y1" s="256" t="s">
        <v>323</v>
      </c>
    </row>
    <row r="2" spans="1:25">
      <c r="A2" s="151">
        <v>1</v>
      </c>
      <c r="B2">
        <v>-0.34450999999999998</v>
      </c>
      <c r="C2">
        <v>0.47110000000000002</v>
      </c>
      <c r="D2">
        <v>-0.39868999999999999</v>
      </c>
      <c r="E2">
        <v>0.73</v>
      </c>
      <c r="F2">
        <v>-7.7429999999999999E-2</v>
      </c>
      <c r="G2">
        <v>-3.7560000000000003E-2</v>
      </c>
      <c r="H2">
        <v>-0.10029</v>
      </c>
      <c r="I2">
        <v>0.27800999999999998</v>
      </c>
      <c r="J2">
        <v>-9.3410000000000007E-2</v>
      </c>
      <c r="K2">
        <v>-0.18382000000000001</v>
      </c>
      <c r="L2">
        <v>-0.37541000000000002</v>
      </c>
      <c r="M2">
        <v>2.47837</v>
      </c>
      <c r="N2">
        <v>-0.16545000000000001</v>
      </c>
      <c r="O2">
        <v>-6.8110000000000004E-2</v>
      </c>
      <c r="P2">
        <v>1.0984799999999999</v>
      </c>
      <c r="Q2" s="267">
        <v>-0.11403000000000001</v>
      </c>
      <c r="R2">
        <v>-7.3590000000000003E-2</v>
      </c>
      <c r="S2">
        <v>-0.65141000000000004</v>
      </c>
      <c r="T2">
        <v>-0.62326000000000004</v>
      </c>
      <c r="U2">
        <v>-0.23727000000000001</v>
      </c>
      <c r="V2">
        <v>-7.7200000000000003E-3</v>
      </c>
      <c r="W2">
        <v>-1.31287</v>
      </c>
      <c r="X2">
        <v>-0.27028999999999997</v>
      </c>
      <c r="Y2">
        <v>-0.25345000000000001</v>
      </c>
    </row>
    <row r="3" spans="1:25">
      <c r="A3" s="151">
        <v>2</v>
      </c>
      <c r="B3">
        <v>-0.34450999999999998</v>
      </c>
      <c r="C3">
        <v>-0.20910999999999999</v>
      </c>
      <c r="D3">
        <v>-0.66891999999999996</v>
      </c>
      <c r="E3">
        <v>-0.54200000000000004</v>
      </c>
      <c r="F3">
        <v>-0.18606</v>
      </c>
      <c r="G3">
        <v>-0.1164</v>
      </c>
      <c r="H3">
        <v>-0.17385</v>
      </c>
      <c r="I3">
        <v>-2.5149999999999999E-2</v>
      </c>
      <c r="J3">
        <v>-9.6820000000000003E-2</v>
      </c>
      <c r="K3">
        <v>-5.6030000000000003E-2</v>
      </c>
      <c r="L3">
        <v>-6.8129999999999996E-2</v>
      </c>
      <c r="M3">
        <v>-0.41119</v>
      </c>
      <c r="N3">
        <v>-0.21604999999999999</v>
      </c>
      <c r="O3">
        <v>-6.225E-2</v>
      </c>
      <c r="P3">
        <v>-0.25519999999999998</v>
      </c>
      <c r="Q3" s="267">
        <v>-0.12826000000000001</v>
      </c>
      <c r="R3">
        <v>-6.4210000000000003E-2</v>
      </c>
      <c r="S3">
        <v>-0.54264000000000001</v>
      </c>
      <c r="T3">
        <v>-0.17927999999999999</v>
      </c>
      <c r="U3">
        <v>-0.23727000000000001</v>
      </c>
      <c r="V3">
        <v>0.34373999999999999</v>
      </c>
      <c r="W3">
        <v>0.44538</v>
      </c>
      <c r="X3">
        <v>3.2829999999999998E-2</v>
      </c>
      <c r="Y3">
        <v>-8.7440000000000004E-2</v>
      </c>
    </row>
    <row r="4" spans="1:25">
      <c r="A4" s="151">
        <v>3</v>
      </c>
      <c r="B4">
        <v>1.90903</v>
      </c>
      <c r="C4">
        <v>-0.38763999999999998</v>
      </c>
      <c r="D4">
        <v>7.7259999999999995E-2</v>
      </c>
      <c r="E4">
        <v>-0.94798000000000004</v>
      </c>
      <c r="F4">
        <v>-0.19586999999999999</v>
      </c>
      <c r="G4">
        <v>-3.048E-2</v>
      </c>
      <c r="H4">
        <v>-0.12709000000000001</v>
      </c>
      <c r="I4">
        <v>-0.56806999999999996</v>
      </c>
      <c r="J4">
        <v>-8.2040000000000002E-2</v>
      </c>
      <c r="K4">
        <v>-2.1149999999999999E-2</v>
      </c>
      <c r="L4">
        <v>-0.26024999999999998</v>
      </c>
      <c r="M4">
        <v>-0.26234000000000002</v>
      </c>
      <c r="N4">
        <v>-0.22986999999999999</v>
      </c>
      <c r="O4">
        <v>0.53522999999999998</v>
      </c>
      <c r="P4">
        <v>-0.21526999999999999</v>
      </c>
      <c r="Q4" s="267">
        <v>11.05916</v>
      </c>
      <c r="R4">
        <v>-0.96306999999999998</v>
      </c>
      <c r="S4">
        <v>-0.62258999999999998</v>
      </c>
      <c r="T4">
        <v>-0.59289999999999998</v>
      </c>
      <c r="U4">
        <v>-0.23727000000000001</v>
      </c>
      <c r="V4">
        <v>0.39284000000000002</v>
      </c>
      <c r="W4">
        <v>2.7649599999999999</v>
      </c>
      <c r="X4">
        <v>1.4698</v>
      </c>
      <c r="Y4">
        <v>0.81303999999999998</v>
      </c>
    </row>
    <row r="5" spans="1:25">
      <c r="A5" s="151">
        <v>4</v>
      </c>
      <c r="B5">
        <v>-1.2459199999999999</v>
      </c>
      <c r="C5">
        <v>-0.15565999999999999</v>
      </c>
      <c r="D5">
        <v>-0.15451000000000001</v>
      </c>
      <c r="E5">
        <v>0.10438</v>
      </c>
      <c r="F5">
        <v>-0.15901999999999999</v>
      </c>
      <c r="G5">
        <v>-0.16150999999999999</v>
      </c>
      <c r="H5">
        <v>-0.18934999999999999</v>
      </c>
      <c r="I5">
        <v>0.32167000000000001</v>
      </c>
      <c r="J5">
        <v>-9.4530000000000003E-2</v>
      </c>
      <c r="K5">
        <v>-0.24387</v>
      </c>
      <c r="L5">
        <v>-0.36260999999999999</v>
      </c>
      <c r="M5">
        <v>1.58524</v>
      </c>
      <c r="N5">
        <v>-0.14912</v>
      </c>
      <c r="O5">
        <v>-6.726E-2</v>
      </c>
      <c r="P5">
        <v>1.3345199999999999</v>
      </c>
      <c r="Q5" s="267">
        <v>-0.15572</v>
      </c>
      <c r="R5">
        <v>0.21734000000000001</v>
      </c>
      <c r="S5">
        <v>-0.60216999999999998</v>
      </c>
      <c r="T5">
        <v>-0.61677999999999999</v>
      </c>
      <c r="U5">
        <v>-0.23727000000000001</v>
      </c>
      <c r="V5">
        <v>-0.17488999999999999</v>
      </c>
      <c r="W5">
        <v>-1.4405699999999999</v>
      </c>
      <c r="X5">
        <v>-0.34250999999999998</v>
      </c>
      <c r="Y5">
        <v>-0.25345000000000001</v>
      </c>
    </row>
    <row r="6" spans="1:25">
      <c r="A6" s="151">
        <v>5</v>
      </c>
      <c r="B6">
        <v>-1.6966300000000001</v>
      </c>
      <c r="C6">
        <v>0.38296000000000002</v>
      </c>
      <c r="D6">
        <v>-0.60724999999999996</v>
      </c>
      <c r="E6">
        <v>1.0702100000000001</v>
      </c>
      <c r="F6">
        <v>-0.15901999999999999</v>
      </c>
      <c r="G6">
        <v>-0.18731999999999999</v>
      </c>
      <c r="H6">
        <v>-0.17075000000000001</v>
      </c>
      <c r="I6">
        <v>0.30130000000000001</v>
      </c>
      <c r="J6">
        <v>-9.7489999999999993E-2</v>
      </c>
      <c r="K6">
        <v>-0.26918999999999998</v>
      </c>
      <c r="L6">
        <v>-0.37658000000000003</v>
      </c>
      <c r="M6">
        <v>1.23932</v>
      </c>
      <c r="N6">
        <v>-0.14124</v>
      </c>
      <c r="O6">
        <v>-0.15254999999999999</v>
      </c>
      <c r="P6">
        <v>-6.2140000000000001E-2</v>
      </c>
      <c r="Q6" s="267">
        <v>-0.13139000000000001</v>
      </c>
      <c r="R6">
        <v>3.2599999999999999E-3</v>
      </c>
      <c r="S6">
        <v>-0.56208999999999998</v>
      </c>
      <c r="T6">
        <v>-0.53846000000000005</v>
      </c>
      <c r="U6">
        <v>-0.16830999999999999</v>
      </c>
      <c r="V6">
        <v>-0.17441999999999999</v>
      </c>
      <c r="W6">
        <v>-1.3047599999999999</v>
      </c>
      <c r="X6">
        <v>-0.19239000000000001</v>
      </c>
      <c r="Y6">
        <v>-0.25345000000000001</v>
      </c>
    </row>
    <row r="7" spans="1:25">
      <c r="A7" s="151">
        <v>6</v>
      </c>
      <c r="B7">
        <v>-1.6966300000000001</v>
      </c>
      <c r="C7">
        <v>0.40183999999999997</v>
      </c>
      <c r="D7">
        <v>-0.88031000000000004</v>
      </c>
      <c r="E7">
        <v>0.46260000000000001</v>
      </c>
      <c r="F7">
        <v>-0.15901999999999999</v>
      </c>
      <c r="G7">
        <v>-0.20236999999999999</v>
      </c>
      <c r="H7">
        <v>-0.18972</v>
      </c>
      <c r="I7">
        <v>0.30130000000000001</v>
      </c>
      <c r="J7">
        <v>-9.7439999999999999E-2</v>
      </c>
      <c r="K7">
        <v>-0.23841999999999999</v>
      </c>
      <c r="L7">
        <v>-0.37317</v>
      </c>
      <c r="M7">
        <v>1.2271300000000001</v>
      </c>
      <c r="N7">
        <v>-0.1487</v>
      </c>
      <c r="O7">
        <v>-0.17805000000000001</v>
      </c>
      <c r="P7">
        <v>0.64036000000000004</v>
      </c>
      <c r="Q7" s="267">
        <v>-0.16969000000000001</v>
      </c>
      <c r="R7">
        <v>0.34316000000000002</v>
      </c>
      <c r="S7">
        <v>-0.58520000000000005</v>
      </c>
      <c r="T7">
        <v>-0.59950999999999999</v>
      </c>
      <c r="U7">
        <v>-0.23727000000000001</v>
      </c>
      <c r="V7">
        <v>5.042E-2</v>
      </c>
      <c r="W7">
        <v>-1.3787799999999999</v>
      </c>
      <c r="X7">
        <v>-0.19383</v>
      </c>
      <c r="Y7">
        <v>-0.25345000000000001</v>
      </c>
    </row>
    <row r="8" spans="1:25">
      <c r="A8" s="151">
        <v>7</v>
      </c>
      <c r="B8">
        <v>0.1062</v>
      </c>
      <c r="C8">
        <v>9.5039999999999999E-2</v>
      </c>
      <c r="D8">
        <v>0.59330000000000005</v>
      </c>
      <c r="E8">
        <v>2.0289999999999999</v>
      </c>
      <c r="F8">
        <v>-0.20694000000000001</v>
      </c>
      <c r="G8">
        <v>-0.15667</v>
      </c>
      <c r="H8">
        <v>-0.19172</v>
      </c>
      <c r="I8">
        <v>7.2910000000000003E-2</v>
      </c>
      <c r="J8">
        <v>-9.8559999999999995E-2</v>
      </c>
      <c r="K8">
        <v>-0.28548000000000001</v>
      </c>
      <c r="L8">
        <v>-0.42987999999999998</v>
      </c>
      <c r="M8">
        <v>-0.94893000000000005</v>
      </c>
      <c r="N8">
        <v>-0.16233</v>
      </c>
      <c r="O8">
        <v>8.6849999999999997E-2</v>
      </c>
      <c r="P8">
        <v>-0.27637</v>
      </c>
      <c r="Q8" s="267">
        <v>-0.20444999999999999</v>
      </c>
      <c r="R8">
        <v>-0.33528999999999998</v>
      </c>
      <c r="S8">
        <v>0.21732000000000001</v>
      </c>
      <c r="T8">
        <v>-9.0050000000000005E-2</v>
      </c>
      <c r="U8">
        <v>1.0124200000000001</v>
      </c>
      <c r="V8">
        <v>-0.28898000000000001</v>
      </c>
      <c r="W8">
        <v>1.7580499999999999</v>
      </c>
      <c r="X8">
        <v>0.20158000000000001</v>
      </c>
      <c r="Y8">
        <v>-0.1804</v>
      </c>
    </row>
    <row r="9" spans="1:25">
      <c r="A9" s="151">
        <v>8</v>
      </c>
      <c r="B9">
        <v>0.55689999999999995</v>
      </c>
      <c r="C9">
        <v>-0.44174999999999998</v>
      </c>
      <c r="D9">
        <v>-0.68183000000000005</v>
      </c>
      <c r="E9">
        <v>-0.91549000000000003</v>
      </c>
      <c r="F9">
        <v>-7.8009999999999996E-2</v>
      </c>
      <c r="G9">
        <v>-0.13741</v>
      </c>
      <c r="H9">
        <v>-9.8390000000000005E-2</v>
      </c>
      <c r="I9">
        <v>-0.31283</v>
      </c>
      <c r="J9">
        <v>-9.1660000000000005E-2</v>
      </c>
      <c r="K9">
        <v>-0.19972000000000001</v>
      </c>
      <c r="L9">
        <v>1.0354399999999999</v>
      </c>
      <c r="M9">
        <v>0.55454999999999999</v>
      </c>
      <c r="N9">
        <v>-0.22986999999999999</v>
      </c>
      <c r="O9">
        <v>9.8099999999999993E-3</v>
      </c>
      <c r="P9">
        <v>-0.25374000000000002</v>
      </c>
      <c r="Q9" s="267">
        <v>0.46804000000000001</v>
      </c>
      <c r="R9">
        <v>-0.78273000000000004</v>
      </c>
      <c r="S9">
        <v>-0.19983999999999999</v>
      </c>
      <c r="T9">
        <v>-0.48164000000000001</v>
      </c>
      <c r="U9">
        <v>-0.23727000000000001</v>
      </c>
      <c r="V9">
        <v>-2.154E-2</v>
      </c>
      <c r="W9">
        <v>-0.14130000000000001</v>
      </c>
      <c r="X9">
        <v>-7.2160000000000002E-2</v>
      </c>
      <c r="Y9">
        <v>-7.3520000000000002E-2</v>
      </c>
    </row>
    <row r="10" spans="1:25">
      <c r="A10" s="151">
        <v>9</v>
      </c>
      <c r="B10">
        <v>0.55689999999999995</v>
      </c>
      <c r="C10">
        <v>-0.44852999999999998</v>
      </c>
      <c r="D10">
        <v>-0.67159999999999997</v>
      </c>
      <c r="E10">
        <v>-0.66610000000000003</v>
      </c>
      <c r="F10">
        <v>-0.17732999999999999</v>
      </c>
      <c r="G10">
        <v>-4.147E-2</v>
      </c>
      <c r="H10">
        <v>-0.15598000000000001</v>
      </c>
      <c r="I10">
        <v>-0.30818000000000001</v>
      </c>
      <c r="J10">
        <v>-3.8769999999999999E-2</v>
      </c>
      <c r="K10">
        <v>0.97167000000000003</v>
      </c>
      <c r="L10">
        <v>-5.6669999999999998E-2</v>
      </c>
      <c r="M10">
        <v>1.6936500000000001</v>
      </c>
      <c r="N10">
        <v>-5.7709999999999997E-2</v>
      </c>
      <c r="O10">
        <v>2.88957</v>
      </c>
      <c r="P10">
        <v>-6.497E-2</v>
      </c>
      <c r="Q10" s="267">
        <v>-0.18215999999999999</v>
      </c>
      <c r="R10">
        <v>-3.6400000000000002E-2</v>
      </c>
      <c r="S10">
        <v>0.46442</v>
      </c>
      <c r="T10">
        <v>-0.53605999999999998</v>
      </c>
      <c r="U10">
        <v>-0.23727000000000001</v>
      </c>
      <c r="V10">
        <v>-5.6460000000000003E-2</v>
      </c>
      <c r="W10">
        <v>-0.55459999999999998</v>
      </c>
      <c r="X10">
        <v>-8.5540000000000005E-2</v>
      </c>
      <c r="Y10">
        <v>-0.18726000000000001</v>
      </c>
    </row>
    <row r="11" spans="1:25">
      <c r="A11" s="151">
        <v>10</v>
      </c>
      <c r="B11">
        <v>-0.70506999999999997</v>
      </c>
      <c r="C11">
        <v>-0.46156999999999998</v>
      </c>
      <c r="D11">
        <v>1.6757</v>
      </c>
      <c r="E11">
        <v>1.6140099999999999</v>
      </c>
      <c r="F11">
        <v>-0.18140999999999999</v>
      </c>
      <c r="G11">
        <v>-0.15612999999999999</v>
      </c>
      <c r="H11">
        <v>-0.17827999999999999</v>
      </c>
      <c r="I11">
        <v>-0.74850000000000005</v>
      </c>
      <c r="J11">
        <v>-8.9709999999999998E-2</v>
      </c>
      <c r="K11">
        <v>-0.12163</v>
      </c>
      <c r="L11">
        <v>0.15392</v>
      </c>
      <c r="M11">
        <v>-0.78469999999999995</v>
      </c>
      <c r="N11">
        <v>-0.20277999999999999</v>
      </c>
      <c r="O11">
        <v>-9.0429999999999996E-2</v>
      </c>
      <c r="P11">
        <v>-0.27879999999999999</v>
      </c>
      <c r="Q11" s="267">
        <v>-0.17391999999999999</v>
      </c>
      <c r="R11">
        <v>1.431E-2</v>
      </c>
      <c r="S11">
        <v>2.08561</v>
      </c>
      <c r="T11">
        <v>0.76534000000000002</v>
      </c>
      <c r="U11">
        <v>-0.23727000000000001</v>
      </c>
      <c r="V11">
        <v>-0.41493999999999998</v>
      </c>
      <c r="W11">
        <v>-0.36704999999999999</v>
      </c>
      <c r="X11">
        <v>3.2129999999999999E-2</v>
      </c>
      <c r="Y11">
        <v>-1.4E-2</v>
      </c>
    </row>
    <row r="12" spans="1:25">
      <c r="A12" s="151">
        <v>11</v>
      </c>
      <c r="B12">
        <v>-0.34450999999999998</v>
      </c>
      <c r="C12">
        <v>-0.42804999999999999</v>
      </c>
      <c r="D12">
        <v>0.34026000000000001</v>
      </c>
      <c r="E12">
        <v>-0.53220999999999996</v>
      </c>
      <c r="F12">
        <v>-0.16067999999999999</v>
      </c>
      <c r="G12">
        <v>-0.14219999999999999</v>
      </c>
      <c r="H12">
        <v>-0.16328000000000001</v>
      </c>
      <c r="I12">
        <v>-0.76476</v>
      </c>
      <c r="J12">
        <v>-9.4420000000000004E-2</v>
      </c>
      <c r="K12">
        <v>-0.15431</v>
      </c>
      <c r="L12">
        <v>-0.29688999999999999</v>
      </c>
      <c r="M12">
        <v>0.53807000000000005</v>
      </c>
      <c r="N12">
        <v>-0.2102</v>
      </c>
      <c r="O12">
        <v>1.4480599999999999</v>
      </c>
      <c r="P12">
        <v>-0.1857</v>
      </c>
      <c r="Q12" s="267">
        <v>-0.16355</v>
      </c>
      <c r="R12">
        <v>0.22772000000000001</v>
      </c>
      <c r="S12">
        <v>-0.55095000000000005</v>
      </c>
      <c r="T12">
        <v>-0.32723000000000002</v>
      </c>
      <c r="U12">
        <v>-0.23727000000000001</v>
      </c>
      <c r="V12">
        <v>0.11175</v>
      </c>
      <c r="W12">
        <v>-0.73880999999999997</v>
      </c>
      <c r="X12">
        <v>-0.21590000000000001</v>
      </c>
      <c r="Y12">
        <v>-5.9199999999999999E-3</v>
      </c>
    </row>
    <row r="13" spans="1:25">
      <c r="A13" s="151">
        <v>12</v>
      </c>
      <c r="B13">
        <v>-0.34450999999999998</v>
      </c>
      <c r="C13">
        <v>-0.37265999999999999</v>
      </c>
      <c r="D13">
        <v>-0.68103999999999998</v>
      </c>
      <c r="E13">
        <v>-0.91549000000000003</v>
      </c>
      <c r="F13">
        <v>-0.13571</v>
      </c>
      <c r="G13">
        <v>-0.10789</v>
      </c>
      <c r="H13">
        <v>-0.13957</v>
      </c>
      <c r="I13">
        <v>0.25842999999999999</v>
      </c>
      <c r="J13">
        <v>-7.8469999999999998E-2</v>
      </c>
      <c r="K13">
        <v>-3.6900000000000001E-3</v>
      </c>
      <c r="L13">
        <v>0.68891000000000002</v>
      </c>
      <c r="M13">
        <v>0.26429999999999998</v>
      </c>
      <c r="N13">
        <v>-0.20646</v>
      </c>
      <c r="O13">
        <v>0.10017</v>
      </c>
      <c r="P13">
        <v>-5.953E-2</v>
      </c>
      <c r="Q13" s="267">
        <v>-0.10634</v>
      </c>
      <c r="R13">
        <v>-0.11243</v>
      </c>
      <c r="S13">
        <v>-0.64349999999999996</v>
      </c>
      <c r="T13">
        <v>-0.59628999999999999</v>
      </c>
      <c r="U13">
        <v>-0.23727000000000001</v>
      </c>
      <c r="V13">
        <v>0.44303999999999999</v>
      </c>
      <c r="W13">
        <v>0.53303999999999996</v>
      </c>
      <c r="X13">
        <v>9.3909999999999993E-2</v>
      </c>
      <c r="Y13">
        <v>-6.1159999999999999E-2</v>
      </c>
    </row>
    <row r="14" spans="1:25">
      <c r="A14" s="151">
        <v>13</v>
      </c>
      <c r="B14">
        <v>2.3597299999999999</v>
      </c>
      <c r="C14">
        <v>-0.66683000000000003</v>
      </c>
      <c r="D14">
        <v>-0.23788999999999999</v>
      </c>
      <c r="E14">
        <v>-1.0795300000000001</v>
      </c>
      <c r="F14">
        <v>-0.19137000000000001</v>
      </c>
      <c r="G14">
        <v>-0.22817000000000001</v>
      </c>
      <c r="H14">
        <v>-0.20709</v>
      </c>
      <c r="I14">
        <v>-0.76476</v>
      </c>
      <c r="J14">
        <v>-4.444E-2</v>
      </c>
      <c r="K14">
        <v>-9.6009999999999998E-2</v>
      </c>
      <c r="L14">
        <v>-0.38340000000000002</v>
      </c>
      <c r="M14">
        <v>0.39462999999999998</v>
      </c>
      <c r="N14">
        <v>-0.22986999999999999</v>
      </c>
      <c r="O14">
        <v>-0.22811000000000001</v>
      </c>
      <c r="P14">
        <v>-0.27172000000000002</v>
      </c>
      <c r="Q14" s="267">
        <v>-0.27625</v>
      </c>
      <c r="R14">
        <v>8.6881400000000006</v>
      </c>
      <c r="S14">
        <v>-0.79201999999999995</v>
      </c>
      <c r="T14">
        <v>-0.58431999999999995</v>
      </c>
      <c r="U14">
        <v>-0.23727000000000001</v>
      </c>
      <c r="V14">
        <v>-1.1460600000000001</v>
      </c>
      <c r="W14">
        <v>2.3748100000000001</v>
      </c>
      <c r="X14">
        <v>-8.56691</v>
      </c>
      <c r="Y14">
        <v>11.024749999999999</v>
      </c>
    </row>
    <row r="15" spans="1:25">
      <c r="A15" s="151">
        <v>14</v>
      </c>
      <c r="B15">
        <v>1.0076099999999999</v>
      </c>
      <c r="C15">
        <v>-0.46534999999999999</v>
      </c>
      <c r="D15">
        <v>-0.35064000000000001</v>
      </c>
      <c r="E15">
        <v>-1.3042499999999999</v>
      </c>
      <c r="F15">
        <v>-0.15901999999999999</v>
      </c>
      <c r="G15">
        <v>0.25094</v>
      </c>
      <c r="H15">
        <v>-0.20709</v>
      </c>
      <c r="I15">
        <v>-0.76476</v>
      </c>
      <c r="J15">
        <v>11.223229999999999</v>
      </c>
      <c r="K15">
        <v>-0.30448999999999998</v>
      </c>
      <c r="L15">
        <v>4.3182299999999998</v>
      </c>
      <c r="M15">
        <v>1.2010400000000001</v>
      </c>
      <c r="N15">
        <v>-0.22986999999999999</v>
      </c>
      <c r="O15">
        <v>-2.359E-2</v>
      </c>
      <c r="P15">
        <v>-0.28183999999999998</v>
      </c>
      <c r="Q15" s="267">
        <v>-0.18793000000000001</v>
      </c>
      <c r="R15">
        <v>0.58059000000000005</v>
      </c>
      <c r="S15">
        <v>-0.66478000000000004</v>
      </c>
      <c r="T15">
        <v>-0.63621000000000005</v>
      </c>
      <c r="U15">
        <v>-0.23727000000000001</v>
      </c>
      <c r="V15">
        <v>-0.43132999999999999</v>
      </c>
      <c r="W15">
        <v>-1.3610899999999999</v>
      </c>
      <c r="X15">
        <v>-0.43664999999999998</v>
      </c>
      <c r="Y15">
        <v>-0.25345000000000001</v>
      </c>
    </row>
    <row r="16" spans="1:25">
      <c r="A16" s="151">
        <v>15</v>
      </c>
      <c r="B16">
        <v>-0.88536000000000004</v>
      </c>
      <c r="C16">
        <v>-6.7269999999999996E-2</v>
      </c>
      <c r="D16">
        <v>2.13401</v>
      </c>
      <c r="E16">
        <v>-0.72679000000000005</v>
      </c>
      <c r="F16">
        <v>-0.16067999999999999</v>
      </c>
      <c r="G16">
        <v>-0.15755</v>
      </c>
      <c r="H16">
        <v>-0.16388</v>
      </c>
      <c r="I16">
        <v>-0.47278999999999999</v>
      </c>
      <c r="J16">
        <v>-9.2859999999999998E-2</v>
      </c>
      <c r="K16">
        <v>-0.14849999999999999</v>
      </c>
      <c r="L16">
        <v>-0.38862999999999998</v>
      </c>
      <c r="M16">
        <v>-0.91646000000000005</v>
      </c>
      <c r="N16">
        <v>-0.19553999999999999</v>
      </c>
      <c r="O16">
        <v>5.1000000000000004E-4</v>
      </c>
      <c r="P16">
        <v>-0.28011999999999998</v>
      </c>
      <c r="Q16" s="267">
        <v>-0.17662</v>
      </c>
      <c r="R16">
        <v>-0.54710000000000003</v>
      </c>
      <c r="S16">
        <v>0.29389999999999999</v>
      </c>
      <c r="T16">
        <v>0.46035999999999999</v>
      </c>
      <c r="U16">
        <v>1.25989</v>
      </c>
      <c r="V16">
        <v>-0.32151999999999997</v>
      </c>
      <c r="W16">
        <v>0.87204999999999999</v>
      </c>
      <c r="X16">
        <v>-0.57633999999999996</v>
      </c>
      <c r="Y16">
        <v>-1.243E-2</v>
      </c>
    </row>
    <row r="17" spans="1:25">
      <c r="A17" s="151">
        <v>16</v>
      </c>
      <c r="B17">
        <v>1.90903</v>
      </c>
      <c r="C17">
        <v>4.8940400000000004</v>
      </c>
      <c r="D17">
        <v>-1.1551100000000001</v>
      </c>
      <c r="E17">
        <v>-1.4471499999999999</v>
      </c>
      <c r="F17">
        <v>-0.14931</v>
      </c>
      <c r="G17">
        <v>-0.22162999999999999</v>
      </c>
      <c r="H17">
        <v>-0.14283000000000001</v>
      </c>
      <c r="I17">
        <v>0.77134000000000003</v>
      </c>
      <c r="J17">
        <v>-8.5680000000000006E-2</v>
      </c>
      <c r="K17">
        <v>0.78478000000000003</v>
      </c>
      <c r="L17">
        <v>0.32385999999999998</v>
      </c>
      <c r="M17">
        <v>0.17443</v>
      </c>
      <c r="N17">
        <v>-0.10398</v>
      </c>
      <c r="O17">
        <v>0.50261</v>
      </c>
      <c r="P17">
        <v>-0.26177</v>
      </c>
      <c r="Q17" s="267">
        <v>-0.20333000000000001</v>
      </c>
      <c r="R17">
        <v>0.36810999999999999</v>
      </c>
      <c r="S17">
        <v>-0.37376999999999999</v>
      </c>
      <c r="T17">
        <v>1.8316699999999999</v>
      </c>
      <c r="U17">
        <v>0.30735000000000001</v>
      </c>
      <c r="V17">
        <v>0.35452</v>
      </c>
      <c r="W17">
        <v>-1.31399</v>
      </c>
      <c r="X17">
        <v>4.2590000000000003E-2</v>
      </c>
      <c r="Y17">
        <v>-0.21307000000000001</v>
      </c>
    </row>
    <row r="18" spans="1:25">
      <c r="A18" s="151">
        <v>17</v>
      </c>
      <c r="B18">
        <v>0.55689999999999995</v>
      </c>
      <c r="C18">
        <v>0.46349000000000001</v>
      </c>
      <c r="D18">
        <v>-0.96009</v>
      </c>
      <c r="E18">
        <v>0.81455999999999995</v>
      </c>
      <c r="F18">
        <v>-0.14402999999999999</v>
      </c>
      <c r="G18">
        <v>-0.16439000000000001</v>
      </c>
      <c r="H18">
        <v>-0.16294</v>
      </c>
      <c r="I18">
        <v>-0.76476</v>
      </c>
      <c r="J18">
        <v>-9.5449999999999993E-2</v>
      </c>
      <c r="K18">
        <v>-0.27309</v>
      </c>
      <c r="L18">
        <v>-0.39323000000000002</v>
      </c>
      <c r="M18">
        <v>-0.30984</v>
      </c>
      <c r="N18">
        <v>-0.15403</v>
      </c>
      <c r="O18">
        <v>0.21389</v>
      </c>
      <c r="P18">
        <v>-0.26351999999999998</v>
      </c>
      <c r="Q18" s="267">
        <v>-8.8190000000000004E-2</v>
      </c>
      <c r="R18">
        <v>-0.24034</v>
      </c>
      <c r="S18">
        <v>-0.45744000000000001</v>
      </c>
      <c r="T18">
        <v>-0.36098999999999998</v>
      </c>
      <c r="U18">
        <v>-0.23727000000000001</v>
      </c>
      <c r="V18">
        <v>-0.11716</v>
      </c>
      <c r="W18">
        <v>-0.50785999999999998</v>
      </c>
      <c r="X18">
        <v>0.50675000000000003</v>
      </c>
      <c r="Y18">
        <v>-0.11438</v>
      </c>
    </row>
    <row r="19" spans="1:25">
      <c r="A19" s="151">
        <v>18</v>
      </c>
      <c r="B19">
        <v>-0.34450999999999998</v>
      </c>
      <c r="C19">
        <v>-0.36168</v>
      </c>
      <c r="D19">
        <v>-0.79942999999999997</v>
      </c>
      <c r="E19">
        <v>0.47238999999999998</v>
      </c>
      <c r="F19">
        <v>-9.4079999999999997E-2</v>
      </c>
      <c r="G19">
        <v>-2.9649999999999999E-2</v>
      </c>
      <c r="H19">
        <v>-0.15812000000000001</v>
      </c>
      <c r="I19">
        <v>-0.76476</v>
      </c>
      <c r="J19">
        <v>-9.7739999999999994E-2</v>
      </c>
      <c r="K19">
        <v>-0.20974000000000001</v>
      </c>
      <c r="L19">
        <v>-0.35624</v>
      </c>
      <c r="M19">
        <v>-0.62914000000000003</v>
      </c>
      <c r="N19">
        <v>-0.20932999999999999</v>
      </c>
      <c r="O19">
        <v>-0.15285000000000001</v>
      </c>
      <c r="P19">
        <v>-0.27894000000000002</v>
      </c>
      <c r="Q19" s="267">
        <v>-0.17706</v>
      </c>
      <c r="R19">
        <v>-0.13716</v>
      </c>
      <c r="S19">
        <v>-0.16535</v>
      </c>
      <c r="T19">
        <v>1.0388200000000001</v>
      </c>
      <c r="U19">
        <v>-0.23727000000000001</v>
      </c>
      <c r="V19">
        <v>4.8500000000000001E-2</v>
      </c>
      <c r="W19">
        <v>0.56125999999999998</v>
      </c>
      <c r="X19">
        <v>0.31690000000000002</v>
      </c>
      <c r="Y19">
        <v>0.12684999999999999</v>
      </c>
    </row>
    <row r="20" spans="1:25">
      <c r="A20" s="151">
        <v>19</v>
      </c>
      <c r="B20">
        <v>-0.34450999999999998</v>
      </c>
      <c r="C20">
        <v>-0.43201000000000001</v>
      </c>
      <c r="D20">
        <v>-0.11887</v>
      </c>
      <c r="E20">
        <v>-0.61716000000000004</v>
      </c>
      <c r="F20">
        <v>-0.19189999999999999</v>
      </c>
      <c r="G20">
        <v>0.14704</v>
      </c>
      <c r="H20">
        <v>-0.16682</v>
      </c>
      <c r="I20">
        <v>-0.46395999999999998</v>
      </c>
      <c r="J20">
        <v>-9.2100000000000001E-2</v>
      </c>
      <c r="K20">
        <v>-1.103E-2</v>
      </c>
      <c r="L20">
        <v>-0.48307</v>
      </c>
      <c r="M20">
        <v>-0.89998999999999996</v>
      </c>
      <c r="N20">
        <v>-0.21664</v>
      </c>
      <c r="O20">
        <v>-0.28628999999999999</v>
      </c>
      <c r="P20">
        <v>-0.27867999999999998</v>
      </c>
      <c r="Q20" s="267">
        <v>-2.0719999999999999E-2</v>
      </c>
      <c r="R20">
        <v>-5.1799999999999999E-2</v>
      </c>
      <c r="S20">
        <v>0.25109999999999999</v>
      </c>
      <c r="T20">
        <v>0.43357000000000001</v>
      </c>
      <c r="U20">
        <v>-0.23488000000000001</v>
      </c>
      <c r="V20">
        <v>-0.27790999999999999</v>
      </c>
      <c r="W20">
        <v>4.1320000000000003E-2</v>
      </c>
      <c r="X20">
        <v>-1.69554</v>
      </c>
      <c r="Y20">
        <v>-0.11318</v>
      </c>
    </row>
    <row r="21" spans="1:25">
      <c r="A21" s="151">
        <v>20</v>
      </c>
      <c r="B21">
        <v>-1.2459199999999999</v>
      </c>
      <c r="C21">
        <v>-0.28450999999999999</v>
      </c>
      <c r="D21">
        <v>-1.4880899999999999</v>
      </c>
      <c r="E21">
        <v>2.1214</v>
      </c>
      <c r="F21">
        <v>-7.7429999999999999E-2</v>
      </c>
      <c r="G21">
        <v>-0.19542999999999999</v>
      </c>
      <c r="H21">
        <v>-0.16492000000000001</v>
      </c>
      <c r="I21">
        <v>0.93267999999999995</v>
      </c>
      <c r="J21">
        <v>-9.7119999999999998E-2</v>
      </c>
      <c r="K21">
        <v>-0.24642</v>
      </c>
      <c r="L21">
        <v>-0.37620999999999999</v>
      </c>
      <c r="M21">
        <v>-0.30940000000000001</v>
      </c>
      <c r="N21">
        <v>-0.20211000000000001</v>
      </c>
      <c r="O21">
        <v>-0.31502000000000002</v>
      </c>
      <c r="P21">
        <v>-0.27601999999999999</v>
      </c>
      <c r="Q21" s="267">
        <v>-0.14895</v>
      </c>
      <c r="R21">
        <v>-0.21661</v>
      </c>
      <c r="S21">
        <v>0.10032000000000001</v>
      </c>
      <c r="T21">
        <v>0.65556999999999999</v>
      </c>
      <c r="U21">
        <v>3.47E-3</v>
      </c>
      <c r="V21">
        <v>-0.18695000000000001</v>
      </c>
      <c r="W21">
        <v>-5.6129999999999999E-2</v>
      </c>
      <c r="X21">
        <v>0.13105</v>
      </c>
      <c r="Y21">
        <v>0.12936</v>
      </c>
    </row>
    <row r="22" spans="1:25">
      <c r="A22" s="151">
        <v>21</v>
      </c>
      <c r="B22">
        <v>0.55689999999999995</v>
      </c>
      <c r="C22">
        <v>-0.40977000000000002</v>
      </c>
      <c r="D22">
        <v>-1.5084500000000001</v>
      </c>
      <c r="E22">
        <v>0.99973999999999996</v>
      </c>
      <c r="F22">
        <v>-7.7429999999999999E-2</v>
      </c>
      <c r="G22">
        <v>0.11028</v>
      </c>
      <c r="H22">
        <v>-0.1229</v>
      </c>
      <c r="I22">
        <v>3.32728</v>
      </c>
      <c r="J22">
        <v>-9.4089999999999993E-2</v>
      </c>
      <c r="K22">
        <v>-0.16009999999999999</v>
      </c>
      <c r="L22">
        <v>-0.32250000000000001</v>
      </c>
      <c r="M22">
        <v>-0.23116999999999999</v>
      </c>
      <c r="N22">
        <v>-0.20049</v>
      </c>
      <c r="O22">
        <v>0.24210000000000001</v>
      </c>
      <c r="P22">
        <v>-0.25391000000000002</v>
      </c>
      <c r="Q22" s="267">
        <v>-9.7670000000000007E-2</v>
      </c>
      <c r="R22">
        <v>-0.33239000000000002</v>
      </c>
      <c r="S22">
        <v>-0.52139999999999997</v>
      </c>
      <c r="T22">
        <v>0.16871</v>
      </c>
      <c r="U22">
        <v>-0.23727000000000001</v>
      </c>
      <c r="V22">
        <v>7.6740000000000003E-2</v>
      </c>
      <c r="W22">
        <v>7.399E-2</v>
      </c>
      <c r="X22">
        <v>-0.32863999999999999</v>
      </c>
      <c r="Y22">
        <v>-0.25345000000000001</v>
      </c>
    </row>
    <row r="23" spans="1:25">
      <c r="A23" s="151">
        <v>22</v>
      </c>
      <c r="B23">
        <v>2.3597299999999999</v>
      </c>
      <c r="C23">
        <v>0.18536</v>
      </c>
      <c r="D23">
        <v>0.40571000000000002</v>
      </c>
      <c r="E23">
        <v>-0.35798999999999997</v>
      </c>
      <c r="F23">
        <v>-0.21770999999999999</v>
      </c>
      <c r="G23">
        <v>-0.11703</v>
      </c>
      <c r="H23">
        <v>-0.18679999999999999</v>
      </c>
      <c r="I23">
        <v>1.9778100000000001</v>
      </c>
      <c r="J23">
        <v>-9.0690000000000007E-2</v>
      </c>
      <c r="K23">
        <v>-0.15265999999999999</v>
      </c>
      <c r="L23">
        <v>-0.30256</v>
      </c>
      <c r="M23">
        <v>-8.9469999999999994E-2</v>
      </c>
      <c r="N23">
        <v>-0.2109</v>
      </c>
      <c r="O23">
        <v>-5.3629999999999997E-2</v>
      </c>
      <c r="P23">
        <v>-0.27046999999999999</v>
      </c>
      <c r="Q23" s="267">
        <v>-0.13472000000000001</v>
      </c>
      <c r="R23">
        <v>-0.15695999999999999</v>
      </c>
      <c r="S23">
        <v>0.42907000000000001</v>
      </c>
      <c r="T23">
        <v>2.443E-2</v>
      </c>
      <c r="U23">
        <v>-8.8069999999999996E-2</v>
      </c>
      <c r="V23">
        <v>-0.16965</v>
      </c>
      <c r="W23">
        <v>-0.34129999999999999</v>
      </c>
      <c r="X23">
        <v>-0.32184000000000001</v>
      </c>
      <c r="Y23">
        <v>7.9269999999999993E-2</v>
      </c>
    </row>
    <row r="24" spans="1:25">
      <c r="A24" s="151">
        <v>23</v>
      </c>
      <c r="B24">
        <v>0.55689999999999995</v>
      </c>
      <c r="C24">
        <v>-0.44864999999999999</v>
      </c>
      <c r="D24">
        <v>0.25318000000000002</v>
      </c>
      <c r="E24">
        <v>0.84157000000000004</v>
      </c>
      <c r="F24">
        <v>-0.21396999999999999</v>
      </c>
      <c r="G24">
        <v>-0.19850999999999999</v>
      </c>
      <c r="H24">
        <v>-0.19706000000000001</v>
      </c>
      <c r="I24">
        <v>-7.4700000000000003E-2</v>
      </c>
      <c r="J24">
        <v>-9.3960000000000002E-2</v>
      </c>
      <c r="K24">
        <v>-0.2601</v>
      </c>
      <c r="L24">
        <v>-0.41721999999999998</v>
      </c>
      <c r="M24">
        <v>-0.53278999999999999</v>
      </c>
      <c r="N24">
        <v>-0.20379</v>
      </c>
      <c r="O24">
        <v>-0.2586</v>
      </c>
      <c r="P24">
        <v>-0.13818</v>
      </c>
      <c r="Q24" s="267">
        <v>-9.1730000000000006E-2</v>
      </c>
      <c r="R24">
        <v>-0.16044</v>
      </c>
      <c r="S24">
        <v>-0.19231999999999999</v>
      </c>
      <c r="T24">
        <v>-0.60767000000000004</v>
      </c>
      <c r="U24">
        <v>-0.23727000000000001</v>
      </c>
      <c r="V24">
        <v>-0.37809999999999999</v>
      </c>
      <c r="W24">
        <v>0.22872999999999999</v>
      </c>
      <c r="X24">
        <v>-0.61</v>
      </c>
      <c r="Y24">
        <v>7.7030000000000001E-2</v>
      </c>
    </row>
    <row r="25" spans="1:25">
      <c r="A25" s="151">
        <v>24</v>
      </c>
      <c r="B25">
        <v>0.50282000000000004</v>
      </c>
      <c r="C25">
        <v>-3.2759999999999997E-2</v>
      </c>
      <c r="D25">
        <v>-0.73604999999999998</v>
      </c>
      <c r="E25">
        <v>1.30237</v>
      </c>
      <c r="F25">
        <v>-0.20943999999999999</v>
      </c>
      <c r="G25">
        <v>-0.1075</v>
      </c>
      <c r="H25">
        <v>-0.17859</v>
      </c>
      <c r="I25">
        <v>-0.76476</v>
      </c>
      <c r="J25">
        <v>-0.10725999999999999</v>
      </c>
      <c r="K25">
        <v>-0.50021000000000004</v>
      </c>
      <c r="L25">
        <v>-0.33434000000000003</v>
      </c>
      <c r="M25">
        <v>-1.13432</v>
      </c>
      <c r="N25">
        <v>-0.1988</v>
      </c>
      <c r="O25">
        <v>-9.2369999999999994E-2</v>
      </c>
      <c r="P25">
        <v>-0.27790999999999999</v>
      </c>
      <c r="Q25" s="267">
        <v>-0.19445000000000001</v>
      </c>
      <c r="R25">
        <v>0.20497000000000001</v>
      </c>
      <c r="S25">
        <v>-0.51954</v>
      </c>
      <c r="T25">
        <v>1.4526699999999999</v>
      </c>
      <c r="U25">
        <v>-0.23727000000000001</v>
      </c>
      <c r="V25">
        <v>-0.12651999999999999</v>
      </c>
      <c r="W25">
        <v>0.63058999999999998</v>
      </c>
      <c r="X25">
        <v>0.79300000000000004</v>
      </c>
      <c r="Y25">
        <v>-0.21016000000000001</v>
      </c>
    </row>
    <row r="26" spans="1:25">
      <c r="A26" s="151">
        <v>25</v>
      </c>
      <c r="B26">
        <v>-1.2459199999999999</v>
      </c>
      <c r="C26">
        <v>-0.22084999999999999</v>
      </c>
      <c r="D26">
        <v>0.39676</v>
      </c>
      <c r="E26">
        <v>7.6969999999999997E-2</v>
      </c>
      <c r="F26">
        <v>-0.10777</v>
      </c>
      <c r="G26">
        <v>-0.17480000000000001</v>
      </c>
      <c r="H26">
        <v>-0.13113</v>
      </c>
      <c r="I26">
        <v>-0.76476</v>
      </c>
      <c r="J26">
        <v>-8.7959999999999997E-2</v>
      </c>
      <c r="K26">
        <v>-0.18695000000000001</v>
      </c>
      <c r="L26">
        <v>-0.39548</v>
      </c>
      <c r="M26">
        <v>-0.62770999999999999</v>
      </c>
      <c r="N26">
        <v>-0.19955999999999999</v>
      </c>
      <c r="O26">
        <v>-0.25530999999999998</v>
      </c>
      <c r="P26">
        <v>-0.27196999999999999</v>
      </c>
      <c r="Q26" s="267">
        <v>-0.16191</v>
      </c>
      <c r="R26">
        <v>-8.4080000000000002E-2</v>
      </c>
      <c r="S26">
        <v>-0.31929000000000002</v>
      </c>
      <c r="T26">
        <v>-0.24729000000000001</v>
      </c>
      <c r="U26">
        <v>1.10267</v>
      </c>
      <c r="V26">
        <v>-0.20683000000000001</v>
      </c>
      <c r="W26">
        <v>0.40898000000000001</v>
      </c>
      <c r="X26">
        <v>8.5750000000000007E-2</v>
      </c>
      <c r="Y26">
        <v>0.14673</v>
      </c>
    </row>
    <row r="27" spans="1:25">
      <c r="A27" s="151">
        <v>26</v>
      </c>
      <c r="B27">
        <v>1.0076099999999999</v>
      </c>
      <c r="C27">
        <v>-0.36970999999999998</v>
      </c>
      <c r="D27">
        <v>7.9560000000000006E-2</v>
      </c>
      <c r="E27">
        <v>-0.3392</v>
      </c>
      <c r="F27">
        <v>-0.14682000000000001</v>
      </c>
      <c r="G27">
        <v>-0.15246999999999999</v>
      </c>
      <c r="H27">
        <v>-0.17323</v>
      </c>
      <c r="I27">
        <v>-0.76476</v>
      </c>
      <c r="J27">
        <v>-9.0550000000000005E-2</v>
      </c>
      <c r="K27">
        <v>-0.1225</v>
      </c>
      <c r="L27">
        <v>1.8790000000000001E-2</v>
      </c>
      <c r="M27">
        <v>-0.29120000000000001</v>
      </c>
      <c r="N27">
        <v>-0.22986999999999999</v>
      </c>
      <c r="O27">
        <v>0.32718000000000003</v>
      </c>
      <c r="P27">
        <v>-9.9279999999999993E-2</v>
      </c>
      <c r="Q27" s="267">
        <v>0.21189</v>
      </c>
      <c r="R27">
        <v>-0.62456</v>
      </c>
      <c r="S27">
        <v>0.45138</v>
      </c>
      <c r="T27">
        <v>-0.62148999999999999</v>
      </c>
      <c r="U27">
        <v>-0.23727000000000001</v>
      </c>
      <c r="V27">
        <v>-0.28603000000000001</v>
      </c>
      <c r="W27">
        <v>1.38418</v>
      </c>
      <c r="X27">
        <v>0.72996000000000005</v>
      </c>
      <c r="Y27">
        <v>0.21103</v>
      </c>
    </row>
    <row r="28" spans="1:25">
      <c r="A28" s="151">
        <v>27</v>
      </c>
      <c r="B28">
        <v>0.1062</v>
      </c>
      <c r="C28">
        <v>0.16513</v>
      </c>
      <c r="D28">
        <v>-1.4465300000000001</v>
      </c>
      <c r="E28">
        <v>0.80359999999999998</v>
      </c>
      <c r="F28">
        <v>-7.7429999999999999E-2</v>
      </c>
      <c r="G28">
        <v>0.17924000000000001</v>
      </c>
      <c r="H28">
        <v>-0.14241000000000001</v>
      </c>
      <c r="I28">
        <v>-0.42792000000000002</v>
      </c>
      <c r="J28">
        <v>-9.3049999999999994E-2</v>
      </c>
      <c r="K28">
        <v>-0.24617</v>
      </c>
      <c r="L28">
        <v>-0.14380999999999999</v>
      </c>
      <c r="M28">
        <v>0.37329000000000001</v>
      </c>
      <c r="N28">
        <v>-0.20644999999999999</v>
      </c>
      <c r="O28">
        <v>-0.12923000000000001</v>
      </c>
      <c r="P28">
        <v>-0.26367000000000002</v>
      </c>
      <c r="Q28" s="267">
        <v>-0.11766</v>
      </c>
      <c r="R28">
        <v>-0.25462000000000001</v>
      </c>
      <c r="S28">
        <v>-0.31942999999999999</v>
      </c>
      <c r="T28">
        <v>0.12533</v>
      </c>
      <c r="U28">
        <v>-0.20326</v>
      </c>
      <c r="V28">
        <v>-0.18357000000000001</v>
      </c>
      <c r="W28">
        <v>-0.93903999999999999</v>
      </c>
      <c r="X28">
        <v>-0.15645999999999999</v>
      </c>
      <c r="Y28">
        <v>-0.25345000000000001</v>
      </c>
    </row>
    <row r="29" spans="1:25">
      <c r="A29" s="151">
        <v>28</v>
      </c>
      <c r="B29">
        <v>-1.2459199999999999</v>
      </c>
      <c r="C29">
        <v>-0.50163000000000002</v>
      </c>
      <c r="D29">
        <v>-0.36035</v>
      </c>
      <c r="E29">
        <v>0.31264999999999998</v>
      </c>
      <c r="F29">
        <v>-0.16400999999999999</v>
      </c>
      <c r="G29">
        <v>1.273E-2</v>
      </c>
      <c r="H29">
        <v>-0.13672999999999999</v>
      </c>
      <c r="I29">
        <v>1.1190599999999999</v>
      </c>
      <c r="J29">
        <v>-0.10004</v>
      </c>
      <c r="K29">
        <v>-0.21537000000000001</v>
      </c>
      <c r="L29">
        <v>-0.40483999999999998</v>
      </c>
      <c r="M29">
        <v>-0.57821</v>
      </c>
      <c r="N29">
        <v>-0.20436000000000001</v>
      </c>
      <c r="O29">
        <v>-0.15256</v>
      </c>
      <c r="P29">
        <v>-0.27709</v>
      </c>
      <c r="Q29" s="267">
        <v>-0.19572999999999999</v>
      </c>
      <c r="R29">
        <v>0.35655999999999999</v>
      </c>
      <c r="S29">
        <v>3.9916900000000002</v>
      </c>
      <c r="T29">
        <v>1.52464</v>
      </c>
      <c r="U29">
        <v>-0.23727000000000001</v>
      </c>
      <c r="V29">
        <v>-0.56920999999999999</v>
      </c>
      <c r="W29">
        <v>-0.86312</v>
      </c>
      <c r="X29">
        <v>0.16036</v>
      </c>
      <c r="Y29">
        <v>-0.13803000000000001</v>
      </c>
    </row>
    <row r="30" spans="1:25">
      <c r="A30" s="151">
        <v>29</v>
      </c>
      <c r="B30">
        <v>0.1062</v>
      </c>
      <c r="C30">
        <v>-0.27460000000000001</v>
      </c>
      <c r="D30">
        <v>-5.7689999999999998E-2</v>
      </c>
      <c r="E30">
        <v>-0.86773</v>
      </c>
      <c r="F30">
        <v>-7.9100000000000004E-2</v>
      </c>
      <c r="G30">
        <v>3.8390000000000001E-2</v>
      </c>
      <c r="H30">
        <v>-0.16403000000000001</v>
      </c>
      <c r="I30">
        <v>-0.76476</v>
      </c>
      <c r="J30">
        <v>-9.2719999999999997E-2</v>
      </c>
      <c r="K30">
        <v>-0.21124000000000001</v>
      </c>
      <c r="L30">
        <v>-0.40862999999999999</v>
      </c>
      <c r="M30">
        <v>-0.11387</v>
      </c>
      <c r="N30">
        <v>-0.22986999999999999</v>
      </c>
      <c r="O30">
        <v>3.279E-2</v>
      </c>
      <c r="P30">
        <v>2.3259999999999999E-2</v>
      </c>
      <c r="Q30" s="267">
        <v>-6.6799999999999998E-2</v>
      </c>
      <c r="R30">
        <v>-0.25026999999999999</v>
      </c>
      <c r="S30">
        <v>-0.61695999999999995</v>
      </c>
      <c r="T30">
        <v>-0.62270999999999999</v>
      </c>
      <c r="U30">
        <v>-0.23727000000000001</v>
      </c>
      <c r="V30">
        <v>3.8940000000000002E-2</v>
      </c>
      <c r="W30">
        <v>0.1237</v>
      </c>
      <c r="X30">
        <v>0.53469999999999995</v>
      </c>
      <c r="Y30">
        <v>-0.13897000000000001</v>
      </c>
    </row>
    <row r="31" spans="1:25">
      <c r="A31" s="151">
        <v>30</v>
      </c>
      <c r="B31">
        <v>0.55689999999999995</v>
      </c>
      <c r="C31">
        <v>0.16041</v>
      </c>
      <c r="D31">
        <v>-0.37502999999999997</v>
      </c>
      <c r="E31">
        <v>-1.0924499999999999</v>
      </c>
      <c r="F31">
        <v>-0.17605000000000001</v>
      </c>
      <c r="G31">
        <v>-0.10183</v>
      </c>
      <c r="H31">
        <v>-0.13436000000000001</v>
      </c>
      <c r="I31">
        <v>-0.76476</v>
      </c>
      <c r="J31">
        <v>-9.6629999999999994E-2</v>
      </c>
      <c r="K31">
        <v>-0.17713000000000001</v>
      </c>
      <c r="L31">
        <v>-0.26767999999999997</v>
      </c>
      <c r="M31">
        <v>1.6809700000000001</v>
      </c>
      <c r="N31">
        <v>-0.22986999999999999</v>
      </c>
      <c r="O31">
        <v>-0.13466</v>
      </c>
      <c r="P31">
        <v>-8.5100000000000002E-3</v>
      </c>
      <c r="Q31" s="267">
        <v>0.47195999999999999</v>
      </c>
      <c r="R31">
        <v>-0.76766000000000001</v>
      </c>
      <c r="S31">
        <v>-0.64703999999999995</v>
      </c>
      <c r="T31">
        <v>-0.59779000000000004</v>
      </c>
      <c r="U31">
        <v>-0.23727000000000001</v>
      </c>
      <c r="V31">
        <v>1.12784</v>
      </c>
      <c r="W31">
        <v>0.75477000000000005</v>
      </c>
      <c r="X31">
        <v>0.55115000000000003</v>
      </c>
      <c r="Y31">
        <v>7.6319999999999999E-2</v>
      </c>
    </row>
    <row r="32" spans="1:25">
      <c r="A32" s="151">
        <v>31</v>
      </c>
      <c r="B32">
        <v>-1.2459199999999999</v>
      </c>
      <c r="C32">
        <v>-0.40688000000000002</v>
      </c>
      <c r="D32">
        <v>0.29722999999999999</v>
      </c>
      <c r="E32">
        <v>-0.12778999999999999</v>
      </c>
      <c r="F32">
        <v>-0.17946999999999999</v>
      </c>
      <c r="G32">
        <v>-0.13086999999999999</v>
      </c>
      <c r="H32">
        <v>-0.14168</v>
      </c>
      <c r="I32">
        <v>-0.76476</v>
      </c>
      <c r="J32">
        <v>3.4070000000000003E-2</v>
      </c>
      <c r="K32">
        <v>1.54189</v>
      </c>
      <c r="L32">
        <v>5.4390000000000001E-2</v>
      </c>
      <c r="M32">
        <v>-0.29971999999999999</v>
      </c>
      <c r="N32">
        <v>2.4152</v>
      </c>
      <c r="O32">
        <v>1.67984</v>
      </c>
      <c r="P32">
        <v>-0.15647</v>
      </c>
      <c r="Q32" s="267">
        <v>-0.13061</v>
      </c>
      <c r="R32">
        <v>-3.39E-2</v>
      </c>
      <c r="S32">
        <v>-0.51420999999999994</v>
      </c>
      <c r="T32">
        <v>-0.59526999999999997</v>
      </c>
      <c r="U32">
        <v>-0.23727000000000001</v>
      </c>
      <c r="V32">
        <v>0.13358999999999999</v>
      </c>
      <c r="W32">
        <v>1.7757700000000001</v>
      </c>
      <c r="X32">
        <v>0.8921</v>
      </c>
      <c r="Y32">
        <v>0.45712000000000003</v>
      </c>
    </row>
    <row r="33" spans="1:25">
      <c r="A33" s="151">
        <v>32</v>
      </c>
      <c r="B33">
        <v>-0.34450999999999998</v>
      </c>
      <c r="C33">
        <v>-0.43430999999999997</v>
      </c>
      <c r="D33">
        <v>3.5999999999999999E-3</v>
      </c>
      <c r="E33">
        <v>0.35729</v>
      </c>
      <c r="F33">
        <v>-0.20091000000000001</v>
      </c>
      <c r="G33">
        <v>-0.12246</v>
      </c>
      <c r="H33">
        <v>-0.16322</v>
      </c>
      <c r="I33">
        <v>-0.76476</v>
      </c>
      <c r="J33">
        <v>-8.9789999999999995E-2</v>
      </c>
      <c r="K33">
        <v>-5.8999999999999997E-2</v>
      </c>
      <c r="L33">
        <v>3.8830000000000003E-2</v>
      </c>
      <c r="M33">
        <v>-0.50931000000000004</v>
      </c>
      <c r="N33">
        <v>-0.20291000000000001</v>
      </c>
      <c r="O33">
        <v>-0.22211</v>
      </c>
      <c r="P33">
        <v>-0.26421</v>
      </c>
      <c r="Q33" s="267">
        <v>-1.404E-2</v>
      </c>
      <c r="R33">
        <v>-0.436</v>
      </c>
      <c r="S33">
        <v>-0.11552</v>
      </c>
      <c r="T33">
        <v>-0.46716999999999997</v>
      </c>
      <c r="U33">
        <v>-0.23727000000000001</v>
      </c>
      <c r="V33">
        <v>-0.20480000000000001</v>
      </c>
      <c r="W33">
        <v>0.80157</v>
      </c>
      <c r="X33">
        <v>-0.26256000000000002</v>
      </c>
      <c r="Y33">
        <v>6.6850000000000007E-2</v>
      </c>
    </row>
    <row r="34" spans="1:25">
      <c r="A34" s="151">
        <v>33</v>
      </c>
      <c r="B34">
        <v>-1.2459199999999999</v>
      </c>
      <c r="C34">
        <v>-0.30438999999999999</v>
      </c>
      <c r="D34">
        <v>1.7634099999999999</v>
      </c>
      <c r="E34">
        <v>-0.52281</v>
      </c>
      <c r="F34">
        <v>-0.16303000000000001</v>
      </c>
      <c r="G34">
        <v>-7.0650000000000004E-2</v>
      </c>
      <c r="H34">
        <v>-0.12178</v>
      </c>
      <c r="I34">
        <v>-0.64680000000000004</v>
      </c>
      <c r="J34">
        <v>-7.6829999999999996E-2</v>
      </c>
      <c r="K34">
        <v>0.10632</v>
      </c>
      <c r="L34">
        <v>-0.31453999999999999</v>
      </c>
      <c r="M34">
        <v>-0.46506999999999998</v>
      </c>
      <c r="N34">
        <v>-0.22986999999999999</v>
      </c>
      <c r="O34">
        <v>-0.22212000000000001</v>
      </c>
      <c r="P34">
        <v>7.4380000000000002E-2</v>
      </c>
      <c r="Q34" s="267">
        <v>0.20841000000000001</v>
      </c>
      <c r="R34">
        <v>-0.68686000000000003</v>
      </c>
      <c r="S34">
        <v>-0.59101000000000004</v>
      </c>
      <c r="T34">
        <v>-0.63070999999999999</v>
      </c>
      <c r="U34">
        <v>-0.23727000000000001</v>
      </c>
      <c r="V34">
        <v>-0.18754000000000001</v>
      </c>
      <c r="W34">
        <v>0.74417</v>
      </c>
      <c r="X34">
        <v>0.32634999999999997</v>
      </c>
      <c r="Y34">
        <v>0.49129</v>
      </c>
    </row>
    <row r="35" spans="1:25">
      <c r="A35" s="151">
        <v>34</v>
      </c>
      <c r="B35">
        <v>0.1062</v>
      </c>
      <c r="C35">
        <v>-0.13477</v>
      </c>
      <c r="D35">
        <v>0.13799</v>
      </c>
      <c r="E35">
        <v>1.10897</v>
      </c>
      <c r="F35">
        <v>-0.19732</v>
      </c>
      <c r="G35">
        <v>-0.22817000000000001</v>
      </c>
      <c r="H35">
        <v>-8.9580000000000007E-2</v>
      </c>
      <c r="I35">
        <v>-0.76476</v>
      </c>
      <c r="J35">
        <v>-9.3729999999999994E-2</v>
      </c>
      <c r="K35">
        <v>-5.9089999999999997E-2</v>
      </c>
      <c r="L35">
        <v>-0.32885999999999999</v>
      </c>
      <c r="M35">
        <v>-0.41608000000000001</v>
      </c>
      <c r="N35">
        <v>-0.21032999999999999</v>
      </c>
      <c r="O35">
        <v>-0.19864999999999999</v>
      </c>
      <c r="P35">
        <v>-0.27324999999999999</v>
      </c>
      <c r="Q35" s="267">
        <v>8.7239999999999998E-2</v>
      </c>
      <c r="R35">
        <v>-0.62458000000000002</v>
      </c>
      <c r="S35">
        <v>-0.54827999999999999</v>
      </c>
      <c r="T35">
        <v>-0.18224000000000001</v>
      </c>
      <c r="U35">
        <v>-0.23727000000000001</v>
      </c>
      <c r="V35">
        <v>0.33746999999999999</v>
      </c>
      <c r="W35">
        <v>1.20722</v>
      </c>
      <c r="X35">
        <v>0.99012999999999995</v>
      </c>
      <c r="Y35">
        <v>-5.1720000000000002E-2</v>
      </c>
    </row>
    <row r="36" spans="1:25">
      <c r="A36" s="151">
        <v>35</v>
      </c>
      <c r="B36">
        <v>0.55689999999999995</v>
      </c>
      <c r="C36">
        <v>-0.39537</v>
      </c>
      <c r="D36">
        <v>0.20399</v>
      </c>
      <c r="E36">
        <v>9.8890000000000006E-2</v>
      </c>
      <c r="F36">
        <v>-0.19399</v>
      </c>
      <c r="G36">
        <v>-9.0200000000000002E-2</v>
      </c>
      <c r="H36">
        <v>-6.3380000000000006E-2</v>
      </c>
      <c r="I36">
        <v>-0.76476</v>
      </c>
      <c r="J36">
        <v>-9.0230000000000005E-2</v>
      </c>
      <c r="K36">
        <v>-0.35171999999999998</v>
      </c>
      <c r="L36">
        <v>-0.18232999999999999</v>
      </c>
      <c r="M36">
        <v>-0.47043000000000001</v>
      </c>
      <c r="N36">
        <v>-0.17546999999999999</v>
      </c>
      <c r="O36">
        <v>-0.20663000000000001</v>
      </c>
      <c r="P36">
        <v>-0.20916999999999999</v>
      </c>
      <c r="Q36" s="267">
        <v>-0.10092</v>
      </c>
      <c r="R36">
        <v>-0.14655000000000001</v>
      </c>
      <c r="S36">
        <v>-0.58899000000000001</v>
      </c>
      <c r="T36">
        <v>-0.58628999999999998</v>
      </c>
      <c r="U36">
        <v>-0.23727000000000001</v>
      </c>
      <c r="V36">
        <v>2.0920000000000001E-2</v>
      </c>
      <c r="W36">
        <v>1.3129599999999999</v>
      </c>
      <c r="X36">
        <v>8.1700000000000002E-3</v>
      </c>
      <c r="Y36">
        <v>0.14126</v>
      </c>
    </row>
    <row r="37" spans="1:25">
      <c r="A37" s="151">
        <v>36</v>
      </c>
      <c r="B37">
        <v>0.1062</v>
      </c>
      <c r="C37">
        <v>-0.43691000000000002</v>
      </c>
      <c r="D37">
        <v>0.18487000000000001</v>
      </c>
      <c r="E37">
        <v>-9.2939999999999995E-2</v>
      </c>
      <c r="F37">
        <v>-9.4079999999999997E-2</v>
      </c>
      <c r="G37">
        <v>3.814E-2</v>
      </c>
      <c r="H37">
        <v>-0.20709</v>
      </c>
      <c r="I37">
        <v>-0.76476</v>
      </c>
      <c r="J37">
        <v>-7.8719999999999998E-2</v>
      </c>
      <c r="K37">
        <v>-0.10378</v>
      </c>
      <c r="L37">
        <v>-0.40068999999999999</v>
      </c>
      <c r="M37">
        <v>-0.3448</v>
      </c>
      <c r="N37">
        <v>-9.8019999999999996E-2</v>
      </c>
      <c r="O37">
        <v>-0.19489000000000001</v>
      </c>
      <c r="P37">
        <v>-0.25113000000000002</v>
      </c>
      <c r="Q37" s="267">
        <v>-0.13006999999999999</v>
      </c>
      <c r="R37">
        <v>-4.2029999999999998E-2</v>
      </c>
      <c r="S37">
        <v>-0.61512999999999995</v>
      </c>
      <c r="T37">
        <v>-0.42248000000000002</v>
      </c>
      <c r="U37">
        <v>-0.23727000000000001</v>
      </c>
      <c r="V37">
        <v>0.23957000000000001</v>
      </c>
      <c r="W37">
        <v>0.77061000000000002</v>
      </c>
      <c r="X37">
        <v>-0.18922</v>
      </c>
      <c r="Y37">
        <v>-0.11656</v>
      </c>
    </row>
    <row r="38" spans="1:25">
      <c r="A38" s="151">
        <v>37</v>
      </c>
      <c r="B38">
        <v>-1.2459199999999999</v>
      </c>
      <c r="C38">
        <v>-7.8839999999999993E-2</v>
      </c>
      <c r="D38">
        <v>0.49906</v>
      </c>
      <c r="E38">
        <v>1.4859899999999999</v>
      </c>
      <c r="F38">
        <v>-0.1469</v>
      </c>
      <c r="G38">
        <v>-0.16258</v>
      </c>
      <c r="H38">
        <v>-0.18101999999999999</v>
      </c>
      <c r="I38">
        <v>9.8669999999999994E-2</v>
      </c>
      <c r="J38">
        <v>-9.3350000000000002E-2</v>
      </c>
      <c r="K38">
        <v>-0.17097000000000001</v>
      </c>
      <c r="L38">
        <v>-0.30856</v>
      </c>
      <c r="M38">
        <v>-0.10324</v>
      </c>
      <c r="N38">
        <v>-0.20066999999999999</v>
      </c>
      <c r="O38">
        <v>-8.4190000000000001E-2</v>
      </c>
      <c r="P38">
        <v>-0.27193000000000001</v>
      </c>
      <c r="Q38" s="267">
        <v>-0.17208000000000001</v>
      </c>
      <c r="R38">
        <v>5.8229999999999997E-2</v>
      </c>
      <c r="S38">
        <v>0.32113000000000003</v>
      </c>
      <c r="T38">
        <v>0.39340999999999998</v>
      </c>
      <c r="U38">
        <v>-0.12792999999999999</v>
      </c>
      <c r="V38">
        <v>-0.10657</v>
      </c>
      <c r="W38">
        <v>-0.61839</v>
      </c>
      <c r="X38">
        <v>-6.4259999999999998E-2</v>
      </c>
      <c r="Y38">
        <v>-0.1467</v>
      </c>
    </row>
    <row r="39" spans="1:25">
      <c r="A39" s="151">
        <v>38</v>
      </c>
      <c r="B39">
        <v>0.55689999999999995</v>
      </c>
      <c r="C39">
        <v>-1.61372</v>
      </c>
      <c r="D39">
        <v>0.26785999999999999</v>
      </c>
      <c r="E39">
        <v>-0.91196999999999995</v>
      </c>
      <c r="F39">
        <v>-0.19328000000000001</v>
      </c>
      <c r="G39">
        <v>-0.22245999999999999</v>
      </c>
      <c r="H39">
        <v>-2.9960000000000001E-2</v>
      </c>
      <c r="I39">
        <v>1.48828</v>
      </c>
      <c r="J39">
        <v>-6.0990000000000003E-2</v>
      </c>
      <c r="K39">
        <v>4.1689999999999998E-2</v>
      </c>
      <c r="L39">
        <v>-0.13674</v>
      </c>
      <c r="M39">
        <v>3.9042400000000002</v>
      </c>
      <c r="N39">
        <v>6.4231199999999999</v>
      </c>
      <c r="O39">
        <v>-2.9440200000000001</v>
      </c>
      <c r="P39">
        <v>-0.20874000000000001</v>
      </c>
      <c r="Q39" s="267">
        <v>-0.22320000000000001</v>
      </c>
      <c r="R39">
        <v>0.72452000000000005</v>
      </c>
      <c r="S39">
        <v>1.30169</v>
      </c>
      <c r="T39">
        <v>-0.63621000000000005</v>
      </c>
      <c r="U39">
        <v>-0.23727000000000001</v>
      </c>
      <c r="V39">
        <v>-6.8650000000000002</v>
      </c>
      <c r="W39">
        <v>-1.34019</v>
      </c>
      <c r="X39">
        <v>-0.10756</v>
      </c>
      <c r="Y39">
        <v>-0.22162000000000001</v>
      </c>
    </row>
    <row r="40" spans="1:25">
      <c r="A40" s="151">
        <v>39</v>
      </c>
      <c r="B40">
        <v>-0.34450999999999998</v>
      </c>
      <c r="C40">
        <v>1.7983100000000001</v>
      </c>
      <c r="D40">
        <v>0.20807</v>
      </c>
      <c r="E40">
        <v>1.2095899999999999</v>
      </c>
      <c r="F40">
        <v>-0.14388000000000001</v>
      </c>
      <c r="G40">
        <v>-0.19625999999999999</v>
      </c>
      <c r="H40">
        <v>-0.19183</v>
      </c>
      <c r="I40">
        <v>1.80688</v>
      </c>
      <c r="J40">
        <v>-9.4920000000000004E-2</v>
      </c>
      <c r="K40">
        <v>-0.13983999999999999</v>
      </c>
      <c r="L40">
        <v>-0.37415999999999999</v>
      </c>
      <c r="M40">
        <v>0.29529</v>
      </c>
      <c r="N40">
        <v>-0.16825000000000001</v>
      </c>
      <c r="O40">
        <v>-0.16868</v>
      </c>
      <c r="P40">
        <v>-0.20094000000000001</v>
      </c>
      <c r="Q40" s="267">
        <v>-0.15720000000000001</v>
      </c>
      <c r="R40">
        <v>8.2780000000000006E-2</v>
      </c>
      <c r="S40">
        <v>-0.41649000000000003</v>
      </c>
      <c r="T40">
        <v>-0.43262</v>
      </c>
      <c r="U40">
        <v>2.128E-2</v>
      </c>
      <c r="V40">
        <v>-0.29736000000000001</v>
      </c>
      <c r="W40">
        <v>-1.28874</v>
      </c>
      <c r="X40">
        <v>-0.29587000000000002</v>
      </c>
      <c r="Y40">
        <v>-0.25345000000000001</v>
      </c>
    </row>
    <row r="41" spans="1:25">
      <c r="A41" s="151">
        <v>40</v>
      </c>
      <c r="B41">
        <v>-0.34450999999999998</v>
      </c>
      <c r="C41">
        <v>-0.45230999999999999</v>
      </c>
      <c r="D41">
        <v>1.0622499999999999</v>
      </c>
      <c r="E41">
        <v>-0.28399999999999997</v>
      </c>
      <c r="F41">
        <v>-0.14069999999999999</v>
      </c>
      <c r="G41">
        <v>-0.13145000000000001</v>
      </c>
      <c r="H41">
        <v>-0.17466000000000001</v>
      </c>
      <c r="I41">
        <v>1.259E-2</v>
      </c>
      <c r="J41">
        <v>-9.7210000000000005E-2</v>
      </c>
      <c r="K41">
        <v>6.3589999999999994E-2</v>
      </c>
      <c r="L41">
        <v>0.25478000000000001</v>
      </c>
      <c r="M41">
        <v>-0.99572000000000005</v>
      </c>
      <c r="N41">
        <v>-0.18251999999999999</v>
      </c>
      <c r="O41">
        <v>-0.20633000000000001</v>
      </c>
      <c r="P41">
        <v>-0.28022999999999998</v>
      </c>
      <c r="Q41" s="267">
        <v>-6.6159999999999997E-2</v>
      </c>
      <c r="R41">
        <v>-0.40171000000000001</v>
      </c>
      <c r="S41">
        <v>2.0839300000000001</v>
      </c>
      <c r="T41">
        <v>0.47320000000000001</v>
      </c>
      <c r="U41">
        <v>-0.23727000000000001</v>
      </c>
      <c r="V41">
        <v>-0.33612999999999998</v>
      </c>
      <c r="W41">
        <v>-0.14313000000000001</v>
      </c>
      <c r="X41">
        <v>0.35527999999999998</v>
      </c>
      <c r="Y41">
        <v>4.1669999999999999E-2</v>
      </c>
    </row>
    <row r="42" spans="1:25">
      <c r="A42" s="151">
        <v>41</v>
      </c>
      <c r="B42">
        <v>0.55689999999999995</v>
      </c>
      <c r="C42">
        <v>-0.39489999999999997</v>
      </c>
      <c r="D42">
        <v>0.86946999999999997</v>
      </c>
      <c r="E42">
        <v>0.14235</v>
      </c>
      <c r="F42">
        <v>-0.20388999999999999</v>
      </c>
      <c r="G42">
        <v>-0.14913999999999999</v>
      </c>
      <c r="H42">
        <v>-0.17960999999999999</v>
      </c>
      <c r="I42">
        <v>0.82615000000000005</v>
      </c>
      <c r="J42">
        <v>-9.5170000000000005E-2</v>
      </c>
      <c r="K42">
        <v>-0.28866000000000003</v>
      </c>
      <c r="L42">
        <v>-0.52588000000000001</v>
      </c>
      <c r="M42">
        <v>-0.21314</v>
      </c>
      <c r="N42">
        <v>-0.20507</v>
      </c>
      <c r="O42">
        <v>-0.24021999999999999</v>
      </c>
      <c r="P42">
        <v>-0.2717</v>
      </c>
      <c r="Q42" s="267">
        <v>-0.18920000000000001</v>
      </c>
      <c r="R42">
        <v>0.25017</v>
      </c>
      <c r="S42">
        <v>4.3405100000000001</v>
      </c>
      <c r="T42">
        <v>0.74722999999999995</v>
      </c>
      <c r="U42">
        <v>5.7099999999999998E-2</v>
      </c>
      <c r="V42">
        <v>-0.36787999999999998</v>
      </c>
      <c r="W42">
        <v>-0.99031999999999998</v>
      </c>
      <c r="X42">
        <v>-0.25879999999999997</v>
      </c>
      <c r="Y42">
        <v>-0.18453</v>
      </c>
    </row>
    <row r="43" spans="1:25">
      <c r="A43" s="151">
        <v>42</v>
      </c>
      <c r="B43">
        <v>1.4583200000000001</v>
      </c>
      <c r="C43">
        <v>-0.24515999999999999</v>
      </c>
      <c r="D43">
        <v>-2.0648</v>
      </c>
      <c r="E43">
        <v>0.20029</v>
      </c>
      <c r="F43">
        <v>-0.19105</v>
      </c>
      <c r="G43">
        <v>-0.16458999999999999</v>
      </c>
      <c r="H43">
        <v>-0.17929999999999999</v>
      </c>
      <c r="I43">
        <v>-0.19266</v>
      </c>
      <c r="J43">
        <v>-9.6269999999999994E-2</v>
      </c>
      <c r="K43">
        <v>-0.26288</v>
      </c>
      <c r="L43">
        <v>0.99197999999999997</v>
      </c>
      <c r="M43">
        <v>-1.06914</v>
      </c>
      <c r="N43">
        <v>-0.22481000000000001</v>
      </c>
      <c r="O43">
        <v>-0.25522</v>
      </c>
      <c r="P43">
        <v>-0.24771000000000001</v>
      </c>
      <c r="Q43" s="267">
        <v>-0.14307</v>
      </c>
      <c r="R43">
        <v>0.25398999999999999</v>
      </c>
      <c r="S43">
        <v>-0.44946999999999998</v>
      </c>
      <c r="T43">
        <v>-0.52215</v>
      </c>
      <c r="U43">
        <v>-0.23727000000000001</v>
      </c>
      <c r="V43">
        <v>-0.29569000000000001</v>
      </c>
      <c r="W43">
        <v>-0.48054000000000002</v>
      </c>
      <c r="X43">
        <v>-0.41021000000000002</v>
      </c>
      <c r="Y43">
        <v>-0.23344000000000001</v>
      </c>
    </row>
    <row r="44" spans="1:25">
      <c r="A44" s="151">
        <v>43</v>
      </c>
      <c r="B44">
        <v>-0.34450999999999998</v>
      </c>
      <c r="C44">
        <v>6.8300000000000001E-3</v>
      </c>
      <c r="D44">
        <v>-0.79446000000000006</v>
      </c>
      <c r="E44">
        <v>0.43833</v>
      </c>
      <c r="F44">
        <v>-0.14402999999999999</v>
      </c>
      <c r="G44">
        <v>-0.15021999999999999</v>
      </c>
      <c r="H44">
        <v>-0.12964999999999999</v>
      </c>
      <c r="I44">
        <v>0.82279000000000002</v>
      </c>
      <c r="J44">
        <v>-9.8309999999999995E-2</v>
      </c>
      <c r="K44">
        <v>-0.27693000000000001</v>
      </c>
      <c r="L44">
        <v>-0.36445</v>
      </c>
      <c r="M44">
        <v>9.171E-2</v>
      </c>
      <c r="N44">
        <v>-0.20036999999999999</v>
      </c>
      <c r="O44">
        <v>1.32439</v>
      </c>
      <c r="P44">
        <v>-0.13707</v>
      </c>
      <c r="Q44" s="267">
        <v>-0.13889000000000001</v>
      </c>
      <c r="R44">
        <v>2.1930000000000002E-2</v>
      </c>
      <c r="S44">
        <v>-0.66478000000000004</v>
      </c>
      <c r="T44">
        <v>-0.56357000000000002</v>
      </c>
      <c r="U44">
        <v>-0.23727000000000001</v>
      </c>
      <c r="V44">
        <v>4.8259999999999997E-2</v>
      </c>
      <c r="W44">
        <v>-0.2019</v>
      </c>
      <c r="X44">
        <v>-0.35026000000000002</v>
      </c>
      <c r="Y44">
        <v>0.15636</v>
      </c>
    </row>
    <row r="45" spans="1:25">
      <c r="A45" s="151">
        <v>44</v>
      </c>
      <c r="B45">
        <v>-0.34450999999999998</v>
      </c>
      <c r="C45">
        <v>-7.1340000000000001E-2</v>
      </c>
      <c r="D45">
        <v>-0.55413999999999997</v>
      </c>
      <c r="E45">
        <v>0.19206999999999999</v>
      </c>
      <c r="F45">
        <v>-0.15759999999999999</v>
      </c>
      <c r="G45">
        <v>-0.19699</v>
      </c>
      <c r="H45">
        <v>-0.14723</v>
      </c>
      <c r="I45">
        <v>0.82279000000000002</v>
      </c>
      <c r="J45">
        <v>-9.4869999999999996E-2</v>
      </c>
      <c r="K45">
        <v>-0.21393999999999999</v>
      </c>
      <c r="L45">
        <v>-0.18346999999999999</v>
      </c>
      <c r="M45">
        <v>3.8800000000000001E-2</v>
      </c>
      <c r="N45">
        <v>-0.18989</v>
      </c>
      <c r="O45">
        <v>0.26479999999999998</v>
      </c>
      <c r="P45">
        <v>-0.19347</v>
      </c>
      <c r="Q45" s="267">
        <v>-8.2699999999999996E-3</v>
      </c>
      <c r="R45">
        <v>-0.43874000000000002</v>
      </c>
      <c r="S45">
        <v>-0.66478000000000004</v>
      </c>
      <c r="T45">
        <v>-0.59147000000000005</v>
      </c>
      <c r="U45">
        <v>-0.23727000000000001</v>
      </c>
      <c r="V45">
        <v>0.17877999999999999</v>
      </c>
      <c r="W45">
        <v>0.80345999999999995</v>
      </c>
      <c r="X45">
        <v>-0.35026000000000002</v>
      </c>
      <c r="Y45">
        <v>0.25214999999999999</v>
      </c>
    </row>
    <row r="46" spans="1:25">
      <c r="A46" s="151">
        <v>45</v>
      </c>
      <c r="B46">
        <v>0.37662000000000001</v>
      </c>
      <c r="C46">
        <v>-0.40682000000000001</v>
      </c>
      <c r="D46">
        <v>-0.1394</v>
      </c>
      <c r="E46">
        <v>-0.25697999999999999</v>
      </c>
      <c r="F46">
        <v>-0.20666999999999999</v>
      </c>
      <c r="G46">
        <v>-2.163E-2</v>
      </c>
      <c r="H46">
        <v>-0.11763999999999999</v>
      </c>
      <c r="I46">
        <v>1.40571</v>
      </c>
      <c r="J46">
        <v>-9.4880000000000006E-2</v>
      </c>
      <c r="K46">
        <v>-0.11044</v>
      </c>
      <c r="L46">
        <v>4.727E-2</v>
      </c>
      <c r="M46">
        <v>-8.4150000000000003E-2</v>
      </c>
      <c r="N46">
        <v>-0.20985999999999999</v>
      </c>
      <c r="O46">
        <v>6.6640000000000005E-2</v>
      </c>
      <c r="P46">
        <v>-0.27648</v>
      </c>
      <c r="Q46" s="267">
        <v>-0.18951999999999999</v>
      </c>
      <c r="R46">
        <v>3.0000000000000001E-5</v>
      </c>
      <c r="S46">
        <v>0.59953999999999996</v>
      </c>
      <c r="T46">
        <v>1.17144</v>
      </c>
      <c r="U46">
        <v>-0.10233</v>
      </c>
      <c r="V46">
        <v>-0.31287999999999999</v>
      </c>
      <c r="W46">
        <v>-1.2085999999999999</v>
      </c>
      <c r="X46">
        <v>-0.90278000000000003</v>
      </c>
      <c r="Y46">
        <v>-0.22927</v>
      </c>
    </row>
    <row r="47" spans="1:25">
      <c r="A47" s="151">
        <v>46</v>
      </c>
      <c r="B47">
        <v>-0.79522000000000004</v>
      </c>
      <c r="C47">
        <v>-0.42009000000000002</v>
      </c>
      <c r="D47">
        <v>-1.4317</v>
      </c>
      <c r="E47">
        <v>-0.68762999999999996</v>
      </c>
      <c r="F47">
        <v>-0.18733</v>
      </c>
      <c r="G47">
        <v>-0.13805000000000001</v>
      </c>
      <c r="H47">
        <v>-9.8599999999999993E-2</v>
      </c>
      <c r="I47">
        <v>-0.76476</v>
      </c>
      <c r="J47">
        <v>-9.3240000000000003E-2</v>
      </c>
      <c r="K47">
        <v>-0.22678999999999999</v>
      </c>
      <c r="L47">
        <v>-0.37817000000000001</v>
      </c>
      <c r="M47">
        <v>-0.54844000000000004</v>
      </c>
      <c r="N47">
        <v>-0.22986999999999999</v>
      </c>
      <c r="O47">
        <v>-0.28602</v>
      </c>
      <c r="P47">
        <v>-0.17923</v>
      </c>
      <c r="Q47" s="267">
        <v>7.9509999999999997E-2</v>
      </c>
      <c r="R47">
        <v>-0.54969999999999997</v>
      </c>
      <c r="S47">
        <v>-0.61070999999999998</v>
      </c>
      <c r="T47">
        <v>-0.60787000000000002</v>
      </c>
      <c r="U47">
        <v>-0.23727000000000001</v>
      </c>
      <c r="V47">
        <v>-0.11294</v>
      </c>
      <c r="W47">
        <v>1.2564599999999999</v>
      </c>
      <c r="X47">
        <v>0.38030000000000003</v>
      </c>
      <c r="Y47">
        <v>-3.8019999999999998E-2</v>
      </c>
    </row>
    <row r="48" spans="1:25">
      <c r="A48" s="151">
        <v>47</v>
      </c>
      <c r="B48">
        <v>1.90903</v>
      </c>
      <c r="C48">
        <v>0.74468000000000001</v>
      </c>
      <c r="D48">
        <v>-0.98712</v>
      </c>
      <c r="E48">
        <v>8.4409999999999999E-2</v>
      </c>
      <c r="F48">
        <v>-0.19374</v>
      </c>
      <c r="G48">
        <v>-7.1819999999999995E-2</v>
      </c>
      <c r="H48">
        <v>-0.18779000000000001</v>
      </c>
      <c r="I48">
        <v>-6.88E-2</v>
      </c>
      <c r="J48">
        <v>-8.8469999999999993E-2</v>
      </c>
      <c r="K48">
        <v>-5.0680000000000003E-2</v>
      </c>
      <c r="L48">
        <v>0.28516000000000002</v>
      </c>
      <c r="M48">
        <v>0.22738</v>
      </c>
      <c r="N48">
        <v>-0.1948</v>
      </c>
      <c r="O48">
        <v>-7.2470000000000007E-2</v>
      </c>
      <c r="P48">
        <v>-0.27639000000000002</v>
      </c>
      <c r="Q48" s="267">
        <v>-0.18282000000000001</v>
      </c>
      <c r="R48">
        <v>-5.3170000000000002E-2</v>
      </c>
      <c r="S48">
        <v>-0.18062</v>
      </c>
      <c r="T48">
        <v>1.1195600000000001</v>
      </c>
      <c r="U48">
        <v>-0.23727000000000001</v>
      </c>
      <c r="V48">
        <v>0.35454000000000002</v>
      </c>
      <c r="W48">
        <v>-0.11684</v>
      </c>
      <c r="X48">
        <v>1.9179999999999999E-2</v>
      </c>
      <c r="Y48">
        <v>-8.0180000000000001E-2</v>
      </c>
    </row>
    <row r="49" spans="1:25">
      <c r="A49" s="151">
        <v>48</v>
      </c>
      <c r="B49">
        <v>2.3597299999999999</v>
      </c>
      <c r="C49">
        <v>7.6630000000000004E-2</v>
      </c>
      <c r="D49">
        <v>1.22986</v>
      </c>
      <c r="E49">
        <v>-0.39635999999999999</v>
      </c>
      <c r="F49">
        <v>-0.15901999999999999</v>
      </c>
      <c r="G49">
        <v>-0.10477</v>
      </c>
      <c r="H49">
        <v>-0.15703</v>
      </c>
      <c r="I49">
        <v>4.6413500000000001</v>
      </c>
      <c r="J49">
        <v>-9.5799999999999996E-2</v>
      </c>
      <c r="K49">
        <v>-3.6970000000000003E-2</v>
      </c>
      <c r="L49">
        <v>-0.15629000000000001</v>
      </c>
      <c r="M49">
        <v>1.0215799999999999</v>
      </c>
      <c r="N49">
        <v>3.8795899999999999</v>
      </c>
      <c r="O49">
        <v>-7.5420000000000001E-2</v>
      </c>
      <c r="P49">
        <v>9.9682700000000004</v>
      </c>
      <c r="Q49" s="267">
        <v>-0.18981999999999999</v>
      </c>
      <c r="R49">
        <v>0.60472000000000004</v>
      </c>
      <c r="S49">
        <v>-0.62792999999999999</v>
      </c>
      <c r="T49">
        <v>-0.61965000000000003</v>
      </c>
      <c r="U49">
        <v>-0.20405000000000001</v>
      </c>
      <c r="V49">
        <v>0.19847000000000001</v>
      </c>
      <c r="W49">
        <v>-1.6249100000000001</v>
      </c>
      <c r="X49">
        <v>-0.27316000000000001</v>
      </c>
      <c r="Y49">
        <v>-0.25345000000000001</v>
      </c>
    </row>
    <row r="50" spans="1:25">
      <c r="A50" s="151">
        <v>49</v>
      </c>
      <c r="B50">
        <v>-0.79522000000000004</v>
      </c>
      <c r="C50">
        <v>-4.0840000000000001E-2</v>
      </c>
      <c r="D50">
        <v>-0.26554</v>
      </c>
      <c r="E50">
        <v>0.18894</v>
      </c>
      <c r="F50">
        <v>-0.11323</v>
      </c>
      <c r="G50">
        <v>-7.3730000000000004E-2</v>
      </c>
      <c r="H50">
        <v>-0.18547</v>
      </c>
      <c r="I50">
        <v>-0.76476</v>
      </c>
      <c r="J50">
        <v>-9.9769999999999998E-2</v>
      </c>
      <c r="K50">
        <v>-0.36186000000000001</v>
      </c>
      <c r="L50">
        <v>-0.41102</v>
      </c>
      <c r="M50">
        <v>0.33695000000000003</v>
      </c>
      <c r="N50">
        <v>-0.16536999999999999</v>
      </c>
      <c r="O50">
        <v>6.5110000000000001E-2</v>
      </c>
      <c r="P50">
        <v>-0.27582000000000001</v>
      </c>
      <c r="Q50" s="267">
        <v>-0.18243999999999999</v>
      </c>
      <c r="R50">
        <v>-0.33150000000000002</v>
      </c>
      <c r="S50">
        <v>0.26928000000000002</v>
      </c>
      <c r="T50">
        <v>1.0395700000000001</v>
      </c>
      <c r="U50">
        <v>-9.6299999999999997E-2</v>
      </c>
      <c r="V50">
        <v>5.33E-2</v>
      </c>
      <c r="W50">
        <v>-8.8120000000000004E-2</v>
      </c>
      <c r="X50">
        <v>0.48965999999999998</v>
      </c>
      <c r="Y50">
        <v>-0.10222000000000001</v>
      </c>
    </row>
    <row r="51" spans="1:25">
      <c r="A51" s="151">
        <v>50</v>
      </c>
      <c r="B51">
        <v>-0.79522000000000004</v>
      </c>
      <c r="C51">
        <v>-0.18728</v>
      </c>
      <c r="D51">
        <v>-0.15321000000000001</v>
      </c>
      <c r="E51">
        <v>1.5149600000000001</v>
      </c>
      <c r="F51">
        <v>-7.7429999999999999E-2</v>
      </c>
      <c r="G51">
        <v>-4.9390000000000003E-2</v>
      </c>
      <c r="H51">
        <v>-0.19889000000000001</v>
      </c>
      <c r="I51">
        <v>0.11912</v>
      </c>
      <c r="J51">
        <v>-9.5269999999999994E-2</v>
      </c>
      <c r="K51">
        <v>-0.30126999999999998</v>
      </c>
      <c r="L51">
        <v>-0.40867999999999999</v>
      </c>
      <c r="M51">
        <v>0.10642</v>
      </c>
      <c r="N51">
        <v>-0.15520999999999999</v>
      </c>
      <c r="O51">
        <v>-0.13596</v>
      </c>
      <c r="P51">
        <v>-0.24202000000000001</v>
      </c>
      <c r="Q51" s="267">
        <v>-0.16474</v>
      </c>
      <c r="R51">
        <v>0.21410000000000001</v>
      </c>
      <c r="S51">
        <v>0.40686</v>
      </c>
      <c r="T51">
        <v>-0.17768999999999999</v>
      </c>
      <c r="U51">
        <v>-0.20856</v>
      </c>
      <c r="V51">
        <v>-0.25845000000000001</v>
      </c>
      <c r="W51">
        <v>-1.0313399999999999</v>
      </c>
      <c r="X51">
        <v>-0.58867000000000003</v>
      </c>
      <c r="Y51">
        <v>-9.3880000000000005E-2</v>
      </c>
    </row>
    <row r="52" spans="1:25">
      <c r="A52" s="151">
        <v>51</v>
      </c>
      <c r="B52">
        <v>-0.34450999999999998</v>
      </c>
      <c r="C52">
        <v>-0.33961999999999998</v>
      </c>
      <c r="D52">
        <v>-1.2371799999999999</v>
      </c>
      <c r="E52">
        <v>0.33106000000000002</v>
      </c>
      <c r="F52">
        <v>-0.15279000000000001</v>
      </c>
      <c r="G52">
        <v>-1.1809999999999999E-2</v>
      </c>
      <c r="H52">
        <v>-0.20709</v>
      </c>
      <c r="I52">
        <v>0.37252000000000002</v>
      </c>
      <c r="J52">
        <v>-9.1969999999999996E-2</v>
      </c>
      <c r="K52">
        <v>-0.24847</v>
      </c>
      <c r="L52">
        <v>-0.33</v>
      </c>
      <c r="M52">
        <v>0.68262</v>
      </c>
      <c r="N52">
        <v>-0.15043999999999999</v>
      </c>
      <c r="O52">
        <v>-0.14002999999999999</v>
      </c>
      <c r="P52">
        <v>-4.5220000000000003E-2</v>
      </c>
      <c r="Q52" s="267">
        <v>-3.2800000000000003E-2</v>
      </c>
      <c r="R52">
        <v>-0.36512</v>
      </c>
      <c r="S52">
        <v>-0.57123000000000002</v>
      </c>
      <c r="T52">
        <v>-0.60624</v>
      </c>
      <c r="U52">
        <v>-0.23727000000000001</v>
      </c>
      <c r="V52">
        <v>-0.15340999999999999</v>
      </c>
      <c r="W52">
        <v>-0.70330999999999999</v>
      </c>
      <c r="X52">
        <v>-0.42931000000000002</v>
      </c>
      <c r="Y52">
        <v>-0.11428000000000001</v>
      </c>
    </row>
    <row r="53" spans="1:25">
      <c r="A53" s="151">
        <v>52</v>
      </c>
      <c r="B53">
        <v>0.55689999999999995</v>
      </c>
      <c r="C53">
        <v>-0.16014</v>
      </c>
      <c r="D53">
        <v>-6.9199999999999998E-2</v>
      </c>
      <c r="E53">
        <v>-0.96638000000000002</v>
      </c>
      <c r="F53">
        <v>-0.19777</v>
      </c>
      <c r="G53">
        <v>1.8200000000000001E-2</v>
      </c>
      <c r="H53">
        <v>-0.15451999999999999</v>
      </c>
      <c r="I53">
        <v>-0.76253000000000004</v>
      </c>
      <c r="J53">
        <v>-9.1850000000000001E-2</v>
      </c>
      <c r="K53">
        <v>-0.25317000000000001</v>
      </c>
      <c r="L53">
        <v>-0.35293000000000002</v>
      </c>
      <c r="M53">
        <v>-1.0318499999999999</v>
      </c>
      <c r="N53">
        <v>-0.22986999999999999</v>
      </c>
      <c r="O53">
        <v>4.5440000000000001E-2</v>
      </c>
      <c r="P53">
        <v>-0.28092</v>
      </c>
      <c r="Q53" s="267">
        <v>-0.21424000000000001</v>
      </c>
      <c r="R53">
        <v>4.0640000000000003E-2</v>
      </c>
      <c r="S53">
        <v>4.0029700000000004</v>
      </c>
      <c r="T53">
        <v>2.2408999999999999</v>
      </c>
      <c r="U53">
        <v>-0.23727000000000001</v>
      </c>
      <c r="V53">
        <v>-0.30567</v>
      </c>
      <c r="W53">
        <v>-0.21686</v>
      </c>
      <c r="X53">
        <v>0.99888999999999994</v>
      </c>
      <c r="Y53">
        <v>-0.25345000000000001</v>
      </c>
    </row>
    <row r="54" spans="1:25">
      <c r="A54" s="151">
        <v>53</v>
      </c>
      <c r="B54">
        <v>0.55689999999999995</v>
      </c>
      <c r="C54">
        <v>-0.40133000000000002</v>
      </c>
      <c r="D54">
        <v>-0.36701</v>
      </c>
      <c r="E54">
        <v>-1.19659</v>
      </c>
      <c r="F54">
        <v>-0.14402999999999999</v>
      </c>
      <c r="G54">
        <v>-9.7000000000000003E-2</v>
      </c>
      <c r="H54">
        <v>-0.16880000000000001</v>
      </c>
      <c r="I54">
        <v>-0.73999000000000004</v>
      </c>
      <c r="J54">
        <v>-8.6319999999999994E-2</v>
      </c>
      <c r="K54">
        <v>3.6475499999999998</v>
      </c>
      <c r="L54">
        <v>1.42004</v>
      </c>
      <c r="M54">
        <v>-0.31591000000000002</v>
      </c>
      <c r="N54">
        <v>-0.22073000000000001</v>
      </c>
      <c r="O54">
        <v>-0.62995000000000001</v>
      </c>
      <c r="P54">
        <v>-0.24385000000000001</v>
      </c>
      <c r="Q54" s="267">
        <v>-0.18110000000000001</v>
      </c>
      <c r="R54">
        <v>0.39179000000000003</v>
      </c>
      <c r="S54">
        <v>-0.60931999999999997</v>
      </c>
      <c r="T54">
        <v>3.7940000000000002E-2</v>
      </c>
      <c r="U54">
        <v>-0.23727000000000001</v>
      </c>
      <c r="V54">
        <v>0.85058</v>
      </c>
      <c r="W54">
        <v>-0.16861999999999999</v>
      </c>
      <c r="X54">
        <v>0.37328</v>
      </c>
      <c r="Y54">
        <v>0.21032999999999999</v>
      </c>
    </row>
    <row r="55" spans="1:25">
      <c r="A55" s="151">
        <v>54</v>
      </c>
      <c r="B55">
        <v>-1.2459199999999999</v>
      </c>
      <c r="C55">
        <v>-0.14981</v>
      </c>
      <c r="D55">
        <v>2.0178600000000002</v>
      </c>
      <c r="E55">
        <v>2.4000000000000001E-4</v>
      </c>
      <c r="F55">
        <v>-9.8250000000000004E-2</v>
      </c>
      <c r="G55">
        <v>-4.4209999999999999E-2</v>
      </c>
      <c r="H55">
        <v>-0.15010000000000001</v>
      </c>
      <c r="I55">
        <v>-0.76476</v>
      </c>
      <c r="J55">
        <v>-8.9660000000000004E-2</v>
      </c>
      <c r="K55">
        <v>-0.1222</v>
      </c>
      <c r="L55">
        <v>-0.31631999999999999</v>
      </c>
      <c r="M55">
        <v>-0.52915000000000001</v>
      </c>
      <c r="N55">
        <v>-0.2039</v>
      </c>
      <c r="O55">
        <v>-0.25229000000000001</v>
      </c>
      <c r="P55">
        <v>-0.23297000000000001</v>
      </c>
      <c r="Q55" s="267">
        <v>0.27685999999999999</v>
      </c>
      <c r="R55">
        <v>-0.70269000000000004</v>
      </c>
      <c r="S55">
        <v>-0.57265999999999995</v>
      </c>
      <c r="T55">
        <v>-0.54876000000000003</v>
      </c>
      <c r="U55">
        <v>-0.23727000000000001</v>
      </c>
      <c r="V55">
        <v>-2.6710000000000001E-2</v>
      </c>
      <c r="W55">
        <v>1.18103</v>
      </c>
      <c r="X55">
        <v>-1.5429999999999999E-2</v>
      </c>
      <c r="Y55">
        <v>0.11523</v>
      </c>
    </row>
    <row r="56" spans="1:25">
      <c r="A56" s="151">
        <v>55</v>
      </c>
      <c r="B56">
        <v>-1.2459199999999999</v>
      </c>
      <c r="C56">
        <v>-0.20810999999999999</v>
      </c>
      <c r="D56">
        <v>3.62358</v>
      </c>
      <c r="E56">
        <v>0.14038999999999999</v>
      </c>
      <c r="F56">
        <v>-8.5760000000000003E-2</v>
      </c>
      <c r="G56">
        <v>0.21784999999999999</v>
      </c>
      <c r="H56">
        <v>-0.13547999999999999</v>
      </c>
      <c r="I56">
        <v>-0.76476</v>
      </c>
      <c r="J56">
        <v>-9.9479999999999999E-2</v>
      </c>
      <c r="K56">
        <v>0.67074999999999996</v>
      </c>
      <c r="L56">
        <v>0.66961000000000004</v>
      </c>
      <c r="M56">
        <v>-0.63466999999999996</v>
      </c>
      <c r="N56">
        <v>-0.18179000000000001</v>
      </c>
      <c r="O56">
        <v>-0.64846999999999999</v>
      </c>
      <c r="P56">
        <v>-0.27579999999999999</v>
      </c>
      <c r="Q56" s="267">
        <v>-0.17916000000000001</v>
      </c>
      <c r="R56">
        <v>0.12477000000000001</v>
      </c>
      <c r="S56">
        <v>-0.48044999999999999</v>
      </c>
      <c r="T56">
        <v>0.78964999999999996</v>
      </c>
      <c r="U56">
        <v>-0.23727000000000001</v>
      </c>
      <c r="V56">
        <v>1.07745</v>
      </c>
      <c r="W56">
        <v>0.82584000000000002</v>
      </c>
      <c r="X56">
        <v>0.11745</v>
      </c>
      <c r="Y56">
        <v>-0.224</v>
      </c>
    </row>
    <row r="57" spans="1:25">
      <c r="A57" s="151">
        <v>56</v>
      </c>
      <c r="B57">
        <v>-0.16422999999999999</v>
      </c>
      <c r="C57">
        <v>-7.3289999999999994E-2</v>
      </c>
      <c r="D57">
        <v>-0.46167999999999998</v>
      </c>
      <c r="E57">
        <v>3.6249999999999998E-2</v>
      </c>
      <c r="F57">
        <v>-8.992E-2</v>
      </c>
      <c r="G57">
        <v>-0.19005</v>
      </c>
      <c r="H57">
        <v>-0.18140999999999999</v>
      </c>
      <c r="I57">
        <v>1.45045</v>
      </c>
      <c r="J57">
        <v>-9.6759999999999999E-2</v>
      </c>
      <c r="K57">
        <v>-0.26217000000000001</v>
      </c>
      <c r="L57">
        <v>-0.43036999999999997</v>
      </c>
      <c r="M57">
        <v>-0.37203000000000003</v>
      </c>
      <c r="N57">
        <v>-0.21104000000000001</v>
      </c>
      <c r="O57">
        <v>-0.24052000000000001</v>
      </c>
      <c r="P57">
        <v>-0.27194000000000002</v>
      </c>
      <c r="Q57" s="267">
        <v>-0.11688999999999999</v>
      </c>
      <c r="R57">
        <v>-0.19070000000000001</v>
      </c>
      <c r="S57">
        <v>-0.34610999999999997</v>
      </c>
      <c r="T57">
        <v>-0.10782</v>
      </c>
      <c r="U57">
        <v>-0.23727000000000001</v>
      </c>
      <c r="V57">
        <v>-0.19283</v>
      </c>
      <c r="W57">
        <v>-0.29937000000000002</v>
      </c>
      <c r="X57">
        <v>-3.099E-2</v>
      </c>
      <c r="Y57">
        <v>-0.17029</v>
      </c>
    </row>
    <row r="58" spans="1:25">
      <c r="A58" s="151">
        <v>57</v>
      </c>
      <c r="B58">
        <v>-1.2459199999999999</v>
      </c>
      <c r="C58">
        <v>-0.37012</v>
      </c>
      <c r="D58">
        <v>0.80810000000000004</v>
      </c>
      <c r="E58">
        <v>0.48218</v>
      </c>
      <c r="F58">
        <v>-0.20208000000000001</v>
      </c>
      <c r="G58">
        <v>-0.11101999999999999</v>
      </c>
      <c r="H58">
        <v>-0.17286000000000001</v>
      </c>
      <c r="I58">
        <v>-0.43002000000000001</v>
      </c>
      <c r="J58">
        <v>-9.7129999999999994E-2</v>
      </c>
      <c r="K58">
        <v>-0.38655</v>
      </c>
      <c r="L58">
        <v>-0.32014999999999999</v>
      </c>
      <c r="M58">
        <v>-1.0612299999999999</v>
      </c>
      <c r="N58">
        <v>-0.22165000000000001</v>
      </c>
      <c r="O58">
        <v>-0.29996</v>
      </c>
      <c r="P58">
        <v>-0.27782000000000001</v>
      </c>
      <c r="Q58" s="267">
        <v>-0.12304</v>
      </c>
      <c r="R58">
        <v>-0.19949</v>
      </c>
      <c r="S58">
        <v>-0.30407000000000001</v>
      </c>
      <c r="T58">
        <v>0.10142</v>
      </c>
      <c r="U58">
        <v>-0.23727000000000001</v>
      </c>
      <c r="V58">
        <v>-0.27705000000000002</v>
      </c>
      <c r="W58">
        <v>1.15486</v>
      </c>
      <c r="X58">
        <v>-8.7929999999999994E-2</v>
      </c>
      <c r="Y58">
        <v>0.11538</v>
      </c>
    </row>
    <row r="59" spans="1:25">
      <c r="A59" s="151">
        <v>58</v>
      </c>
      <c r="B59">
        <v>-0.34450999999999998</v>
      </c>
      <c r="C59">
        <v>-0.32645999999999997</v>
      </c>
      <c r="D59">
        <v>-0.92893000000000003</v>
      </c>
      <c r="E59">
        <v>0.37098999999999999</v>
      </c>
      <c r="F59">
        <v>-0.20746000000000001</v>
      </c>
      <c r="G59">
        <v>-0.20779</v>
      </c>
      <c r="H59">
        <v>-0.15545999999999999</v>
      </c>
      <c r="I59">
        <v>-0.54849000000000003</v>
      </c>
      <c r="J59">
        <v>-9.4119999999999995E-2</v>
      </c>
      <c r="K59">
        <v>-0.23079</v>
      </c>
      <c r="L59">
        <v>-0.32882</v>
      </c>
      <c r="M59">
        <v>-0.55408000000000002</v>
      </c>
      <c r="N59">
        <v>4.4819999999999999E-2</v>
      </c>
      <c r="O59">
        <v>-0.28383999999999998</v>
      </c>
      <c r="P59">
        <v>-0.25036999999999998</v>
      </c>
      <c r="Q59" s="267">
        <v>3.5499999999999997E-2</v>
      </c>
      <c r="R59">
        <v>-0.50382000000000005</v>
      </c>
      <c r="S59">
        <v>-0.41958000000000001</v>
      </c>
      <c r="T59">
        <v>-0.52920999999999996</v>
      </c>
      <c r="U59">
        <v>-0.23727000000000001</v>
      </c>
      <c r="V59">
        <v>-0.12711</v>
      </c>
      <c r="W59">
        <v>1.12466</v>
      </c>
      <c r="X59">
        <v>0.71267999999999998</v>
      </c>
      <c r="Y59">
        <v>0.27089000000000002</v>
      </c>
    </row>
    <row r="60" spans="1:25">
      <c r="A60" s="151">
        <v>59</v>
      </c>
      <c r="B60">
        <v>0.55689999999999995</v>
      </c>
      <c r="C60">
        <v>-2.4729999999999999E-2</v>
      </c>
      <c r="D60">
        <v>-0.27445000000000003</v>
      </c>
      <c r="E60">
        <v>-0.78669</v>
      </c>
      <c r="F60">
        <v>-0.17066999999999999</v>
      </c>
      <c r="G60">
        <v>-0.12217</v>
      </c>
      <c r="H60">
        <v>2.3439999999999999E-2</v>
      </c>
      <c r="I60">
        <v>1.45997</v>
      </c>
      <c r="J60">
        <v>-9.3140000000000001E-2</v>
      </c>
      <c r="K60">
        <v>-0.23705000000000001</v>
      </c>
      <c r="L60">
        <v>-0.39512999999999998</v>
      </c>
      <c r="M60">
        <v>1.3841699999999999</v>
      </c>
      <c r="N60">
        <v>-0.17871999999999999</v>
      </c>
      <c r="O60">
        <v>1.2058500000000001</v>
      </c>
      <c r="P60">
        <v>1.7935399999999999</v>
      </c>
      <c r="Q60" s="267">
        <v>-0.17291000000000001</v>
      </c>
      <c r="R60">
        <v>0.37433</v>
      </c>
      <c r="S60">
        <v>-0.59970999999999997</v>
      </c>
      <c r="T60">
        <v>-0.6179</v>
      </c>
      <c r="U60">
        <v>-0.23727000000000001</v>
      </c>
      <c r="V60">
        <v>0.16674</v>
      </c>
      <c r="W60">
        <v>-1.04531</v>
      </c>
      <c r="X60">
        <v>0.24867</v>
      </c>
      <c r="Y60">
        <v>-0.25345000000000001</v>
      </c>
    </row>
    <row r="61" spans="1:25">
      <c r="A61" s="151">
        <v>60</v>
      </c>
      <c r="B61">
        <v>-0.39859</v>
      </c>
      <c r="C61">
        <v>0.31646000000000002</v>
      </c>
      <c r="D61">
        <v>-0.41613</v>
      </c>
      <c r="E61">
        <v>0.14313000000000001</v>
      </c>
      <c r="F61">
        <v>-7.7429999999999999E-2</v>
      </c>
      <c r="G61">
        <v>-0.13316</v>
      </c>
      <c r="H61">
        <v>-0.17815</v>
      </c>
      <c r="I61">
        <v>-9.1020000000000004E-2</v>
      </c>
      <c r="J61">
        <v>-9.4719999999999999E-2</v>
      </c>
      <c r="K61">
        <v>-0.28967999999999999</v>
      </c>
      <c r="L61">
        <v>-0.38638</v>
      </c>
      <c r="M61">
        <v>-0.46819</v>
      </c>
      <c r="N61">
        <v>-0.19250999999999999</v>
      </c>
      <c r="O61">
        <v>-0.19836999999999999</v>
      </c>
      <c r="P61">
        <v>-0.27454000000000001</v>
      </c>
      <c r="Q61" s="267">
        <v>-0.15051999999999999</v>
      </c>
      <c r="R61">
        <v>-0.14656</v>
      </c>
      <c r="S61">
        <v>6.3240000000000005E-2</v>
      </c>
      <c r="T61">
        <v>0.16830000000000001</v>
      </c>
      <c r="U61">
        <v>0.55225999999999997</v>
      </c>
      <c r="V61">
        <v>-0.15926999999999999</v>
      </c>
      <c r="W61">
        <v>-0.23669000000000001</v>
      </c>
      <c r="X61">
        <v>0.42719000000000001</v>
      </c>
      <c r="Y61">
        <v>-4.9149999999999999E-2</v>
      </c>
    </row>
    <row r="62" spans="1:25">
      <c r="A62" s="151">
        <v>61</v>
      </c>
      <c r="B62">
        <v>0.55689999999999995</v>
      </c>
      <c r="C62">
        <v>-0.22656999999999999</v>
      </c>
      <c r="D62">
        <v>0.31933</v>
      </c>
      <c r="E62">
        <v>0.47474</v>
      </c>
      <c r="F62">
        <v>-0.18099999999999999</v>
      </c>
      <c r="G62">
        <v>-0.10700999999999999</v>
      </c>
      <c r="H62">
        <v>-0.15837999999999999</v>
      </c>
      <c r="I62">
        <v>-9.0029999999999999E-2</v>
      </c>
      <c r="J62">
        <v>-9.5159999999999995E-2</v>
      </c>
      <c r="K62">
        <v>-0.27678999999999998</v>
      </c>
      <c r="L62">
        <v>-0.11888</v>
      </c>
      <c r="M62">
        <v>-0.69672999999999996</v>
      </c>
      <c r="N62">
        <v>-0.21471000000000001</v>
      </c>
      <c r="O62">
        <v>-0.17976</v>
      </c>
      <c r="P62">
        <v>-0.27877000000000002</v>
      </c>
      <c r="Q62" s="267">
        <v>-0.10333000000000001</v>
      </c>
      <c r="R62">
        <v>-0.22763</v>
      </c>
      <c r="S62">
        <v>0.22092999999999999</v>
      </c>
      <c r="T62">
        <v>0.60819000000000001</v>
      </c>
      <c r="U62">
        <v>-0.23644000000000001</v>
      </c>
      <c r="V62">
        <v>-0.17887</v>
      </c>
      <c r="W62">
        <v>3.4950000000000002E-2</v>
      </c>
      <c r="X62">
        <v>3.2499999999999999E-3</v>
      </c>
      <c r="Y62">
        <v>5.5000000000000003E-4</v>
      </c>
    </row>
    <row r="63" spans="1:25">
      <c r="A63" s="151">
        <v>62</v>
      </c>
      <c r="B63">
        <v>-1.2459199999999999</v>
      </c>
      <c r="C63">
        <v>0.29965000000000003</v>
      </c>
      <c r="D63">
        <v>0.74431999999999998</v>
      </c>
      <c r="E63">
        <v>-0.74519000000000002</v>
      </c>
      <c r="F63">
        <v>-0.10407</v>
      </c>
      <c r="G63">
        <v>-6.8940000000000001E-2</v>
      </c>
      <c r="H63">
        <v>-0.19016</v>
      </c>
      <c r="I63">
        <v>-0.76476</v>
      </c>
      <c r="J63">
        <v>-9.9989999999999996E-2</v>
      </c>
      <c r="K63">
        <v>-0.28954999999999997</v>
      </c>
      <c r="L63">
        <v>-0.38797999999999999</v>
      </c>
      <c r="M63">
        <v>1.31684</v>
      </c>
      <c r="N63">
        <v>-0.18437000000000001</v>
      </c>
      <c r="O63">
        <v>2.6972</v>
      </c>
      <c r="P63">
        <v>-0.26485999999999998</v>
      </c>
      <c r="Q63" s="267">
        <v>-0.17796000000000001</v>
      </c>
      <c r="R63">
        <v>-6.0269999999999997E-2</v>
      </c>
      <c r="S63">
        <v>0.39284000000000002</v>
      </c>
      <c r="T63">
        <v>1.1386700000000001</v>
      </c>
      <c r="U63">
        <v>-0.19309000000000001</v>
      </c>
      <c r="V63">
        <v>-0.34749000000000002</v>
      </c>
      <c r="W63">
        <v>-1.5239400000000001</v>
      </c>
      <c r="X63">
        <v>-0.14365</v>
      </c>
      <c r="Y63">
        <v>-0.25301000000000001</v>
      </c>
    </row>
    <row r="64" spans="1:25">
      <c r="A64" s="151">
        <v>63</v>
      </c>
      <c r="B64">
        <v>-1.2459199999999999</v>
      </c>
      <c r="C64">
        <v>1.7698700000000001</v>
      </c>
      <c r="D64">
        <v>0.70687999999999995</v>
      </c>
      <c r="E64">
        <v>-1.01023</v>
      </c>
      <c r="F64">
        <v>-0.13571</v>
      </c>
      <c r="G64">
        <v>-0.12397</v>
      </c>
      <c r="H64">
        <v>-0.19899</v>
      </c>
      <c r="I64">
        <v>-0.28997000000000001</v>
      </c>
      <c r="J64">
        <v>-9.6500000000000002E-2</v>
      </c>
      <c r="K64">
        <v>-0.24030000000000001</v>
      </c>
      <c r="L64">
        <v>-0.35560999999999998</v>
      </c>
      <c r="M64">
        <v>-0.62241000000000002</v>
      </c>
      <c r="N64">
        <v>-0.20362</v>
      </c>
      <c r="O64">
        <v>-3.2489999999999998E-2</v>
      </c>
      <c r="P64">
        <v>-0.27082000000000001</v>
      </c>
      <c r="Q64" s="267">
        <v>-0.14305999999999999</v>
      </c>
      <c r="R64">
        <v>0.29791000000000001</v>
      </c>
      <c r="S64">
        <v>0.96006000000000002</v>
      </c>
      <c r="T64">
        <v>0.41850999999999999</v>
      </c>
      <c r="U64">
        <v>-0.12494</v>
      </c>
      <c r="V64">
        <v>-0.19708000000000001</v>
      </c>
      <c r="W64">
        <v>-0.58196000000000003</v>
      </c>
      <c r="X64">
        <v>-0.38961000000000001</v>
      </c>
      <c r="Y64">
        <v>-0.25345000000000001</v>
      </c>
    </row>
    <row r="65" spans="1:25">
      <c r="A65" s="151">
        <v>64</v>
      </c>
      <c r="B65">
        <v>-0.79522000000000004</v>
      </c>
      <c r="C65">
        <v>-0.11282</v>
      </c>
      <c r="D65">
        <v>-0.30419000000000002</v>
      </c>
      <c r="E65">
        <v>0.64700000000000002</v>
      </c>
      <c r="F65">
        <v>-7.9100000000000004E-2</v>
      </c>
      <c r="G65">
        <v>-0.22817000000000001</v>
      </c>
      <c r="H65">
        <v>-0.20709</v>
      </c>
      <c r="I65">
        <v>-0.66649999999999998</v>
      </c>
      <c r="J65">
        <v>-9.0249999999999997E-2</v>
      </c>
      <c r="K65">
        <v>2.9059999999999999E-2</v>
      </c>
      <c r="L65">
        <v>-0.3261</v>
      </c>
      <c r="M65">
        <v>0.75021000000000004</v>
      </c>
      <c r="N65">
        <v>-0.22986999999999999</v>
      </c>
      <c r="O65">
        <v>-0.59499999999999997</v>
      </c>
      <c r="P65">
        <v>-0.26991999999999999</v>
      </c>
      <c r="Q65" s="267">
        <v>-0.17910999999999999</v>
      </c>
      <c r="R65">
        <v>1.24E-3</v>
      </c>
      <c r="S65">
        <v>0.70708000000000004</v>
      </c>
      <c r="T65">
        <v>0.41297</v>
      </c>
      <c r="U65">
        <v>-0.23727000000000001</v>
      </c>
      <c r="V65">
        <v>0.48380000000000001</v>
      </c>
      <c r="W65">
        <v>1.23678</v>
      </c>
      <c r="X65">
        <v>1.1104799999999999</v>
      </c>
      <c r="Y65">
        <v>-0.1011</v>
      </c>
    </row>
    <row r="66" spans="1:25">
      <c r="A66" s="151">
        <v>65</v>
      </c>
      <c r="B66">
        <v>0.55689999999999995</v>
      </c>
      <c r="C66">
        <v>-0.22656999999999999</v>
      </c>
      <c r="D66">
        <v>-0.72106000000000003</v>
      </c>
      <c r="E66">
        <v>-0.81369999999999998</v>
      </c>
      <c r="F66">
        <v>-0.12060999999999999</v>
      </c>
      <c r="G66">
        <v>-0.11044</v>
      </c>
      <c r="H66">
        <v>-5.0590000000000003E-2</v>
      </c>
      <c r="I66">
        <v>1.17381</v>
      </c>
      <c r="J66">
        <v>-9.6259999999999998E-2</v>
      </c>
      <c r="K66">
        <v>-0.21523</v>
      </c>
      <c r="L66">
        <v>-0.35704000000000002</v>
      </c>
      <c r="M66">
        <v>-4.8809999999999999E-2</v>
      </c>
      <c r="N66">
        <v>-0.21329999999999999</v>
      </c>
      <c r="O66">
        <v>6.1977500000000001</v>
      </c>
      <c r="P66">
        <v>-9.486E-2</v>
      </c>
      <c r="Q66" s="267">
        <v>-0.15076999999999999</v>
      </c>
      <c r="R66">
        <v>0.17416999999999999</v>
      </c>
      <c r="S66">
        <v>-0.57699</v>
      </c>
      <c r="T66">
        <v>-0.56215000000000004</v>
      </c>
      <c r="U66">
        <v>-0.23727000000000001</v>
      </c>
      <c r="V66">
        <v>-7.3179999999999995E-2</v>
      </c>
      <c r="W66">
        <v>-0.32171</v>
      </c>
      <c r="X66">
        <v>-0.6028</v>
      </c>
      <c r="Y66">
        <v>0.2752</v>
      </c>
    </row>
    <row r="67" spans="1:25">
      <c r="A67" s="151">
        <v>66</v>
      </c>
      <c r="B67">
        <v>-0.34450999999999998</v>
      </c>
      <c r="C67">
        <v>-0.12869</v>
      </c>
      <c r="D67">
        <v>-1.1435900000000001</v>
      </c>
      <c r="E67">
        <v>-0.87438000000000005</v>
      </c>
      <c r="F67">
        <v>-0.16052</v>
      </c>
      <c r="G67">
        <v>-0.15755</v>
      </c>
      <c r="H67">
        <v>-0.12024</v>
      </c>
      <c r="I67">
        <v>-0.76476</v>
      </c>
      <c r="J67">
        <v>-9.3479999999999994E-2</v>
      </c>
      <c r="K67">
        <v>-0.26734000000000002</v>
      </c>
      <c r="L67">
        <v>-0.35310999999999998</v>
      </c>
      <c r="M67">
        <v>-0.34455999999999998</v>
      </c>
      <c r="N67">
        <v>-0.21701000000000001</v>
      </c>
      <c r="O67">
        <v>-0.62156</v>
      </c>
      <c r="P67">
        <v>-0.24787999999999999</v>
      </c>
      <c r="Q67" s="267">
        <v>-0.14207</v>
      </c>
      <c r="R67">
        <v>6.0330000000000002E-2</v>
      </c>
      <c r="S67">
        <v>0.57593000000000005</v>
      </c>
      <c r="T67">
        <v>-0.36703999999999998</v>
      </c>
      <c r="U67">
        <v>-0.22900999999999999</v>
      </c>
      <c r="V67">
        <v>-0.19255</v>
      </c>
      <c r="W67">
        <v>-0.60302999999999995</v>
      </c>
      <c r="X67">
        <v>-3.0349999999999999E-2</v>
      </c>
      <c r="Y67">
        <v>-0.21851999999999999</v>
      </c>
    </row>
    <row r="68" spans="1:25">
      <c r="A68" s="151">
        <v>67</v>
      </c>
      <c r="B68">
        <v>1.4583200000000001</v>
      </c>
      <c r="C68">
        <v>0.38301000000000002</v>
      </c>
      <c r="D68">
        <v>1.4910600000000001</v>
      </c>
      <c r="E68">
        <v>-0.54200000000000004</v>
      </c>
      <c r="F68">
        <v>-0.17394999999999999</v>
      </c>
      <c r="G68">
        <v>4.3029999999999999E-2</v>
      </c>
      <c r="H68">
        <v>-0.14574999999999999</v>
      </c>
      <c r="I68">
        <v>-0.76476</v>
      </c>
      <c r="J68">
        <v>-9.6199999999999994E-2</v>
      </c>
      <c r="K68">
        <v>-0.36886000000000002</v>
      </c>
      <c r="L68">
        <v>-0.44041999999999998</v>
      </c>
      <c r="M68">
        <v>-0.21992999999999999</v>
      </c>
      <c r="N68">
        <v>-0.19528999999999999</v>
      </c>
      <c r="O68">
        <v>-0.22214999999999999</v>
      </c>
      <c r="P68">
        <v>-0.27168999999999999</v>
      </c>
      <c r="Q68" s="267">
        <v>-0.17141000000000001</v>
      </c>
      <c r="R68">
        <v>9.6479999999999996E-2</v>
      </c>
      <c r="S68">
        <v>1.325E-2</v>
      </c>
      <c r="T68">
        <v>0.28974</v>
      </c>
      <c r="U68">
        <v>-1.91E-3</v>
      </c>
      <c r="V68">
        <v>0.11161</v>
      </c>
      <c r="W68">
        <v>-9.5229999999999995E-2</v>
      </c>
      <c r="X68">
        <v>0.70186000000000004</v>
      </c>
      <c r="Y68">
        <v>-1.3950000000000001E-2</v>
      </c>
    </row>
    <row r="69" spans="1:25">
      <c r="A69" s="151">
        <v>68</v>
      </c>
      <c r="B69">
        <v>0.1062</v>
      </c>
      <c r="C69">
        <v>-0.40676000000000001</v>
      </c>
      <c r="D69">
        <v>9.9089999999999998E-2</v>
      </c>
      <c r="E69">
        <v>0.42187999999999998</v>
      </c>
      <c r="F69">
        <v>-0.17544000000000001</v>
      </c>
      <c r="G69">
        <v>-0.19641</v>
      </c>
      <c r="H69">
        <v>-0.14223</v>
      </c>
      <c r="I69">
        <v>-9.239E-2</v>
      </c>
      <c r="J69">
        <v>-9.4289999999999999E-2</v>
      </c>
      <c r="K69">
        <v>-0.30064000000000002</v>
      </c>
      <c r="L69">
        <v>-0.40550999999999998</v>
      </c>
      <c r="M69">
        <v>1.4687699999999999</v>
      </c>
      <c r="N69">
        <v>-9.6089999999999995E-2</v>
      </c>
      <c r="O69">
        <v>0.28639999999999999</v>
      </c>
      <c r="P69">
        <v>-8.6510000000000004E-2</v>
      </c>
      <c r="Q69" s="267">
        <v>-0.12844</v>
      </c>
      <c r="R69">
        <v>-5.0000000000000001E-3</v>
      </c>
      <c r="S69">
        <v>-0.41341</v>
      </c>
      <c r="T69">
        <v>-0.54964999999999997</v>
      </c>
      <c r="U69">
        <v>-0.23727000000000001</v>
      </c>
      <c r="V69">
        <v>-0.21412</v>
      </c>
      <c r="W69">
        <v>-1.0765199999999999</v>
      </c>
      <c r="X69">
        <v>-0.35841000000000001</v>
      </c>
      <c r="Y69">
        <v>-0.16236</v>
      </c>
    </row>
    <row r="70" spans="1:25">
      <c r="A70" s="151">
        <v>69</v>
      </c>
      <c r="B70">
        <v>-0.34450999999999998</v>
      </c>
      <c r="C70">
        <v>-0.24898999999999999</v>
      </c>
      <c r="D70">
        <v>-0.73348999999999998</v>
      </c>
      <c r="E70">
        <v>-0.60816000000000003</v>
      </c>
      <c r="F70">
        <v>-0.15901999999999999</v>
      </c>
      <c r="G70">
        <v>-0.17143</v>
      </c>
      <c r="H70">
        <v>-0.18201000000000001</v>
      </c>
      <c r="I70">
        <v>-9.239E-2</v>
      </c>
      <c r="J70">
        <v>-9.1009999999999994E-2</v>
      </c>
      <c r="K70">
        <v>-0.34566999999999998</v>
      </c>
      <c r="L70">
        <v>-0.16435</v>
      </c>
      <c r="M70">
        <v>0.66037999999999997</v>
      </c>
      <c r="N70">
        <v>-0.18601000000000001</v>
      </c>
      <c r="O70">
        <v>0.54557</v>
      </c>
      <c r="P70">
        <v>0.15339</v>
      </c>
      <c r="Q70" s="267">
        <v>-0.18006</v>
      </c>
      <c r="R70">
        <v>0.39823999999999998</v>
      </c>
      <c r="S70">
        <v>-0.56542000000000003</v>
      </c>
      <c r="T70">
        <v>-0.57587999999999995</v>
      </c>
      <c r="U70">
        <v>-0.23727000000000001</v>
      </c>
      <c r="V70">
        <v>0.33417999999999998</v>
      </c>
      <c r="W70">
        <v>-0.85038000000000002</v>
      </c>
      <c r="X70">
        <v>-2.8070000000000001E-2</v>
      </c>
      <c r="Y70">
        <v>-0.12997</v>
      </c>
    </row>
    <row r="71" spans="1:25">
      <c r="A71" s="151">
        <v>70</v>
      </c>
      <c r="B71">
        <v>1.4583200000000001</v>
      </c>
      <c r="C71">
        <v>-0.40511000000000003</v>
      </c>
      <c r="D71">
        <v>-0.11319</v>
      </c>
      <c r="E71">
        <v>-7.6499999999999999E-2</v>
      </c>
      <c r="F71">
        <v>-0.16485</v>
      </c>
      <c r="G71">
        <v>-0.14988000000000001</v>
      </c>
      <c r="H71">
        <v>-8.7840000000000001E-2</v>
      </c>
      <c r="I71">
        <v>-0.76476</v>
      </c>
      <c r="J71">
        <v>-3.7499999999999999E-2</v>
      </c>
      <c r="K71">
        <v>9.5834399999999995</v>
      </c>
      <c r="L71">
        <v>9.0330499999999994</v>
      </c>
      <c r="M71">
        <v>5.2559199999999997</v>
      </c>
      <c r="N71">
        <v>-0.22986999999999999</v>
      </c>
      <c r="O71">
        <v>4.3433799999999998</v>
      </c>
      <c r="P71">
        <v>1.522</v>
      </c>
      <c r="Q71" s="267">
        <v>-0.14727000000000001</v>
      </c>
      <c r="R71">
        <v>0.12964999999999999</v>
      </c>
      <c r="S71">
        <v>-0.65220999999999996</v>
      </c>
      <c r="T71">
        <v>-0.60585</v>
      </c>
      <c r="U71">
        <v>-0.23727000000000001</v>
      </c>
      <c r="V71">
        <v>1.1187</v>
      </c>
      <c r="W71">
        <v>-1.1419699999999999</v>
      </c>
      <c r="X71">
        <v>-0.31012000000000001</v>
      </c>
      <c r="Y71">
        <v>-0.25345000000000001</v>
      </c>
    </row>
    <row r="72" spans="1:25">
      <c r="A72" s="151">
        <v>71</v>
      </c>
      <c r="B72">
        <v>0.28648000000000001</v>
      </c>
      <c r="C72">
        <v>0.24956</v>
      </c>
      <c r="D72">
        <v>1.3480000000000001E-2</v>
      </c>
      <c r="E72">
        <v>-0.80430000000000001</v>
      </c>
      <c r="F72">
        <v>-8.9090000000000003E-2</v>
      </c>
      <c r="G72">
        <v>4.7579999999999997E-2</v>
      </c>
      <c r="H72">
        <v>-0.19317999999999999</v>
      </c>
      <c r="I72">
        <v>-0.76476</v>
      </c>
      <c r="J72">
        <v>-9.5130000000000006E-2</v>
      </c>
      <c r="K72">
        <v>0.18781999999999999</v>
      </c>
      <c r="L72">
        <v>0.34129999999999999</v>
      </c>
      <c r="M72">
        <v>-0.54698000000000002</v>
      </c>
      <c r="N72">
        <v>-0.22466</v>
      </c>
      <c r="O72">
        <v>-0.42921999999999999</v>
      </c>
      <c r="P72">
        <v>-0.25758999999999999</v>
      </c>
      <c r="Q72" s="267">
        <v>-0.18435000000000001</v>
      </c>
      <c r="R72">
        <v>0.36548000000000003</v>
      </c>
      <c r="S72">
        <v>-0.47983999999999999</v>
      </c>
      <c r="T72">
        <v>0.53644000000000003</v>
      </c>
      <c r="U72">
        <v>-0.19098000000000001</v>
      </c>
      <c r="V72">
        <v>0.71401000000000003</v>
      </c>
      <c r="W72">
        <v>-0.50278</v>
      </c>
      <c r="X72">
        <v>-0.19344</v>
      </c>
      <c r="Y72">
        <v>-0.14604</v>
      </c>
    </row>
    <row r="73" spans="1:25">
      <c r="A73" s="151">
        <v>72</v>
      </c>
      <c r="B73">
        <v>-0.79522000000000004</v>
      </c>
      <c r="C73">
        <v>-0.28186</v>
      </c>
      <c r="D73">
        <v>0.64317999999999997</v>
      </c>
      <c r="E73">
        <v>3.49322</v>
      </c>
      <c r="F73">
        <v>-7.7429999999999999E-2</v>
      </c>
      <c r="G73">
        <v>-6.7330000000000001E-2</v>
      </c>
      <c r="H73">
        <v>-0.16975999999999999</v>
      </c>
      <c r="I73">
        <v>-0.20305000000000001</v>
      </c>
      <c r="J73">
        <v>-9.5130000000000006E-2</v>
      </c>
      <c r="K73">
        <v>-0.28444999999999998</v>
      </c>
      <c r="L73">
        <v>-0.44219999999999998</v>
      </c>
      <c r="M73">
        <v>-0.97441999999999995</v>
      </c>
      <c r="N73">
        <v>-0.22137999999999999</v>
      </c>
      <c r="O73">
        <v>2.1680000000000001E-2</v>
      </c>
      <c r="P73">
        <v>-0.27487</v>
      </c>
      <c r="Q73" s="267">
        <v>-0.14828</v>
      </c>
      <c r="R73">
        <v>-0.19628000000000001</v>
      </c>
      <c r="S73">
        <v>-0.66478000000000004</v>
      </c>
      <c r="T73">
        <v>-0.10453</v>
      </c>
      <c r="U73">
        <v>3.9848400000000002</v>
      </c>
      <c r="V73">
        <v>-0.31923000000000001</v>
      </c>
      <c r="W73">
        <v>9.7500000000000003E-2</v>
      </c>
      <c r="X73">
        <v>-0.35026000000000002</v>
      </c>
      <c r="Y73">
        <v>7.3029999999999998E-2</v>
      </c>
    </row>
    <row r="74" spans="1:25">
      <c r="A74" s="151">
        <v>73</v>
      </c>
      <c r="B74">
        <v>-1.2459199999999999</v>
      </c>
      <c r="C74">
        <v>-0.28556999999999999</v>
      </c>
      <c r="D74">
        <v>1.96712</v>
      </c>
      <c r="E74">
        <v>0.14901</v>
      </c>
      <c r="F74">
        <v>-0.19017000000000001</v>
      </c>
      <c r="G74">
        <v>-0.21976999999999999</v>
      </c>
      <c r="H74">
        <v>-0.18373</v>
      </c>
      <c r="I74">
        <v>-0.46867999999999999</v>
      </c>
      <c r="J74">
        <v>-9.6659999999999996E-2</v>
      </c>
      <c r="K74">
        <v>-0.29824000000000001</v>
      </c>
      <c r="L74">
        <v>-0.47105999999999998</v>
      </c>
      <c r="M74">
        <v>-0.43797999999999998</v>
      </c>
      <c r="N74">
        <v>0.23277</v>
      </c>
      <c r="O74">
        <v>-1.1799299999999999</v>
      </c>
      <c r="P74">
        <v>-0.27595999999999998</v>
      </c>
      <c r="Q74" s="267">
        <v>-0.20008000000000001</v>
      </c>
      <c r="R74">
        <v>-0.20968999999999999</v>
      </c>
      <c r="S74">
        <v>3.2579099999999999</v>
      </c>
      <c r="T74">
        <v>0.52817999999999998</v>
      </c>
      <c r="U74">
        <v>-0.22489999999999999</v>
      </c>
      <c r="V74">
        <v>-0.37229000000000001</v>
      </c>
      <c r="W74">
        <v>-0.16367000000000001</v>
      </c>
      <c r="X74">
        <v>0.30264000000000002</v>
      </c>
      <c r="Y74">
        <v>-0.25345000000000001</v>
      </c>
    </row>
    <row r="75" spans="1:25">
      <c r="A75" s="151">
        <v>74</v>
      </c>
      <c r="B75">
        <v>-0.34450999999999998</v>
      </c>
      <c r="C75">
        <v>-0.28910999999999998</v>
      </c>
      <c r="D75">
        <v>-2.3700000000000001E-3</v>
      </c>
      <c r="E75">
        <v>0.27938000000000002</v>
      </c>
      <c r="F75">
        <v>-0.15401999999999999</v>
      </c>
      <c r="G75">
        <v>3.653E-2</v>
      </c>
      <c r="H75">
        <v>-9.1899999999999996E-2</v>
      </c>
      <c r="I75">
        <v>-0.76302999999999999</v>
      </c>
      <c r="J75">
        <v>-9.6229999999999996E-2</v>
      </c>
      <c r="K75">
        <v>8.7859999999999994E-2</v>
      </c>
      <c r="L75">
        <v>-4.1000000000000002E-2</v>
      </c>
      <c r="M75">
        <v>-0.59238000000000002</v>
      </c>
      <c r="N75">
        <v>-0.19958999999999999</v>
      </c>
      <c r="O75">
        <v>-0.52046999999999999</v>
      </c>
      <c r="P75">
        <v>0.21331</v>
      </c>
      <c r="Q75" s="267">
        <v>3.4869999999999998E-2</v>
      </c>
      <c r="R75">
        <v>-0.48218</v>
      </c>
      <c r="S75">
        <v>-0.65598999999999996</v>
      </c>
      <c r="T75">
        <v>-0.63090000000000002</v>
      </c>
      <c r="U75">
        <v>-0.23727000000000001</v>
      </c>
      <c r="V75">
        <v>0.58765000000000001</v>
      </c>
      <c r="W75">
        <v>1.8937200000000001</v>
      </c>
      <c r="X75">
        <v>1.634E-2</v>
      </c>
      <c r="Y75">
        <v>4.4299999999999999E-2</v>
      </c>
    </row>
    <row r="76" spans="1:25">
      <c r="A76" s="151">
        <v>75</v>
      </c>
      <c r="B76">
        <v>1.0076099999999999</v>
      </c>
      <c r="C76">
        <v>-5.6890000000000003E-2</v>
      </c>
      <c r="D76">
        <v>-1.1386000000000001</v>
      </c>
      <c r="E76">
        <v>-0.63831000000000004</v>
      </c>
      <c r="F76">
        <v>-7.7600000000000002E-2</v>
      </c>
      <c r="G76">
        <v>-2.2300000000000002E-3</v>
      </c>
      <c r="H76">
        <v>-0.14491000000000001</v>
      </c>
      <c r="I76">
        <v>-0.76476</v>
      </c>
      <c r="J76">
        <v>-9.6089999999999995E-2</v>
      </c>
      <c r="K76">
        <v>-0.26713999999999999</v>
      </c>
      <c r="L76">
        <v>-0.36492999999999998</v>
      </c>
      <c r="M76">
        <v>-0.65727000000000002</v>
      </c>
      <c r="N76">
        <v>-0.20655999999999999</v>
      </c>
      <c r="O76">
        <v>-0.15906000000000001</v>
      </c>
      <c r="P76">
        <v>-0.27859</v>
      </c>
      <c r="Q76" s="267">
        <v>-0.17534</v>
      </c>
      <c r="R76">
        <v>-0.34647</v>
      </c>
      <c r="S76">
        <v>-0.17433000000000001</v>
      </c>
      <c r="T76">
        <v>0.49445</v>
      </c>
      <c r="U76">
        <v>-0.23727000000000001</v>
      </c>
      <c r="V76">
        <v>-6.7879999999999996E-2</v>
      </c>
      <c r="W76">
        <v>0.45156000000000002</v>
      </c>
      <c r="X76">
        <v>0.33607999999999999</v>
      </c>
      <c r="Y76">
        <v>-0.13735</v>
      </c>
    </row>
    <row r="77" spans="1:25">
      <c r="A77" s="151">
        <v>76</v>
      </c>
      <c r="B77">
        <v>-0.34450999999999998</v>
      </c>
      <c r="C77">
        <v>1.76373</v>
      </c>
      <c r="D77">
        <v>-1.052</v>
      </c>
      <c r="E77">
        <v>-1.21577</v>
      </c>
      <c r="F77">
        <v>-0.16234999999999999</v>
      </c>
      <c r="G77">
        <v>-2.0899999999999998E-2</v>
      </c>
      <c r="H77">
        <v>-0.1812</v>
      </c>
      <c r="I77">
        <v>-0.76476</v>
      </c>
      <c r="J77">
        <v>-9.3100000000000002E-2</v>
      </c>
      <c r="K77">
        <v>-1.2239999999999999E-2</v>
      </c>
      <c r="L77">
        <v>1.2710000000000001E-2</v>
      </c>
      <c r="M77">
        <v>1.39377</v>
      </c>
      <c r="N77">
        <v>-0.20174</v>
      </c>
      <c r="O77">
        <v>0.27773999999999999</v>
      </c>
      <c r="P77">
        <v>-0.26568000000000003</v>
      </c>
      <c r="Q77" s="267">
        <v>-0.15454000000000001</v>
      </c>
      <c r="R77">
        <v>-6.225E-2</v>
      </c>
      <c r="S77">
        <v>-0.24307000000000001</v>
      </c>
      <c r="T77">
        <v>0.29553000000000001</v>
      </c>
      <c r="U77">
        <v>-0.23727000000000001</v>
      </c>
      <c r="V77">
        <v>0.42775000000000002</v>
      </c>
      <c r="W77">
        <v>-1.26288</v>
      </c>
      <c r="X77">
        <v>-6.0130000000000003E-2</v>
      </c>
      <c r="Y77">
        <v>-0.25196000000000002</v>
      </c>
    </row>
    <row r="78" spans="1:25">
      <c r="A78" s="151">
        <v>77</v>
      </c>
      <c r="B78">
        <v>-0.34450999999999998</v>
      </c>
      <c r="C78">
        <v>0.28023999999999999</v>
      </c>
      <c r="D78">
        <v>-0.30543999999999999</v>
      </c>
      <c r="E78">
        <v>0.80869000000000002</v>
      </c>
      <c r="F78">
        <v>-0.17463999999999999</v>
      </c>
      <c r="G78">
        <v>-9.0300000000000005E-2</v>
      </c>
      <c r="H78">
        <v>-0.18792</v>
      </c>
      <c r="I78">
        <v>0.74277000000000004</v>
      </c>
      <c r="J78">
        <v>-9.5649999999999999E-2</v>
      </c>
      <c r="K78">
        <v>-0.24387</v>
      </c>
      <c r="L78">
        <v>-0.37101000000000001</v>
      </c>
      <c r="M78">
        <v>-0.43286999999999998</v>
      </c>
      <c r="N78">
        <v>-0.21121999999999999</v>
      </c>
      <c r="O78">
        <v>-6.5299999999999997E-2</v>
      </c>
      <c r="P78">
        <v>-0.27654000000000001</v>
      </c>
      <c r="Q78" s="267">
        <v>-0.18570999999999999</v>
      </c>
      <c r="R78">
        <v>0.10106</v>
      </c>
      <c r="S78">
        <v>1.3168200000000001</v>
      </c>
      <c r="T78">
        <v>1.2565599999999999</v>
      </c>
      <c r="U78">
        <v>-0.13852</v>
      </c>
      <c r="V78">
        <v>-0.18733</v>
      </c>
      <c r="W78">
        <v>-1.2885899999999999</v>
      </c>
      <c r="X78">
        <v>4.4290000000000003E-2</v>
      </c>
      <c r="Y78">
        <v>-0.1583</v>
      </c>
    </row>
    <row r="79" spans="1:25">
      <c r="A79" s="151">
        <v>78</v>
      </c>
      <c r="B79">
        <v>-0.34450999999999998</v>
      </c>
      <c r="C79">
        <v>-5.5606999999999998</v>
      </c>
      <c r="D79">
        <v>1.33342</v>
      </c>
      <c r="E79">
        <v>3.43371</v>
      </c>
      <c r="F79">
        <v>-0.21403</v>
      </c>
      <c r="G79">
        <v>-4.0840000000000001E-2</v>
      </c>
      <c r="H79">
        <v>-0.18490000000000001</v>
      </c>
      <c r="I79">
        <v>0.45023000000000002</v>
      </c>
      <c r="J79">
        <v>-9.8129999999999995E-2</v>
      </c>
      <c r="K79">
        <v>-0.56811</v>
      </c>
      <c r="L79">
        <v>0.22816</v>
      </c>
      <c r="M79">
        <v>0.73482999999999998</v>
      </c>
      <c r="N79">
        <v>-0.20887</v>
      </c>
      <c r="O79">
        <v>-0.28132000000000001</v>
      </c>
      <c r="P79">
        <v>-0.27683000000000002</v>
      </c>
      <c r="Q79" s="267">
        <v>-0.21060999999999999</v>
      </c>
      <c r="R79">
        <v>5.7573499999999997</v>
      </c>
      <c r="S79">
        <v>-1.0823199999999999</v>
      </c>
      <c r="T79">
        <v>-5.7700899999999997</v>
      </c>
      <c r="U79">
        <v>-2.0125899999999999</v>
      </c>
      <c r="V79">
        <v>-3.3307500000000001</v>
      </c>
      <c r="W79">
        <v>-0.32299</v>
      </c>
      <c r="X79">
        <v>-0.35026000000000002</v>
      </c>
      <c r="Y79">
        <v>-0.21168999999999999</v>
      </c>
    </row>
    <row r="80" spans="1:25">
      <c r="A80" s="151">
        <v>79</v>
      </c>
      <c r="B80">
        <v>-0.34450999999999998</v>
      </c>
      <c r="C80">
        <v>-0.36387000000000003</v>
      </c>
      <c r="D80">
        <v>-0.45934000000000003</v>
      </c>
      <c r="E80">
        <v>0.65834999999999999</v>
      </c>
      <c r="F80">
        <v>-0.16861000000000001</v>
      </c>
      <c r="G80">
        <v>-0.12402000000000001</v>
      </c>
      <c r="H80">
        <v>-0.18</v>
      </c>
      <c r="I80">
        <v>-0.36370000000000002</v>
      </c>
      <c r="J80">
        <v>-9.196E-2</v>
      </c>
      <c r="K80">
        <v>-0.23050999999999999</v>
      </c>
      <c r="L80">
        <v>0.29514000000000001</v>
      </c>
      <c r="M80">
        <v>-0.71780999999999995</v>
      </c>
      <c r="N80">
        <v>-0.21235000000000001</v>
      </c>
      <c r="O80">
        <v>-0.27533000000000002</v>
      </c>
      <c r="P80">
        <v>-0.25923000000000002</v>
      </c>
      <c r="Q80" s="267">
        <v>9.7409999999999997E-2</v>
      </c>
      <c r="R80">
        <v>-0.59196000000000004</v>
      </c>
      <c r="S80">
        <v>1.01877</v>
      </c>
      <c r="T80">
        <v>-0.53476000000000001</v>
      </c>
      <c r="U80">
        <v>-0.23727000000000001</v>
      </c>
      <c r="V80">
        <v>-0.28591</v>
      </c>
      <c r="W80">
        <v>1.0296799999999999</v>
      </c>
      <c r="X80">
        <v>-0.38322000000000001</v>
      </c>
      <c r="Y80">
        <v>-0.25345000000000001</v>
      </c>
    </row>
    <row r="81" spans="1:25">
      <c r="A81" s="151">
        <v>80</v>
      </c>
      <c r="B81">
        <v>-0.34450999999999998</v>
      </c>
      <c r="C81">
        <v>-0.35200999999999999</v>
      </c>
      <c r="D81">
        <v>2.8714200000000001</v>
      </c>
      <c r="E81">
        <v>0.10946</v>
      </c>
      <c r="F81">
        <v>-0.16861000000000001</v>
      </c>
      <c r="G81">
        <v>-0.11570999999999999</v>
      </c>
      <c r="H81">
        <v>-0.17621999999999999</v>
      </c>
      <c r="I81">
        <v>-0.76476</v>
      </c>
      <c r="J81">
        <v>-9.0590000000000004E-2</v>
      </c>
      <c r="K81">
        <v>-0.20438000000000001</v>
      </c>
      <c r="L81">
        <v>-0.12644</v>
      </c>
      <c r="M81">
        <v>-0.23108999999999999</v>
      </c>
      <c r="N81">
        <v>-0.19267999999999999</v>
      </c>
      <c r="O81">
        <v>-0.21970000000000001</v>
      </c>
      <c r="P81">
        <v>-0.25156000000000001</v>
      </c>
      <c r="Q81" s="267">
        <v>0.16744999999999999</v>
      </c>
      <c r="R81">
        <v>-0.57691999999999999</v>
      </c>
      <c r="S81">
        <v>-0.35642000000000001</v>
      </c>
      <c r="T81">
        <v>-0.50424999999999998</v>
      </c>
      <c r="U81">
        <v>-0.23727000000000001</v>
      </c>
      <c r="V81">
        <v>8.9130000000000001E-2</v>
      </c>
      <c r="W81">
        <v>1.4373</v>
      </c>
      <c r="X81">
        <v>6.8159999999999998E-2</v>
      </c>
      <c r="Y81">
        <v>9.7059999999999994E-2</v>
      </c>
    </row>
    <row r="82" spans="1:25">
      <c r="A82" s="151">
        <v>81</v>
      </c>
      <c r="B82">
        <v>0.55689999999999995</v>
      </c>
      <c r="C82">
        <v>-0.20693</v>
      </c>
      <c r="D82">
        <v>-0.13544</v>
      </c>
      <c r="E82">
        <v>-1.31521</v>
      </c>
      <c r="F82">
        <v>-7.9100000000000004E-2</v>
      </c>
      <c r="G82">
        <v>-0.14655000000000001</v>
      </c>
      <c r="H82">
        <v>7.07883</v>
      </c>
      <c r="I82">
        <v>-0.76476</v>
      </c>
      <c r="J82">
        <v>-1.524E-2</v>
      </c>
      <c r="K82">
        <v>0.65325999999999995</v>
      </c>
      <c r="L82">
        <v>0.67134000000000005</v>
      </c>
      <c r="M82">
        <v>1.7485200000000001</v>
      </c>
      <c r="N82">
        <v>-0.22986999999999999</v>
      </c>
      <c r="O82">
        <v>-0.33362000000000003</v>
      </c>
      <c r="P82">
        <v>3.0227200000000001</v>
      </c>
      <c r="Q82" s="267">
        <v>-0.11767</v>
      </c>
      <c r="R82">
        <v>0.24359</v>
      </c>
      <c r="S82">
        <v>-0.66239000000000003</v>
      </c>
      <c r="T82">
        <v>-0.62694000000000005</v>
      </c>
      <c r="U82">
        <v>-0.23727000000000001</v>
      </c>
      <c r="V82">
        <v>2.1408499999999999</v>
      </c>
      <c r="W82">
        <v>-0.3518</v>
      </c>
      <c r="X82">
        <v>-8.7830000000000005E-2</v>
      </c>
      <c r="Y82">
        <v>-9.2979999999999993E-2</v>
      </c>
    </row>
    <row r="83" spans="1:25">
      <c r="A83" s="151">
        <v>82</v>
      </c>
      <c r="B83">
        <v>0.1062</v>
      </c>
      <c r="C83">
        <v>-0.40021000000000001</v>
      </c>
      <c r="D83">
        <v>-0.66195999999999999</v>
      </c>
      <c r="E83">
        <v>0.41993000000000003</v>
      </c>
      <c r="F83">
        <v>-9.4079999999999997E-2</v>
      </c>
      <c r="G83">
        <v>-0.10091</v>
      </c>
      <c r="H83">
        <v>2.0000000000000002E-5</v>
      </c>
      <c r="I83">
        <v>0.91263000000000005</v>
      </c>
      <c r="J83">
        <v>-7.9310000000000005E-2</v>
      </c>
      <c r="K83">
        <v>-0.26114999999999999</v>
      </c>
      <c r="L83">
        <v>0.34817999999999999</v>
      </c>
      <c r="M83">
        <v>-0.70682999999999996</v>
      </c>
      <c r="N83">
        <v>-0.22142000000000001</v>
      </c>
      <c r="O83">
        <v>0.13605</v>
      </c>
      <c r="P83">
        <v>-0.23896000000000001</v>
      </c>
      <c r="Q83" s="267">
        <v>-0.18598000000000001</v>
      </c>
      <c r="R83">
        <v>0.50285000000000002</v>
      </c>
      <c r="S83">
        <v>-0.26584999999999998</v>
      </c>
      <c r="T83">
        <v>-0.29048000000000002</v>
      </c>
      <c r="U83">
        <v>-0.23727000000000001</v>
      </c>
      <c r="V83">
        <v>-0.24179</v>
      </c>
      <c r="W83">
        <v>-1.2834300000000001</v>
      </c>
      <c r="X83">
        <v>-0.53718999999999995</v>
      </c>
      <c r="Y83">
        <v>-0.25345000000000001</v>
      </c>
    </row>
    <row r="84" spans="1:25">
      <c r="A84" s="151">
        <v>83</v>
      </c>
      <c r="B84">
        <v>-0.34450999999999998</v>
      </c>
      <c r="C84">
        <v>-0.36168</v>
      </c>
      <c r="D84">
        <v>-0.85206000000000004</v>
      </c>
      <c r="E84">
        <v>-0.87085999999999997</v>
      </c>
      <c r="F84">
        <v>-0.15057999999999999</v>
      </c>
      <c r="G84">
        <v>-0.13194</v>
      </c>
      <c r="H84">
        <v>-0.1651</v>
      </c>
      <c r="I84">
        <v>0.87134999999999996</v>
      </c>
      <c r="J84">
        <v>-9.5860000000000001E-2</v>
      </c>
      <c r="K84">
        <v>-0.22650999999999999</v>
      </c>
      <c r="L84">
        <v>0.23827999999999999</v>
      </c>
      <c r="M84">
        <v>-0.62156999999999996</v>
      </c>
      <c r="N84">
        <v>-0.21099999999999999</v>
      </c>
      <c r="O84">
        <v>-0.15207999999999999</v>
      </c>
      <c r="P84">
        <v>-0.27679999999999999</v>
      </c>
      <c r="Q84" s="267">
        <v>-0.17632999999999999</v>
      </c>
      <c r="R84">
        <v>2.3519999999999999E-2</v>
      </c>
      <c r="S84">
        <v>2.3328899999999999</v>
      </c>
      <c r="T84">
        <v>0.75480999999999998</v>
      </c>
      <c r="U84">
        <v>-0.19287000000000001</v>
      </c>
      <c r="V84">
        <v>-0.13316</v>
      </c>
      <c r="W84">
        <v>8.4169999999999995E-2</v>
      </c>
      <c r="X84">
        <v>3.3320000000000002E-2</v>
      </c>
      <c r="Y84">
        <v>-9.9000000000000005E-2</v>
      </c>
    </row>
    <row r="85" spans="1:25">
      <c r="A85" s="151">
        <v>84</v>
      </c>
      <c r="B85">
        <v>-0.79522000000000004</v>
      </c>
      <c r="C85">
        <v>0.52497000000000005</v>
      </c>
      <c r="D85">
        <v>-0.63705999999999996</v>
      </c>
      <c r="E85">
        <v>-0.23505999999999999</v>
      </c>
      <c r="F85">
        <v>-0.15901999999999999</v>
      </c>
      <c r="G85">
        <v>-1.8110000000000001E-2</v>
      </c>
      <c r="H85">
        <v>-0.10596999999999999</v>
      </c>
      <c r="I85">
        <v>-0.76476</v>
      </c>
      <c r="J85">
        <v>-9.2630000000000004E-2</v>
      </c>
      <c r="K85">
        <v>-0.13621</v>
      </c>
      <c r="L85">
        <v>-0.13872000000000001</v>
      </c>
      <c r="M85">
        <v>-0.34009</v>
      </c>
      <c r="N85">
        <v>-0.21532999999999999</v>
      </c>
      <c r="O85">
        <v>-0.22464000000000001</v>
      </c>
      <c r="P85">
        <v>-0.26684999999999998</v>
      </c>
      <c r="Q85" s="267">
        <v>-0.11125</v>
      </c>
      <c r="R85">
        <v>-0.16400000000000001</v>
      </c>
      <c r="S85">
        <v>-0.25780999999999998</v>
      </c>
      <c r="T85">
        <v>-0.25552000000000002</v>
      </c>
      <c r="U85">
        <v>-0.22722999999999999</v>
      </c>
      <c r="V85">
        <v>0.15376999999999999</v>
      </c>
      <c r="W85">
        <v>0.26801000000000003</v>
      </c>
      <c r="X85">
        <v>0.18009</v>
      </c>
      <c r="Y85">
        <v>-0.10803</v>
      </c>
    </row>
    <row r="86" spans="1:25">
      <c r="A86" s="151">
        <v>85</v>
      </c>
      <c r="B86">
        <v>-1.2459199999999999</v>
      </c>
      <c r="C86">
        <v>-0.25796000000000002</v>
      </c>
      <c r="D86">
        <v>0.52217999999999998</v>
      </c>
      <c r="E86">
        <v>-0.76985000000000003</v>
      </c>
      <c r="F86">
        <v>-0.13880999999999999</v>
      </c>
      <c r="G86">
        <v>0.12265</v>
      </c>
      <c r="H86">
        <v>-0.13042999999999999</v>
      </c>
      <c r="I86">
        <v>-0.76476</v>
      </c>
      <c r="J86">
        <v>-9.0429999999999996E-2</v>
      </c>
      <c r="K86">
        <v>5.5059999999999998E-2</v>
      </c>
      <c r="L86">
        <v>-0.24887000000000001</v>
      </c>
      <c r="M86">
        <v>-0.73182999999999998</v>
      </c>
      <c r="N86">
        <v>-0.20845</v>
      </c>
      <c r="O86">
        <v>-0.32939000000000002</v>
      </c>
      <c r="P86">
        <v>-0.27517000000000003</v>
      </c>
      <c r="Q86" s="267">
        <v>0.23713000000000001</v>
      </c>
      <c r="R86">
        <v>-0.62575999999999998</v>
      </c>
      <c r="S86">
        <v>-0.60026000000000002</v>
      </c>
      <c r="T86">
        <v>-0.20161999999999999</v>
      </c>
      <c r="U86">
        <v>-0.23727000000000001</v>
      </c>
      <c r="V86">
        <v>-0.16063</v>
      </c>
      <c r="W86">
        <v>0.43063000000000001</v>
      </c>
      <c r="X86">
        <v>-0.74460999999999999</v>
      </c>
      <c r="Y86">
        <v>-0.11573</v>
      </c>
    </row>
    <row r="87" spans="1:25">
      <c r="A87" s="151">
        <v>86</v>
      </c>
      <c r="B87">
        <v>1.90903</v>
      </c>
      <c r="C87">
        <v>-0.19489000000000001</v>
      </c>
      <c r="D87">
        <v>-1.51874</v>
      </c>
      <c r="E87">
        <v>1.3243</v>
      </c>
      <c r="F87">
        <v>-0.13571</v>
      </c>
      <c r="G87">
        <v>-5.355E-2</v>
      </c>
      <c r="H87">
        <v>-0.15421000000000001</v>
      </c>
      <c r="I87">
        <v>1.45289</v>
      </c>
      <c r="J87">
        <v>-9.7439999999999999E-2</v>
      </c>
      <c r="K87">
        <v>-0.30448999999999998</v>
      </c>
      <c r="L87">
        <v>-0.40483999999999998</v>
      </c>
      <c r="M87">
        <v>0.18531</v>
      </c>
      <c r="N87">
        <v>-0.22167999999999999</v>
      </c>
      <c r="O87">
        <v>1.11487</v>
      </c>
      <c r="P87">
        <v>0.11122</v>
      </c>
      <c r="Q87" s="267">
        <v>-0.17635000000000001</v>
      </c>
      <c r="R87">
        <v>0.37442999999999999</v>
      </c>
      <c r="S87">
        <v>-0.57438</v>
      </c>
      <c r="T87">
        <v>-0.57377</v>
      </c>
      <c r="U87">
        <v>-0.23727000000000001</v>
      </c>
      <c r="V87">
        <v>0.81399999999999995</v>
      </c>
      <c r="W87">
        <v>-0.28299000000000002</v>
      </c>
      <c r="X87">
        <v>-8.0960000000000004E-2</v>
      </c>
      <c r="Y87">
        <v>-0.25345000000000001</v>
      </c>
    </row>
    <row r="88" spans="1:25">
      <c r="A88" s="151">
        <v>87</v>
      </c>
      <c r="B88">
        <v>-1.6966300000000001</v>
      </c>
      <c r="C88">
        <v>-0.33707999999999999</v>
      </c>
      <c r="D88">
        <v>2.75657</v>
      </c>
      <c r="E88">
        <v>-0.36659999999999998</v>
      </c>
      <c r="F88">
        <v>-0.18315999999999999</v>
      </c>
      <c r="G88">
        <v>-2.2409999999999999E-2</v>
      </c>
      <c r="H88">
        <v>8.1572700000000005</v>
      </c>
      <c r="I88">
        <v>-0.76476</v>
      </c>
      <c r="J88">
        <v>-9.4479999999999995E-2</v>
      </c>
      <c r="K88">
        <v>-0.24413000000000001</v>
      </c>
      <c r="L88">
        <v>-0.37090000000000001</v>
      </c>
      <c r="M88">
        <v>-0.3745</v>
      </c>
      <c r="N88">
        <v>-0.19374</v>
      </c>
      <c r="O88">
        <v>-8.9200000000000002E-2</v>
      </c>
      <c r="P88">
        <v>-8.7480000000000002E-2</v>
      </c>
      <c r="Q88" s="267">
        <v>0.95525000000000004</v>
      </c>
      <c r="R88">
        <v>-0.81615000000000004</v>
      </c>
      <c r="S88">
        <v>-0.53310000000000002</v>
      </c>
      <c r="T88">
        <v>-0.61655000000000004</v>
      </c>
      <c r="U88">
        <v>-0.23727000000000001</v>
      </c>
      <c r="V88">
        <v>-0.19067999999999999</v>
      </c>
      <c r="W88">
        <v>0.15451000000000001</v>
      </c>
      <c r="X88">
        <v>0.36175000000000002</v>
      </c>
      <c r="Y88">
        <v>-0.25345000000000001</v>
      </c>
    </row>
    <row r="89" spans="1:25">
      <c r="A89" s="151">
        <v>88</v>
      </c>
      <c r="B89">
        <v>0.1062</v>
      </c>
      <c r="C89">
        <v>-0.41383999999999999</v>
      </c>
      <c r="D89">
        <v>4.9209999999999997E-2</v>
      </c>
      <c r="E89">
        <v>-1.14334</v>
      </c>
      <c r="F89">
        <v>-0.20097999999999999</v>
      </c>
      <c r="G89">
        <v>-3.0130000000000001E-2</v>
      </c>
      <c r="H89">
        <v>-0.16203000000000001</v>
      </c>
      <c r="I89">
        <v>-0.76476</v>
      </c>
      <c r="J89">
        <v>-9.1700000000000004E-2</v>
      </c>
      <c r="K89">
        <v>-0.22144</v>
      </c>
      <c r="L89">
        <v>1.3347199999999999</v>
      </c>
      <c r="M89">
        <v>-0.41005999999999998</v>
      </c>
      <c r="N89">
        <v>-0.20261999999999999</v>
      </c>
      <c r="O89">
        <v>-4.5929999999999999E-2</v>
      </c>
      <c r="P89">
        <v>-0.27696999999999999</v>
      </c>
      <c r="Q89" s="267">
        <v>-0.11644</v>
      </c>
      <c r="R89">
        <v>-0.34699000000000002</v>
      </c>
      <c r="S89">
        <v>-0.35349000000000003</v>
      </c>
      <c r="T89">
        <v>0.30614999999999998</v>
      </c>
      <c r="U89">
        <v>-0.23727000000000001</v>
      </c>
      <c r="V89">
        <v>-9.4670000000000004E-2</v>
      </c>
      <c r="W89">
        <v>0.51836000000000004</v>
      </c>
      <c r="X89">
        <v>0.76654999999999995</v>
      </c>
      <c r="Y89">
        <v>-2.6800000000000001E-2</v>
      </c>
    </row>
    <row r="90" spans="1:25">
      <c r="A90" s="151">
        <v>89</v>
      </c>
      <c r="B90">
        <v>1.4583200000000001</v>
      </c>
      <c r="C90">
        <v>0.68508999999999998</v>
      </c>
      <c r="D90">
        <v>-1.01993</v>
      </c>
      <c r="E90">
        <v>0.64346999999999999</v>
      </c>
      <c r="F90">
        <v>-7.7429999999999999E-2</v>
      </c>
      <c r="G90">
        <v>-3.3950000000000001E-2</v>
      </c>
      <c r="H90">
        <v>-0.15583</v>
      </c>
      <c r="I90">
        <v>0.87229000000000001</v>
      </c>
      <c r="J90">
        <v>-9.0639999999999998E-2</v>
      </c>
      <c r="K90">
        <v>-0.23279</v>
      </c>
      <c r="L90">
        <v>0.72243000000000002</v>
      </c>
      <c r="M90">
        <v>-0.30742000000000003</v>
      </c>
      <c r="N90">
        <v>-0.12701999999999999</v>
      </c>
      <c r="O90">
        <v>-0.26647999999999999</v>
      </c>
      <c r="P90">
        <v>-0.22269</v>
      </c>
      <c r="Q90" s="267">
        <v>-0.17374999999999999</v>
      </c>
      <c r="R90">
        <v>0.39062999999999998</v>
      </c>
      <c r="S90">
        <v>-0.52708999999999995</v>
      </c>
      <c r="T90">
        <v>-0.35887000000000002</v>
      </c>
      <c r="U90">
        <v>-0.23727000000000001</v>
      </c>
      <c r="V90">
        <v>0.17175000000000001</v>
      </c>
      <c r="W90">
        <v>-0.50988</v>
      </c>
      <c r="X90">
        <v>-0.43045</v>
      </c>
      <c r="Y90">
        <v>-0.12139999999999999</v>
      </c>
    </row>
    <row r="91" spans="1:25">
      <c r="A91" s="151">
        <v>90</v>
      </c>
      <c r="B91">
        <v>-0.34450999999999998</v>
      </c>
      <c r="C91">
        <v>0.15798999999999999</v>
      </c>
      <c r="D91">
        <v>-0.14516000000000001</v>
      </c>
      <c r="E91">
        <v>0.31030999999999997</v>
      </c>
      <c r="F91">
        <v>-0.10697</v>
      </c>
      <c r="G91">
        <v>-7.0550000000000002E-2</v>
      </c>
      <c r="H91">
        <v>-8.2860000000000003E-2</v>
      </c>
      <c r="I91">
        <v>1.4635100000000001</v>
      </c>
      <c r="J91">
        <v>-9.085E-2</v>
      </c>
      <c r="K91">
        <v>-0.10521</v>
      </c>
      <c r="L91">
        <v>-0.25561</v>
      </c>
      <c r="M91">
        <v>-0.10377</v>
      </c>
      <c r="N91">
        <v>-0.19889000000000001</v>
      </c>
      <c r="O91">
        <v>0.41582000000000002</v>
      </c>
      <c r="P91">
        <v>-0.27829999999999999</v>
      </c>
      <c r="Q91" s="267">
        <v>-0.2278</v>
      </c>
      <c r="R91">
        <v>3.5130000000000002E-2</v>
      </c>
      <c r="S91">
        <v>8.6739999999999998E-2</v>
      </c>
      <c r="T91">
        <v>1.5742100000000001</v>
      </c>
      <c r="U91">
        <v>0.90164</v>
      </c>
      <c r="V91">
        <v>-0.16434000000000001</v>
      </c>
      <c r="W91">
        <v>-0.77656999999999998</v>
      </c>
      <c r="X91">
        <v>-0.31162000000000001</v>
      </c>
      <c r="Y91">
        <v>-0.24340000000000001</v>
      </c>
    </row>
    <row r="92" spans="1:25">
      <c r="A92" s="151">
        <v>91</v>
      </c>
      <c r="B92">
        <v>-0.79522000000000004</v>
      </c>
      <c r="C92">
        <v>-0.34805000000000003</v>
      </c>
      <c r="D92">
        <v>0.57413000000000003</v>
      </c>
      <c r="E92">
        <v>0.18032999999999999</v>
      </c>
      <c r="F92">
        <v>-0.17237</v>
      </c>
      <c r="G92">
        <v>-0.16239000000000001</v>
      </c>
      <c r="H92">
        <v>-0.16546</v>
      </c>
      <c r="I92">
        <v>-0.21035000000000001</v>
      </c>
      <c r="J92">
        <v>-7.8130000000000005E-2</v>
      </c>
      <c r="K92">
        <v>-7.3469999999999994E-2</v>
      </c>
      <c r="L92">
        <v>-0.36442999999999998</v>
      </c>
      <c r="M92">
        <v>-1.2970000000000001E-2</v>
      </c>
      <c r="N92">
        <v>-0.18573999999999999</v>
      </c>
      <c r="O92">
        <v>-0.18808</v>
      </c>
      <c r="P92">
        <v>-0.25558999999999998</v>
      </c>
      <c r="Q92" s="267">
        <v>-0.14193</v>
      </c>
      <c r="R92">
        <v>6.1109999999999998E-2</v>
      </c>
      <c r="S92">
        <v>-0.46809000000000001</v>
      </c>
      <c r="T92">
        <v>6.3719999999999999E-2</v>
      </c>
      <c r="U92">
        <v>-0.18698000000000001</v>
      </c>
      <c r="V92">
        <v>0.17660000000000001</v>
      </c>
      <c r="W92">
        <v>0.16295000000000001</v>
      </c>
      <c r="X92">
        <v>1.23346</v>
      </c>
      <c r="Y92">
        <v>-0.19159999999999999</v>
      </c>
    </row>
    <row r="93" spans="1:25">
      <c r="A93" s="151">
        <v>92</v>
      </c>
      <c r="B93">
        <v>0.55689999999999995</v>
      </c>
      <c r="C93">
        <v>-0.37636999999999998</v>
      </c>
      <c r="D93">
        <v>-0.47681000000000001</v>
      </c>
      <c r="E93">
        <v>-1.28624</v>
      </c>
      <c r="F93">
        <v>-0.17233999999999999</v>
      </c>
      <c r="G93">
        <v>-0.13033</v>
      </c>
      <c r="H93">
        <v>-0.13289999999999999</v>
      </c>
      <c r="I93">
        <v>-0.76476</v>
      </c>
      <c r="J93">
        <v>-6.2609999999999999E-2</v>
      </c>
      <c r="K93">
        <v>0.40466000000000002</v>
      </c>
      <c r="L93">
        <v>0.70413000000000003</v>
      </c>
      <c r="M93">
        <v>1.2808200000000001</v>
      </c>
      <c r="N93">
        <v>-0.22986999999999999</v>
      </c>
      <c r="O93">
        <v>-0.14152999999999999</v>
      </c>
      <c r="P93">
        <v>0.29932999999999998</v>
      </c>
      <c r="Q93" s="267">
        <v>-0.15806000000000001</v>
      </c>
      <c r="R93">
        <v>0.21187</v>
      </c>
      <c r="S93">
        <v>-0.64988000000000001</v>
      </c>
      <c r="T93">
        <v>-0.61060000000000003</v>
      </c>
      <c r="U93">
        <v>-0.23727000000000001</v>
      </c>
      <c r="V93">
        <v>0.48553000000000002</v>
      </c>
      <c r="W93">
        <v>-0.72057000000000004</v>
      </c>
      <c r="X93">
        <v>-0.30736000000000002</v>
      </c>
      <c r="Y93">
        <v>-0.22292999999999999</v>
      </c>
    </row>
    <row r="94" spans="1:25">
      <c r="A94" s="151">
        <v>93</v>
      </c>
      <c r="B94">
        <v>-1.6966300000000001</v>
      </c>
      <c r="C94">
        <v>-8.8510000000000005E-2</v>
      </c>
      <c r="D94">
        <v>-0.59123999999999999</v>
      </c>
      <c r="E94">
        <v>1.1383300000000001</v>
      </c>
      <c r="F94">
        <v>-9.4079999999999997E-2</v>
      </c>
      <c r="G94">
        <v>1.7420000000000001E-2</v>
      </c>
      <c r="H94">
        <v>-9.1230000000000006E-2</v>
      </c>
      <c r="I94">
        <v>-0.27226</v>
      </c>
      <c r="J94">
        <v>-9.6960000000000005E-2</v>
      </c>
      <c r="K94">
        <v>-0.25118000000000001</v>
      </c>
      <c r="L94">
        <v>-0.35588999999999998</v>
      </c>
      <c r="M94">
        <v>0.72943999999999998</v>
      </c>
      <c r="N94">
        <v>-0.17358999999999999</v>
      </c>
      <c r="O94">
        <v>-1.2500000000000001E-2</v>
      </c>
      <c r="P94">
        <v>-0.17843000000000001</v>
      </c>
      <c r="Q94" s="267">
        <v>0.3916</v>
      </c>
      <c r="R94">
        <v>-0.74790999999999996</v>
      </c>
      <c r="S94">
        <v>-0.59652000000000005</v>
      </c>
      <c r="T94">
        <v>-0.57733999999999996</v>
      </c>
      <c r="U94">
        <v>-0.23727000000000001</v>
      </c>
      <c r="V94">
        <v>-0.20263999999999999</v>
      </c>
      <c r="W94">
        <v>-0.84097</v>
      </c>
      <c r="X94">
        <v>-0.32985999999999999</v>
      </c>
      <c r="Y94">
        <v>-0.23189000000000001</v>
      </c>
    </row>
    <row r="95" spans="1:25">
      <c r="A95" s="151">
        <v>94</v>
      </c>
      <c r="B95">
        <v>-1.2459199999999999</v>
      </c>
      <c r="C95">
        <v>-9.6890000000000004E-2</v>
      </c>
      <c r="D95">
        <v>0.14541999999999999</v>
      </c>
      <c r="E95">
        <v>1.7886200000000001</v>
      </c>
      <c r="F95">
        <v>-0.22967000000000001</v>
      </c>
      <c r="G95">
        <v>-9.8750000000000004E-2</v>
      </c>
      <c r="H95">
        <v>-0.20186000000000001</v>
      </c>
      <c r="I95">
        <v>-0.26815</v>
      </c>
      <c r="J95">
        <v>-9.7970000000000002E-2</v>
      </c>
      <c r="K95">
        <v>-0.42602000000000001</v>
      </c>
      <c r="L95">
        <v>-0.45458999999999999</v>
      </c>
      <c r="M95">
        <v>-0.8478</v>
      </c>
      <c r="N95">
        <v>-0.11119</v>
      </c>
      <c r="O95">
        <v>-0.2802</v>
      </c>
      <c r="P95">
        <v>-0.27456000000000003</v>
      </c>
      <c r="Q95" s="267">
        <v>-0.13483000000000001</v>
      </c>
      <c r="R95">
        <v>-0.22928000000000001</v>
      </c>
      <c r="S95">
        <v>-0.22148999999999999</v>
      </c>
      <c r="T95">
        <v>-1.6559999999999998E-2</v>
      </c>
      <c r="U95">
        <v>-0.23727000000000001</v>
      </c>
      <c r="V95">
        <v>-0.26928000000000002</v>
      </c>
      <c r="W95">
        <v>0.65676000000000001</v>
      </c>
      <c r="X95">
        <v>2.6043799999999999</v>
      </c>
      <c r="Y95">
        <v>-0.14304</v>
      </c>
    </row>
    <row r="96" spans="1:25">
      <c r="A96" s="151">
        <v>95</v>
      </c>
      <c r="B96">
        <v>-0.79522000000000004</v>
      </c>
      <c r="C96">
        <v>0.12347</v>
      </c>
      <c r="D96">
        <v>0.73729</v>
      </c>
      <c r="E96">
        <v>-0.24915000000000001</v>
      </c>
      <c r="F96">
        <v>-0.10091</v>
      </c>
      <c r="G96">
        <v>-0.17852000000000001</v>
      </c>
      <c r="H96">
        <v>-0.17488999999999999</v>
      </c>
      <c r="I96">
        <v>2.7740399999999998</v>
      </c>
      <c r="J96">
        <v>-9.715E-2</v>
      </c>
      <c r="K96">
        <v>-0.29055999999999998</v>
      </c>
      <c r="L96">
        <v>-2.274E-2</v>
      </c>
      <c r="M96">
        <v>-1.2295499999999999</v>
      </c>
      <c r="N96">
        <v>-4.7969999999999999E-2</v>
      </c>
      <c r="O96">
        <v>0.16575999999999999</v>
      </c>
      <c r="P96">
        <v>-0.28083999999999998</v>
      </c>
      <c r="Q96" s="267">
        <v>-0.25117</v>
      </c>
      <c r="R96">
        <v>-0.14430000000000001</v>
      </c>
      <c r="S96">
        <v>1.45234</v>
      </c>
      <c r="T96">
        <v>0.82940000000000003</v>
      </c>
      <c r="U96">
        <v>1.2824899999999999</v>
      </c>
      <c r="V96">
        <v>-0.36143999999999998</v>
      </c>
      <c r="W96">
        <v>2.6317900000000001</v>
      </c>
      <c r="X96">
        <v>1.16628</v>
      </c>
      <c r="Y96">
        <v>-0.25345000000000001</v>
      </c>
    </row>
    <row r="97" spans="1:25">
      <c r="A97" s="151">
        <v>96</v>
      </c>
      <c r="B97">
        <v>0.1062</v>
      </c>
      <c r="C97">
        <v>0.70657000000000003</v>
      </c>
      <c r="D97">
        <v>1.32E-3</v>
      </c>
      <c r="E97">
        <v>-0.64888000000000001</v>
      </c>
      <c r="F97">
        <v>-0.21299999999999999</v>
      </c>
      <c r="G97">
        <v>-0.10584</v>
      </c>
      <c r="H97">
        <v>-0.16603999999999999</v>
      </c>
      <c r="I97">
        <v>-0.20444999999999999</v>
      </c>
      <c r="J97">
        <v>-7.775E-2</v>
      </c>
      <c r="K97">
        <v>0.63963000000000003</v>
      </c>
      <c r="L97">
        <v>0.63368999999999998</v>
      </c>
      <c r="M97">
        <v>-0.96272999999999997</v>
      </c>
      <c r="N97">
        <v>-0.16572999999999999</v>
      </c>
      <c r="O97">
        <v>-0.16733999999999999</v>
      </c>
      <c r="P97">
        <v>-0.28023999999999999</v>
      </c>
      <c r="Q97" s="267">
        <v>-8.6700000000000006E-3</v>
      </c>
      <c r="R97">
        <v>-0.74036999999999997</v>
      </c>
      <c r="S97">
        <v>-0.21609999999999999</v>
      </c>
      <c r="T97">
        <v>0.33740999999999999</v>
      </c>
      <c r="U97">
        <v>-1.6580000000000001E-2</v>
      </c>
      <c r="V97">
        <v>-0.15925</v>
      </c>
      <c r="W97">
        <v>1.2528999999999999</v>
      </c>
      <c r="X97">
        <v>-0.26472000000000001</v>
      </c>
      <c r="Y97">
        <v>-0.10571</v>
      </c>
    </row>
    <row r="98" spans="1:25">
      <c r="A98" s="151">
        <v>97</v>
      </c>
      <c r="B98">
        <v>1.90903</v>
      </c>
      <c r="C98">
        <v>1.9841</v>
      </c>
      <c r="D98">
        <v>-0.91517000000000004</v>
      </c>
      <c r="E98">
        <v>-1.47925</v>
      </c>
      <c r="F98">
        <v>-7.7429999999999999E-2</v>
      </c>
      <c r="G98">
        <v>-0.13047</v>
      </c>
      <c r="H98">
        <v>-0.18418999999999999</v>
      </c>
      <c r="I98">
        <v>-0.46986</v>
      </c>
      <c r="J98">
        <v>-9.1569999999999999E-2</v>
      </c>
      <c r="K98">
        <v>-0.28345999999999999</v>
      </c>
      <c r="L98">
        <v>-0.24679000000000001</v>
      </c>
      <c r="M98">
        <v>-1.0421400000000001</v>
      </c>
      <c r="N98">
        <v>-0.16977999999999999</v>
      </c>
      <c r="O98">
        <v>-0.10971</v>
      </c>
      <c r="P98">
        <v>-0.26551000000000002</v>
      </c>
      <c r="Q98" s="267">
        <v>-0.19217000000000001</v>
      </c>
      <c r="R98">
        <v>-0.37030000000000002</v>
      </c>
      <c r="S98">
        <v>0.11186</v>
      </c>
      <c r="T98">
        <v>-0.52625999999999995</v>
      </c>
      <c r="U98">
        <v>0.33961999999999998</v>
      </c>
      <c r="V98">
        <v>-0.36396000000000001</v>
      </c>
      <c r="W98">
        <v>-0.214</v>
      </c>
      <c r="X98">
        <v>6.0130000000000003E-2</v>
      </c>
      <c r="Y98">
        <v>-0.25345000000000001</v>
      </c>
    </row>
    <row r="99" spans="1:25">
      <c r="A99" s="151">
        <v>98</v>
      </c>
      <c r="B99">
        <v>1.2600100000000001</v>
      </c>
      <c r="C99">
        <v>-0.17448</v>
      </c>
      <c r="D99">
        <v>-6.9199999999999999E-3</v>
      </c>
      <c r="E99">
        <v>-0.63087000000000004</v>
      </c>
      <c r="F99">
        <v>-0.16893</v>
      </c>
      <c r="G99">
        <v>-0.20197999999999999</v>
      </c>
      <c r="H99">
        <v>2.4655399999999998</v>
      </c>
      <c r="I99">
        <v>-0.76476</v>
      </c>
      <c r="J99">
        <v>-9.1359999999999997E-2</v>
      </c>
      <c r="K99">
        <v>-0.23962</v>
      </c>
      <c r="L99">
        <v>-5.9800000000000001E-3</v>
      </c>
      <c r="M99">
        <v>1.38045</v>
      </c>
      <c r="N99">
        <v>0.31507000000000002</v>
      </c>
      <c r="O99">
        <v>0.24243999999999999</v>
      </c>
      <c r="P99">
        <v>0.69362999999999997</v>
      </c>
      <c r="Q99" s="267">
        <v>-0.13072</v>
      </c>
      <c r="R99">
        <v>-0.47633999999999999</v>
      </c>
      <c r="S99">
        <v>-0.38544</v>
      </c>
      <c r="T99">
        <v>-0.62239999999999995</v>
      </c>
      <c r="U99">
        <v>-0.23727000000000001</v>
      </c>
      <c r="V99">
        <v>1.6000000000000001E-3</v>
      </c>
      <c r="W99">
        <v>-0.82316999999999996</v>
      </c>
      <c r="X99">
        <v>-1.7649999999999999E-2</v>
      </c>
      <c r="Y99">
        <v>-0.13797999999999999</v>
      </c>
    </row>
    <row r="100" spans="1:25">
      <c r="A100" s="151">
        <v>99</v>
      </c>
      <c r="B100">
        <v>0.55689999999999995</v>
      </c>
      <c r="C100">
        <v>0.26088</v>
      </c>
      <c r="D100">
        <v>-1.7649999999999999E-2</v>
      </c>
      <c r="E100">
        <v>-1.2251700000000001</v>
      </c>
      <c r="F100">
        <v>4.46427</v>
      </c>
      <c r="G100">
        <v>0.19478999999999999</v>
      </c>
      <c r="H100">
        <v>3.1730000000000001E-2</v>
      </c>
      <c r="I100">
        <v>-0.76476</v>
      </c>
      <c r="J100">
        <v>1.7919999999999998E-2</v>
      </c>
      <c r="K100">
        <v>3.09253</v>
      </c>
      <c r="L100">
        <v>0.61077000000000004</v>
      </c>
      <c r="M100">
        <v>1.26878</v>
      </c>
      <c r="N100">
        <v>-0.22986999999999999</v>
      </c>
      <c r="O100">
        <v>0.35770000000000002</v>
      </c>
      <c r="P100">
        <v>0.94996999999999998</v>
      </c>
      <c r="Q100" s="267">
        <v>0.23225999999999999</v>
      </c>
      <c r="R100">
        <v>-0.66979999999999995</v>
      </c>
      <c r="S100">
        <v>-0.65786999999999995</v>
      </c>
      <c r="T100">
        <v>-0.62856999999999996</v>
      </c>
      <c r="U100">
        <v>-0.23727000000000001</v>
      </c>
      <c r="V100">
        <v>0.51944999999999997</v>
      </c>
      <c r="W100">
        <v>3.1232500000000001</v>
      </c>
      <c r="X100">
        <v>0.84355999999999998</v>
      </c>
      <c r="Y100">
        <v>-0.18823999999999999</v>
      </c>
    </row>
    <row r="101" spans="1:25">
      <c r="A101" s="151">
        <v>100</v>
      </c>
      <c r="B101">
        <v>1.0076099999999999</v>
      </c>
      <c r="C101">
        <v>1.9046799999999999</v>
      </c>
      <c r="D101">
        <v>-1.0402899999999999</v>
      </c>
      <c r="E101">
        <v>0.99270000000000003</v>
      </c>
      <c r="F101">
        <v>-0.10241</v>
      </c>
      <c r="G101">
        <v>11.16935</v>
      </c>
      <c r="H101">
        <v>1.07192</v>
      </c>
      <c r="I101">
        <v>-0.20444999999999999</v>
      </c>
      <c r="J101">
        <v>-9.2619999999999994E-2</v>
      </c>
      <c r="K101">
        <v>-0.27356999999999998</v>
      </c>
      <c r="L101">
        <v>-0.25830999999999998</v>
      </c>
      <c r="M101">
        <v>-0.51293999999999995</v>
      </c>
      <c r="N101">
        <v>-0.21693000000000001</v>
      </c>
      <c r="O101">
        <v>0.12995999999999999</v>
      </c>
      <c r="P101">
        <v>-0.25272</v>
      </c>
      <c r="Q101" s="267">
        <v>-0.19234999999999999</v>
      </c>
      <c r="R101">
        <v>0.45552999999999999</v>
      </c>
      <c r="S101">
        <v>-1.8620000000000001E-2</v>
      </c>
      <c r="T101">
        <v>0.11771</v>
      </c>
      <c r="U101">
        <v>-2.785E-2</v>
      </c>
      <c r="V101">
        <v>-0.15939</v>
      </c>
      <c r="W101">
        <v>-1.3325800000000001</v>
      </c>
      <c r="X101">
        <v>-0.33278999999999997</v>
      </c>
      <c r="Y101">
        <v>-0.23122000000000001</v>
      </c>
    </row>
    <row r="102" spans="1:25">
      <c r="A102" s="151">
        <v>101</v>
      </c>
      <c r="B102">
        <v>1.33212</v>
      </c>
      <c r="C102">
        <v>-1.0749999999999999E-2</v>
      </c>
      <c r="D102">
        <v>-0.77961000000000003</v>
      </c>
      <c r="E102">
        <v>0.71238000000000001</v>
      </c>
      <c r="F102">
        <v>-0.11073</v>
      </c>
      <c r="G102">
        <v>-0.21263000000000001</v>
      </c>
      <c r="H102">
        <v>1.193E-2</v>
      </c>
      <c r="I102">
        <v>1.91293</v>
      </c>
      <c r="J102">
        <v>-0.10188999999999999</v>
      </c>
      <c r="K102">
        <v>-0.44331999999999999</v>
      </c>
      <c r="L102">
        <v>-0.33204</v>
      </c>
      <c r="M102">
        <v>-0.62887999999999999</v>
      </c>
      <c r="N102">
        <v>-0.16575000000000001</v>
      </c>
      <c r="O102">
        <v>-0.63924999999999998</v>
      </c>
      <c r="P102">
        <v>-0.27742</v>
      </c>
      <c r="Q102" s="267">
        <v>-0.18551000000000001</v>
      </c>
      <c r="R102">
        <v>0.21601000000000001</v>
      </c>
      <c r="S102">
        <v>-0.223</v>
      </c>
      <c r="T102">
        <v>1.7239500000000001</v>
      </c>
      <c r="U102">
        <v>-0.23727000000000001</v>
      </c>
      <c r="V102">
        <v>1.3220000000000001E-2</v>
      </c>
      <c r="W102">
        <v>-0.26793</v>
      </c>
      <c r="X102">
        <v>0.32197999999999999</v>
      </c>
      <c r="Y102">
        <v>-0.25345000000000001</v>
      </c>
    </row>
    <row r="103" spans="1:25">
      <c r="A103" s="151">
        <v>102</v>
      </c>
      <c r="B103">
        <v>2.3597299999999999</v>
      </c>
      <c r="C103">
        <v>-0.42157</v>
      </c>
      <c r="D103">
        <v>-9.8169999999999993E-2</v>
      </c>
      <c r="E103">
        <v>-0.98987000000000003</v>
      </c>
      <c r="F103">
        <v>-0.18765999999999999</v>
      </c>
      <c r="G103">
        <v>-0.13203999999999999</v>
      </c>
      <c r="H103">
        <v>-0.20709</v>
      </c>
      <c r="I103">
        <v>-0.76476</v>
      </c>
      <c r="J103">
        <v>-6.6390000000000005E-2</v>
      </c>
      <c r="K103">
        <v>8.5569999999999993E-2</v>
      </c>
      <c r="L103">
        <v>-8.3360000000000004E-2</v>
      </c>
      <c r="M103">
        <v>0.33413999999999999</v>
      </c>
      <c r="N103">
        <v>-0.14649999999999999</v>
      </c>
      <c r="O103">
        <v>-0.10613</v>
      </c>
      <c r="P103">
        <v>-0.23660999999999999</v>
      </c>
      <c r="Q103" s="267">
        <v>5.466E-2</v>
      </c>
      <c r="R103">
        <v>-0.52425999999999995</v>
      </c>
      <c r="S103">
        <v>-0.55491999999999997</v>
      </c>
      <c r="T103">
        <v>-0.53476000000000001</v>
      </c>
      <c r="U103">
        <v>-0.23727000000000001</v>
      </c>
      <c r="V103">
        <v>0.58440000000000003</v>
      </c>
      <c r="W103">
        <v>2.6448399999999999</v>
      </c>
      <c r="X103">
        <v>0.17588000000000001</v>
      </c>
      <c r="Y103">
        <v>0.59914000000000001</v>
      </c>
    </row>
    <row r="104" spans="1:25">
      <c r="A104" s="151">
        <v>103</v>
      </c>
      <c r="B104">
        <v>1.90903</v>
      </c>
      <c r="C104">
        <v>2.1095899999999999</v>
      </c>
      <c r="D104">
        <v>-0.39340999999999998</v>
      </c>
      <c r="E104">
        <v>-1.1731</v>
      </c>
      <c r="F104">
        <v>-0.19399</v>
      </c>
      <c r="G104">
        <v>-0.14978</v>
      </c>
      <c r="H104">
        <v>-0.17721000000000001</v>
      </c>
      <c r="I104">
        <v>-0.76476</v>
      </c>
      <c r="J104">
        <v>-8.3479999999999999E-2</v>
      </c>
      <c r="K104">
        <v>-0.1331</v>
      </c>
      <c r="L104">
        <v>2.3104</v>
      </c>
      <c r="M104">
        <v>0.95598000000000005</v>
      </c>
      <c r="N104">
        <v>-0.22986999999999999</v>
      </c>
      <c r="O104">
        <v>-6.6809999999999994E-2</v>
      </c>
      <c r="P104">
        <v>0.71309999999999996</v>
      </c>
      <c r="Q104" s="267">
        <v>3.8429999999999999E-2</v>
      </c>
      <c r="R104">
        <v>-0.53103</v>
      </c>
      <c r="S104">
        <v>-0.23077</v>
      </c>
      <c r="T104">
        <v>-0.62804000000000004</v>
      </c>
      <c r="U104">
        <v>-0.23727000000000001</v>
      </c>
      <c r="V104">
        <v>5.5625299999999998</v>
      </c>
      <c r="W104">
        <v>-0.18706</v>
      </c>
      <c r="X104">
        <v>0.56000000000000005</v>
      </c>
      <c r="Y104">
        <v>-0.21906999999999999</v>
      </c>
    </row>
    <row r="105" spans="1:25">
      <c r="A105" s="151">
        <v>104</v>
      </c>
      <c r="B105">
        <v>1.0076099999999999</v>
      </c>
      <c r="C105">
        <v>-0.15595000000000001</v>
      </c>
      <c r="D105">
        <v>-0.24296000000000001</v>
      </c>
      <c r="E105">
        <v>-1.2870299999999999</v>
      </c>
      <c r="F105">
        <v>-0.17151</v>
      </c>
      <c r="G105">
        <v>-2.1680000000000001E-2</v>
      </c>
      <c r="H105">
        <v>-0.1923</v>
      </c>
      <c r="I105">
        <v>-0.76476</v>
      </c>
      <c r="J105">
        <v>-8.2860000000000003E-2</v>
      </c>
      <c r="K105">
        <v>1.8669999999999999E-2</v>
      </c>
      <c r="L105">
        <v>0.70099999999999996</v>
      </c>
      <c r="M105">
        <v>1.0134399999999999</v>
      </c>
      <c r="N105">
        <v>-0.22986999999999999</v>
      </c>
      <c r="O105">
        <v>0.12873000000000001</v>
      </c>
      <c r="P105">
        <v>0.36647000000000002</v>
      </c>
      <c r="Q105" s="267">
        <v>0.21207000000000001</v>
      </c>
      <c r="R105">
        <v>-0.66715000000000002</v>
      </c>
      <c r="S105">
        <v>-0.57499</v>
      </c>
      <c r="T105">
        <v>-0.62355000000000005</v>
      </c>
      <c r="U105">
        <v>-0.23727000000000001</v>
      </c>
      <c r="V105">
        <v>0.48143999999999998</v>
      </c>
      <c r="W105">
        <v>0.37719999999999998</v>
      </c>
      <c r="X105">
        <v>0.46461999999999998</v>
      </c>
      <c r="Y105">
        <v>-0.21110999999999999</v>
      </c>
    </row>
    <row r="106" spans="1:25">
      <c r="A106" s="151">
        <v>105</v>
      </c>
      <c r="B106">
        <v>1.4583200000000001</v>
      </c>
      <c r="C106">
        <v>0.59353</v>
      </c>
      <c r="D106">
        <v>-5.892E-2</v>
      </c>
      <c r="E106">
        <v>-0.73970000000000002</v>
      </c>
      <c r="F106">
        <v>-0.20712</v>
      </c>
      <c r="G106">
        <v>-0.11176</v>
      </c>
      <c r="H106">
        <v>-0.16119</v>
      </c>
      <c r="I106">
        <v>-0.50524999999999998</v>
      </c>
      <c r="J106">
        <v>-9.1319999999999998E-2</v>
      </c>
      <c r="K106">
        <v>-0.14510000000000001</v>
      </c>
      <c r="L106">
        <v>-0.35110000000000002</v>
      </c>
      <c r="M106">
        <v>-0.33151999999999998</v>
      </c>
      <c r="N106">
        <v>-0.1484</v>
      </c>
      <c r="O106">
        <v>-0.23193</v>
      </c>
      <c r="P106">
        <v>-0.27112000000000003</v>
      </c>
      <c r="Q106" s="267">
        <v>-3.6659999999999998E-2</v>
      </c>
      <c r="R106">
        <v>-0.41688999999999998</v>
      </c>
      <c r="S106">
        <v>-0.27004</v>
      </c>
      <c r="T106">
        <v>-0.29249999999999998</v>
      </c>
      <c r="U106">
        <v>-0.23274</v>
      </c>
      <c r="V106">
        <v>-0.12118</v>
      </c>
      <c r="W106">
        <v>-0.20519999999999999</v>
      </c>
      <c r="X106">
        <v>0.53271999999999997</v>
      </c>
      <c r="Y106">
        <v>-0.10947999999999999</v>
      </c>
    </row>
    <row r="107" spans="1:25">
      <c r="A107" s="151">
        <v>106</v>
      </c>
      <c r="B107">
        <v>0.55689999999999995</v>
      </c>
      <c r="C107">
        <v>-0.30929000000000001</v>
      </c>
      <c r="D107">
        <v>1.1653199999999999</v>
      </c>
      <c r="E107">
        <v>-0.35328999999999999</v>
      </c>
      <c r="F107">
        <v>-0.19472999999999999</v>
      </c>
      <c r="G107">
        <v>-0.14074</v>
      </c>
      <c r="H107">
        <v>-0.17172000000000001</v>
      </c>
      <c r="I107">
        <v>-0.25163999999999997</v>
      </c>
      <c r="J107">
        <v>-9.3280000000000002E-2</v>
      </c>
      <c r="K107">
        <v>-0.25631999999999999</v>
      </c>
      <c r="L107">
        <v>-0.32933000000000001</v>
      </c>
      <c r="M107">
        <v>-1.0104</v>
      </c>
      <c r="N107">
        <v>-0.19162999999999999</v>
      </c>
      <c r="O107">
        <v>-5.1863900000000003</v>
      </c>
      <c r="P107">
        <v>-0.27124999999999999</v>
      </c>
      <c r="Q107" s="267">
        <v>-0.1721</v>
      </c>
      <c r="R107">
        <v>-0.28049000000000002</v>
      </c>
      <c r="S107">
        <v>-0.46527000000000002</v>
      </c>
      <c r="T107">
        <v>-0.2772</v>
      </c>
      <c r="U107">
        <v>2.0375399999999999</v>
      </c>
      <c r="V107">
        <v>-0.20163</v>
      </c>
      <c r="W107">
        <v>1.1305000000000001</v>
      </c>
      <c r="X107">
        <v>0.24460999999999999</v>
      </c>
      <c r="Y107">
        <v>0.12397</v>
      </c>
    </row>
    <row r="108" spans="1:25">
      <c r="A108" s="151">
        <v>107</v>
      </c>
      <c r="B108">
        <v>-0.34450999999999998</v>
      </c>
      <c r="C108">
        <v>-0.17005000000000001</v>
      </c>
      <c r="D108">
        <v>-0.73895</v>
      </c>
      <c r="E108">
        <v>-6.3579999999999998E-2</v>
      </c>
      <c r="F108">
        <v>-7.7429999999999999E-2</v>
      </c>
      <c r="G108">
        <v>-2.613E-2</v>
      </c>
      <c r="H108">
        <v>-0.13566</v>
      </c>
      <c r="I108">
        <v>-0.61141999999999996</v>
      </c>
      <c r="J108">
        <v>-9.7119999999999998E-2</v>
      </c>
      <c r="K108">
        <v>0.58899999999999997</v>
      </c>
      <c r="L108">
        <v>5.6160000000000002E-2</v>
      </c>
      <c r="M108">
        <v>-0.10188999999999999</v>
      </c>
      <c r="N108">
        <v>-0.15834999999999999</v>
      </c>
      <c r="O108">
        <v>-0.25735000000000002</v>
      </c>
      <c r="P108">
        <v>9.2299999999999993E-2</v>
      </c>
      <c r="Q108" s="267">
        <v>-0.18601000000000001</v>
      </c>
      <c r="R108">
        <v>0.52090999999999998</v>
      </c>
      <c r="S108">
        <v>-0.59968999999999995</v>
      </c>
      <c r="T108">
        <v>-0.53876000000000002</v>
      </c>
      <c r="U108">
        <v>-0.10335</v>
      </c>
      <c r="V108">
        <v>4.2436400000000001</v>
      </c>
      <c r="W108">
        <v>-1.69217</v>
      </c>
      <c r="X108">
        <v>-1.405E-2</v>
      </c>
      <c r="Y108">
        <v>-0.15382999999999999</v>
      </c>
    </row>
    <row r="109" spans="1:25">
      <c r="A109" s="151">
        <v>108</v>
      </c>
      <c r="B109">
        <v>-0.34450999999999998</v>
      </c>
      <c r="C109">
        <v>0.47156999999999999</v>
      </c>
      <c r="D109">
        <v>-0.78617999999999999</v>
      </c>
      <c r="E109">
        <v>-0.70094999999999996</v>
      </c>
      <c r="F109">
        <v>-0.12737999999999999</v>
      </c>
      <c r="G109">
        <v>0.12548000000000001</v>
      </c>
      <c r="H109">
        <v>-0.17143</v>
      </c>
      <c r="I109">
        <v>-0.48942000000000002</v>
      </c>
      <c r="J109">
        <v>-9.4299999999999995E-2</v>
      </c>
      <c r="K109">
        <v>-6.2799999999999995E-2</v>
      </c>
      <c r="L109">
        <v>-0.35343000000000002</v>
      </c>
      <c r="M109">
        <v>-0.78746000000000005</v>
      </c>
      <c r="N109">
        <v>-0.21870999999999999</v>
      </c>
      <c r="O109">
        <v>-0.24132999999999999</v>
      </c>
      <c r="P109">
        <v>4.8559999999999999E-2</v>
      </c>
      <c r="Q109" s="267">
        <v>-0.16750999999999999</v>
      </c>
      <c r="R109">
        <v>0.31544</v>
      </c>
      <c r="S109">
        <v>-0.53366000000000002</v>
      </c>
      <c r="T109">
        <v>-0.61545000000000005</v>
      </c>
      <c r="U109">
        <v>-0.23727000000000001</v>
      </c>
      <c r="V109">
        <v>0.24596999999999999</v>
      </c>
      <c r="W109">
        <v>-0.19818</v>
      </c>
      <c r="X109">
        <v>0.13572999999999999</v>
      </c>
      <c r="Y109">
        <v>-0.22331000000000001</v>
      </c>
    </row>
    <row r="110" spans="1:25">
      <c r="A110" s="151">
        <v>109</v>
      </c>
      <c r="B110">
        <v>-0.34450999999999998</v>
      </c>
      <c r="C110">
        <v>0.30897000000000002</v>
      </c>
      <c r="D110">
        <v>-1.1642300000000001</v>
      </c>
      <c r="E110">
        <v>-0.84423999999999999</v>
      </c>
      <c r="F110">
        <v>-0.13205</v>
      </c>
      <c r="G110">
        <v>-1.4250000000000001E-2</v>
      </c>
      <c r="H110">
        <v>-0.11448999999999999</v>
      </c>
      <c r="I110">
        <v>-0.17377999999999999</v>
      </c>
      <c r="J110">
        <v>-9.7479999999999997E-2</v>
      </c>
      <c r="K110">
        <v>-0.26357000000000003</v>
      </c>
      <c r="L110">
        <v>-0.35659999999999997</v>
      </c>
      <c r="M110">
        <v>-0.71791000000000005</v>
      </c>
      <c r="N110">
        <v>-0.21984000000000001</v>
      </c>
      <c r="O110">
        <v>-2.316E-2</v>
      </c>
      <c r="P110">
        <v>6.1589999999999999E-2</v>
      </c>
      <c r="Q110" s="267">
        <v>-0.12311999999999999</v>
      </c>
      <c r="R110">
        <v>-2.3230000000000001E-2</v>
      </c>
      <c r="S110">
        <v>-0.62602999999999998</v>
      </c>
      <c r="T110">
        <v>-0.62419999999999998</v>
      </c>
      <c r="U110">
        <v>-0.20996000000000001</v>
      </c>
      <c r="V110">
        <v>-0.25148999999999999</v>
      </c>
      <c r="W110">
        <v>-1.0184899999999999</v>
      </c>
      <c r="X110">
        <v>-0.67184999999999995</v>
      </c>
      <c r="Y110">
        <v>-0.25345000000000001</v>
      </c>
    </row>
    <row r="111" spans="1:25">
      <c r="A111" s="151">
        <v>110</v>
      </c>
      <c r="B111">
        <v>1.0076099999999999</v>
      </c>
      <c r="C111">
        <v>-0.2792</v>
      </c>
      <c r="D111">
        <v>-0.63209000000000004</v>
      </c>
      <c r="E111">
        <v>-0.92293000000000003</v>
      </c>
      <c r="F111">
        <v>-0.17488000000000001</v>
      </c>
      <c r="G111">
        <v>-6.5720000000000001E-2</v>
      </c>
      <c r="H111">
        <v>-9.6149999999999999E-2</v>
      </c>
      <c r="I111">
        <v>1.0946499999999999</v>
      </c>
      <c r="J111">
        <v>-7.1050000000000002E-2</v>
      </c>
      <c r="K111">
        <v>1.4189999999999999E-2</v>
      </c>
      <c r="L111">
        <v>-3.85E-2</v>
      </c>
      <c r="M111">
        <v>8.1430000000000002E-2</v>
      </c>
      <c r="N111">
        <v>-0.14702000000000001</v>
      </c>
      <c r="O111">
        <v>-0.12817999999999999</v>
      </c>
      <c r="P111">
        <v>0.83325000000000005</v>
      </c>
      <c r="Q111" s="267">
        <v>-0.16128999999999999</v>
      </c>
      <c r="R111">
        <v>-9.6360000000000001E-2</v>
      </c>
      <c r="S111">
        <v>-0.58928999999999998</v>
      </c>
      <c r="T111">
        <v>-0.63127</v>
      </c>
      <c r="U111">
        <v>-0.23727000000000001</v>
      </c>
      <c r="V111">
        <v>-0.26407000000000003</v>
      </c>
      <c r="W111">
        <v>-0.93147000000000002</v>
      </c>
      <c r="X111">
        <v>-1.7169000000000001</v>
      </c>
      <c r="Y111">
        <v>-0.25345000000000001</v>
      </c>
    </row>
    <row r="112" spans="1:25">
      <c r="A112" s="151">
        <v>111</v>
      </c>
      <c r="B112">
        <v>-0.16422999999999999</v>
      </c>
      <c r="C112">
        <v>-8.1729999999999997E-2</v>
      </c>
      <c r="D112">
        <v>0.49680000000000002</v>
      </c>
      <c r="E112">
        <v>3.5374599999999998</v>
      </c>
      <c r="F112">
        <v>-0.16067999999999999</v>
      </c>
      <c r="G112">
        <v>-0.11249000000000001</v>
      </c>
      <c r="H112">
        <v>-0.19081000000000001</v>
      </c>
      <c r="I112">
        <v>1.20777</v>
      </c>
      <c r="J112">
        <v>-9.708E-2</v>
      </c>
      <c r="K112">
        <v>-0.20100000000000001</v>
      </c>
      <c r="L112">
        <v>-0.33717000000000003</v>
      </c>
      <c r="M112">
        <v>-0.17013</v>
      </c>
      <c r="N112">
        <v>-0.20852000000000001</v>
      </c>
      <c r="O112">
        <v>-9.5619999999999997E-2</v>
      </c>
      <c r="P112">
        <v>-0.27631</v>
      </c>
      <c r="Q112" s="267">
        <v>-0.20824999999999999</v>
      </c>
      <c r="R112">
        <v>0.23482</v>
      </c>
      <c r="S112">
        <v>0.56501000000000001</v>
      </c>
      <c r="T112">
        <v>2.0697399999999999</v>
      </c>
      <c r="U112">
        <v>-0.23727000000000001</v>
      </c>
      <c r="V112">
        <v>-2.6450000000000001E-2</v>
      </c>
      <c r="W112">
        <v>-0.49713000000000002</v>
      </c>
      <c r="X112">
        <v>-0.18554999999999999</v>
      </c>
      <c r="Y112">
        <v>-0.16991999999999999</v>
      </c>
    </row>
    <row r="113" spans="1:25">
      <c r="A113" s="151">
        <v>112</v>
      </c>
      <c r="B113">
        <v>-0.79522000000000004</v>
      </c>
      <c r="C113">
        <v>2.9852699999999999</v>
      </c>
      <c r="D113">
        <v>-0.91654000000000002</v>
      </c>
      <c r="E113">
        <v>0.29269000000000001</v>
      </c>
      <c r="F113">
        <v>-0.16358</v>
      </c>
      <c r="G113">
        <v>-0.21873999999999999</v>
      </c>
      <c r="H113">
        <v>-0.19309999999999999</v>
      </c>
      <c r="I113">
        <v>0.26998</v>
      </c>
      <c r="J113">
        <v>-9.6079999999999999E-2</v>
      </c>
      <c r="K113">
        <v>-0.29552</v>
      </c>
      <c r="L113">
        <v>-0.39728999999999998</v>
      </c>
      <c r="M113">
        <v>-0.71997</v>
      </c>
      <c r="N113">
        <v>-0.19533</v>
      </c>
      <c r="O113">
        <v>-0.17463000000000001</v>
      </c>
      <c r="P113">
        <v>-0.27916000000000002</v>
      </c>
      <c r="Q113" s="267">
        <v>-0.15761</v>
      </c>
      <c r="R113">
        <v>-0.14124999999999999</v>
      </c>
      <c r="S113">
        <v>0.19278000000000001</v>
      </c>
      <c r="T113">
        <v>1.01711</v>
      </c>
      <c r="U113">
        <v>0.19339000000000001</v>
      </c>
      <c r="V113">
        <v>-0.22076999999999999</v>
      </c>
      <c r="W113">
        <v>-7.3099999999999997E-3</v>
      </c>
      <c r="X113">
        <v>0.21426000000000001</v>
      </c>
      <c r="Y113">
        <v>-0.11957</v>
      </c>
    </row>
    <row r="114" spans="1:25">
      <c r="A114" s="151">
        <v>113</v>
      </c>
      <c r="B114">
        <v>0.55689999999999995</v>
      </c>
      <c r="C114">
        <v>-0.34369</v>
      </c>
      <c r="D114">
        <v>-0.70333999999999997</v>
      </c>
      <c r="E114">
        <v>-0.10038</v>
      </c>
      <c r="F114">
        <v>-0.19828000000000001</v>
      </c>
      <c r="G114">
        <v>-9.5680000000000001E-2</v>
      </c>
      <c r="H114">
        <v>-6.5329999999999999E-2</v>
      </c>
      <c r="I114">
        <v>2.1170100000000001</v>
      </c>
      <c r="J114">
        <v>-9.0920000000000001E-2</v>
      </c>
      <c r="K114">
        <v>-0.20988999999999999</v>
      </c>
      <c r="L114">
        <v>-0.24704999999999999</v>
      </c>
      <c r="M114">
        <v>1.5455700000000001</v>
      </c>
      <c r="N114">
        <v>-0.17649000000000001</v>
      </c>
      <c r="O114">
        <v>-0.11494</v>
      </c>
      <c r="P114">
        <v>-0.24933</v>
      </c>
      <c r="Q114" s="267">
        <v>-9.3789999999999998E-2</v>
      </c>
      <c r="R114">
        <v>-0.23211000000000001</v>
      </c>
      <c r="S114">
        <v>-0.37041000000000002</v>
      </c>
      <c r="T114">
        <v>-0.29208000000000001</v>
      </c>
      <c r="U114">
        <v>-0.23727000000000001</v>
      </c>
      <c r="V114">
        <v>-3.9219999999999998E-2</v>
      </c>
      <c r="W114">
        <v>-0.64968000000000004</v>
      </c>
      <c r="X114">
        <v>-0.35038000000000002</v>
      </c>
      <c r="Y114">
        <v>-0.20255000000000001</v>
      </c>
    </row>
    <row r="115" spans="1:25">
      <c r="A115" s="151">
        <v>114</v>
      </c>
      <c r="B115">
        <v>-0.34450999999999998</v>
      </c>
      <c r="C115">
        <v>-0.31372</v>
      </c>
      <c r="D115">
        <v>0.27259</v>
      </c>
      <c r="E115">
        <v>-0.88848000000000005</v>
      </c>
      <c r="F115">
        <v>-0.19399</v>
      </c>
      <c r="G115">
        <v>-0.12451</v>
      </c>
      <c r="H115">
        <v>-0.18414</v>
      </c>
      <c r="I115">
        <v>3.3166600000000002</v>
      </c>
      <c r="J115">
        <v>-9.4350000000000003E-2</v>
      </c>
      <c r="K115">
        <v>-0.17945</v>
      </c>
      <c r="L115">
        <v>-0.2858</v>
      </c>
      <c r="M115">
        <v>-0.65293000000000001</v>
      </c>
      <c r="N115">
        <v>-0.19891</v>
      </c>
      <c r="O115">
        <v>-0.25124000000000002</v>
      </c>
      <c r="P115">
        <v>-0.27855999999999997</v>
      </c>
      <c r="Q115" s="267">
        <v>-0.15876999999999999</v>
      </c>
      <c r="R115">
        <v>9.2100000000000001E-2</v>
      </c>
      <c r="S115">
        <v>-4.8059999999999999E-2</v>
      </c>
      <c r="T115">
        <v>1.34148</v>
      </c>
      <c r="U115">
        <v>-0.23727000000000001</v>
      </c>
      <c r="V115">
        <v>-3.8870000000000002E-2</v>
      </c>
      <c r="W115">
        <v>0.33648</v>
      </c>
      <c r="X115">
        <v>-0.1515</v>
      </c>
      <c r="Y115">
        <v>-2.7519999999999999E-2</v>
      </c>
    </row>
    <row r="116" spans="1:25">
      <c r="A116" s="151">
        <v>115</v>
      </c>
      <c r="B116">
        <v>0.55689999999999995</v>
      </c>
      <c r="C116">
        <v>-9.3880000000000005E-2</v>
      </c>
      <c r="D116">
        <v>-0.49911</v>
      </c>
      <c r="E116">
        <v>-1.1731</v>
      </c>
      <c r="F116">
        <v>-7.9100000000000004E-2</v>
      </c>
      <c r="G116">
        <v>-0.16581000000000001</v>
      </c>
      <c r="H116">
        <v>-0.17968999999999999</v>
      </c>
      <c r="I116">
        <v>-0.76476</v>
      </c>
      <c r="J116">
        <v>-9.0230000000000005E-2</v>
      </c>
      <c r="K116">
        <v>-0.34769</v>
      </c>
      <c r="L116">
        <v>-0.25585999999999998</v>
      </c>
      <c r="M116">
        <v>-0.37996999999999997</v>
      </c>
      <c r="N116">
        <v>-0.21914</v>
      </c>
      <c r="O116">
        <v>-0.60894000000000004</v>
      </c>
      <c r="P116">
        <v>5.8319999999999997E-2</v>
      </c>
      <c r="Q116" s="267">
        <v>-0.18290999999999999</v>
      </c>
      <c r="R116">
        <v>0.43309999999999998</v>
      </c>
      <c r="S116">
        <v>-0.60058</v>
      </c>
      <c r="T116">
        <v>0.95354000000000005</v>
      </c>
      <c r="U116">
        <v>-0.23727000000000001</v>
      </c>
      <c r="V116">
        <v>0.73170999999999997</v>
      </c>
      <c r="W116">
        <v>0.13444999999999999</v>
      </c>
      <c r="X116">
        <v>1.0592699999999999</v>
      </c>
      <c r="Y116">
        <v>-9.1039999999999996E-2</v>
      </c>
    </row>
    <row r="117" spans="1:25">
      <c r="A117" s="151">
        <v>116</v>
      </c>
      <c r="B117">
        <v>-1.2459199999999999</v>
      </c>
      <c r="C117">
        <v>5.1099800000000002</v>
      </c>
      <c r="D117">
        <v>0.82149000000000005</v>
      </c>
      <c r="E117">
        <v>-0.96247000000000005</v>
      </c>
      <c r="F117">
        <v>-8.8340000000000002E-2</v>
      </c>
      <c r="G117">
        <v>-4.0640000000000003E-2</v>
      </c>
      <c r="H117">
        <v>-0.1855</v>
      </c>
      <c r="I117">
        <v>-0.64680000000000004</v>
      </c>
      <c r="J117">
        <v>-9.4339999999999993E-2</v>
      </c>
      <c r="K117">
        <v>-0.32052000000000003</v>
      </c>
      <c r="L117">
        <v>-0.44180999999999998</v>
      </c>
      <c r="M117">
        <v>-0.24859000000000001</v>
      </c>
      <c r="N117">
        <v>-0.18839</v>
      </c>
      <c r="O117">
        <v>-0.20679</v>
      </c>
      <c r="P117">
        <v>-0.27528000000000002</v>
      </c>
      <c r="Q117" s="267">
        <v>-0.16974</v>
      </c>
      <c r="R117">
        <v>-9.1069999999999998E-2</v>
      </c>
      <c r="S117">
        <v>-0.11809</v>
      </c>
      <c r="T117">
        <v>0.64232</v>
      </c>
      <c r="U117">
        <v>-0.13424</v>
      </c>
      <c r="V117">
        <v>-3.1189999999999999E-2</v>
      </c>
      <c r="W117">
        <v>-0.21052000000000001</v>
      </c>
      <c r="X117">
        <v>-0.16367999999999999</v>
      </c>
      <c r="Y117">
        <v>-9.2609999999999998E-2</v>
      </c>
    </row>
    <row r="118" spans="1:25">
      <c r="A118" s="151">
        <v>117</v>
      </c>
      <c r="B118">
        <v>-0.34450999999999998</v>
      </c>
      <c r="C118">
        <v>-0.25990999999999997</v>
      </c>
      <c r="D118">
        <v>2.0750500000000001</v>
      </c>
      <c r="E118">
        <v>-0.95347000000000004</v>
      </c>
      <c r="F118">
        <v>-0.15997</v>
      </c>
      <c r="G118">
        <v>0.13511000000000001</v>
      </c>
      <c r="H118">
        <v>-0.17535999999999999</v>
      </c>
      <c r="I118">
        <v>-0.23158000000000001</v>
      </c>
      <c r="J118">
        <v>-9.0459999999999999E-2</v>
      </c>
      <c r="K118">
        <v>0.10693</v>
      </c>
      <c r="L118">
        <v>-0.12071999999999999</v>
      </c>
      <c r="M118">
        <v>-0.12205000000000001</v>
      </c>
      <c r="N118">
        <v>-0.19728999999999999</v>
      </c>
      <c r="O118">
        <v>-0.21379999999999999</v>
      </c>
      <c r="P118">
        <v>-0.26967000000000002</v>
      </c>
      <c r="Q118" s="267">
        <v>-0.17002999999999999</v>
      </c>
      <c r="R118">
        <v>0.15978999999999999</v>
      </c>
      <c r="S118">
        <v>0.44255</v>
      </c>
      <c r="T118">
        <v>0.27739000000000003</v>
      </c>
      <c r="U118">
        <v>-0.23727000000000001</v>
      </c>
      <c r="V118">
        <v>-9.8200000000000006E-3</v>
      </c>
      <c r="W118">
        <v>-0.92771000000000003</v>
      </c>
      <c r="X118">
        <v>3.4189400000000001</v>
      </c>
      <c r="Y118">
        <v>-0.20207</v>
      </c>
    </row>
    <row r="119" spans="1:25">
      <c r="A119" s="151">
        <v>118</v>
      </c>
      <c r="B119">
        <v>-0.34450999999999998</v>
      </c>
      <c r="C119">
        <v>-0.35288999999999998</v>
      </c>
      <c r="D119">
        <v>0.22195000000000001</v>
      </c>
      <c r="E119">
        <v>1.24169</v>
      </c>
      <c r="F119">
        <v>-0.17116000000000001</v>
      </c>
      <c r="G119">
        <v>-0.11801</v>
      </c>
      <c r="H119">
        <v>-0.14827000000000001</v>
      </c>
      <c r="I119">
        <v>0.24969</v>
      </c>
      <c r="J119">
        <v>-9.5149999999999998E-2</v>
      </c>
      <c r="K119">
        <v>-0.28283000000000003</v>
      </c>
      <c r="L119">
        <v>-0.45690999999999998</v>
      </c>
      <c r="M119">
        <v>-0.76341999999999999</v>
      </c>
      <c r="N119">
        <v>-0.14709</v>
      </c>
      <c r="O119">
        <v>-0.24568000000000001</v>
      </c>
      <c r="P119">
        <v>-0.27711999999999998</v>
      </c>
      <c r="Q119" s="267">
        <v>-0.13417000000000001</v>
      </c>
      <c r="R119">
        <v>-0.16067999999999999</v>
      </c>
      <c r="S119">
        <v>2.1111599999999999</v>
      </c>
      <c r="T119">
        <v>9.4800000000000006E-3</v>
      </c>
      <c r="U119">
        <v>3.6196700000000002</v>
      </c>
      <c r="V119">
        <v>-0.33248</v>
      </c>
      <c r="W119">
        <v>-0.32373000000000002</v>
      </c>
      <c r="X119">
        <v>-0.69145999999999996</v>
      </c>
      <c r="Y119">
        <v>-0.10065</v>
      </c>
    </row>
    <row r="120" spans="1:25">
      <c r="A120" s="151">
        <v>119</v>
      </c>
      <c r="B120">
        <v>-1.2459199999999999</v>
      </c>
      <c r="C120">
        <v>-0.19961000000000001</v>
      </c>
      <c r="D120">
        <v>-0.40693000000000001</v>
      </c>
      <c r="E120">
        <v>0.27664</v>
      </c>
      <c r="F120">
        <v>7.3320299999999996</v>
      </c>
      <c r="G120">
        <v>-6.8059999999999996E-2</v>
      </c>
      <c r="H120">
        <v>-8.5599999999999996E-2</v>
      </c>
      <c r="I120">
        <v>0.42898999999999998</v>
      </c>
      <c r="J120">
        <v>-9.196E-2</v>
      </c>
      <c r="K120">
        <v>-0.21346999999999999</v>
      </c>
      <c r="L120">
        <v>-8.2369999999999999E-2</v>
      </c>
      <c r="M120">
        <v>2.12527</v>
      </c>
      <c r="N120">
        <v>-0.22986999999999999</v>
      </c>
      <c r="O120">
        <v>-7.1480000000000002E-2</v>
      </c>
      <c r="P120">
        <v>0.36558000000000002</v>
      </c>
      <c r="Q120" s="267">
        <v>-6.1280000000000001E-2</v>
      </c>
      <c r="R120">
        <v>-0.28320000000000001</v>
      </c>
      <c r="S120">
        <v>-0.65608999999999995</v>
      </c>
      <c r="T120">
        <v>-0.60004999999999997</v>
      </c>
      <c r="U120">
        <v>-0.23727000000000001</v>
      </c>
      <c r="V120">
        <v>0.12906000000000001</v>
      </c>
      <c r="W120">
        <v>-0.97243000000000002</v>
      </c>
      <c r="X120">
        <v>-0.33328999999999998</v>
      </c>
      <c r="Y120">
        <v>-0.25345000000000001</v>
      </c>
    </row>
    <row r="121" spans="1:25">
      <c r="A121" s="151">
        <v>120</v>
      </c>
      <c r="B121">
        <v>0.55689999999999995</v>
      </c>
      <c r="C121">
        <v>0.17910999999999999</v>
      </c>
      <c r="D121">
        <v>0.71613000000000004</v>
      </c>
      <c r="E121">
        <v>0.63839000000000001</v>
      </c>
      <c r="F121">
        <v>-0.17535999999999999</v>
      </c>
      <c r="G121">
        <v>-0.20735000000000001</v>
      </c>
      <c r="H121">
        <v>-0.14082</v>
      </c>
      <c r="I121">
        <v>-0.76476</v>
      </c>
      <c r="J121">
        <v>-9.0859999999999996E-2</v>
      </c>
      <c r="K121">
        <v>-0.18189</v>
      </c>
      <c r="L121">
        <v>-0.31484000000000001</v>
      </c>
      <c r="M121">
        <v>-0.78759000000000001</v>
      </c>
      <c r="N121">
        <v>-0.22986999999999999</v>
      </c>
      <c r="O121">
        <v>-0.23959</v>
      </c>
      <c r="P121">
        <v>-0.21535000000000001</v>
      </c>
      <c r="Q121" s="267">
        <v>-9.5610000000000001E-2</v>
      </c>
      <c r="R121">
        <v>-0.49743999999999999</v>
      </c>
      <c r="S121">
        <v>0.46227000000000001</v>
      </c>
      <c r="T121">
        <v>-0.60231999999999997</v>
      </c>
      <c r="U121">
        <v>-0.23727000000000001</v>
      </c>
      <c r="V121">
        <v>-0.25772</v>
      </c>
      <c r="W121">
        <v>6.4259999999999998E-2</v>
      </c>
      <c r="X121">
        <v>-1.0115400000000001</v>
      </c>
      <c r="Y121">
        <v>-0.25345000000000001</v>
      </c>
    </row>
    <row r="122" spans="1:25">
      <c r="A122" s="151">
        <v>121</v>
      </c>
      <c r="B122">
        <v>-0.34450999999999998</v>
      </c>
      <c r="C122">
        <v>-0.39443</v>
      </c>
      <c r="D122">
        <v>-0.20643</v>
      </c>
      <c r="E122">
        <v>0.75622999999999996</v>
      </c>
      <c r="F122">
        <v>-0.16900999999999999</v>
      </c>
      <c r="G122">
        <v>-0.22817000000000001</v>
      </c>
      <c r="H122">
        <v>-0.20709</v>
      </c>
      <c r="I122">
        <v>-0.16317000000000001</v>
      </c>
      <c r="J122">
        <v>-9.5759999999999998E-2</v>
      </c>
      <c r="K122">
        <v>-0.24310999999999999</v>
      </c>
      <c r="L122">
        <v>-0.29304999999999998</v>
      </c>
      <c r="M122">
        <v>-0.92371000000000003</v>
      </c>
      <c r="N122">
        <v>-0.22005</v>
      </c>
      <c r="O122">
        <v>-0.28671000000000002</v>
      </c>
      <c r="P122">
        <v>-0.27806999999999998</v>
      </c>
      <c r="Q122" s="267">
        <v>-4.1599999999999998E-2</v>
      </c>
      <c r="R122">
        <v>-0.44647999999999999</v>
      </c>
      <c r="S122">
        <v>-0.24940999999999999</v>
      </c>
      <c r="T122">
        <v>7.9159999999999994E-2</v>
      </c>
      <c r="U122">
        <v>-0.23727000000000001</v>
      </c>
      <c r="V122">
        <v>-0.17202999999999999</v>
      </c>
      <c r="W122">
        <v>1.6979</v>
      </c>
      <c r="X122">
        <v>9.4079999999999997E-2</v>
      </c>
      <c r="Y122">
        <v>0.23280000000000001</v>
      </c>
    </row>
    <row r="123" spans="1:25">
      <c r="A123" s="151">
        <v>122</v>
      </c>
      <c r="B123">
        <v>-0.79522000000000004</v>
      </c>
      <c r="C123">
        <v>-0.10095999999999999</v>
      </c>
      <c r="D123">
        <v>0.61667000000000005</v>
      </c>
      <c r="E123">
        <v>-3.8129999999999997E-2</v>
      </c>
      <c r="F123">
        <v>7.0872700000000002</v>
      </c>
      <c r="G123">
        <v>-0.13272</v>
      </c>
      <c r="H123">
        <v>-0.16661000000000001</v>
      </c>
      <c r="I123">
        <v>2.911E-2</v>
      </c>
      <c r="J123">
        <v>-9.3770000000000006E-2</v>
      </c>
      <c r="K123">
        <v>-0.23300000000000001</v>
      </c>
      <c r="L123">
        <v>-0.34194999999999998</v>
      </c>
      <c r="M123">
        <v>-0.74795999999999996</v>
      </c>
      <c r="N123">
        <v>-0.13297</v>
      </c>
      <c r="O123">
        <v>-0.28117999999999999</v>
      </c>
      <c r="P123">
        <v>-0.27716000000000002</v>
      </c>
      <c r="Q123" s="267">
        <v>-3.4099999999999998E-3</v>
      </c>
      <c r="R123">
        <v>-0.56293000000000004</v>
      </c>
      <c r="S123">
        <v>-0.41171000000000002</v>
      </c>
      <c r="T123">
        <v>-0.16930999999999999</v>
      </c>
      <c r="U123">
        <v>0.54674999999999996</v>
      </c>
      <c r="V123">
        <v>-0.22689000000000001</v>
      </c>
      <c r="W123">
        <v>0.40053</v>
      </c>
      <c r="X123">
        <v>0.23752999999999999</v>
      </c>
      <c r="Y123">
        <v>-0.11759</v>
      </c>
    </row>
    <row r="124" spans="1:25">
      <c r="A124" s="151">
        <v>123</v>
      </c>
      <c r="B124">
        <v>-1.2459199999999999</v>
      </c>
      <c r="C124">
        <v>-3.3579999999999999E-2</v>
      </c>
      <c r="D124">
        <v>0.21421000000000001</v>
      </c>
      <c r="E124">
        <v>2.1476299999999999</v>
      </c>
      <c r="F124">
        <v>-0.15901999999999999</v>
      </c>
      <c r="G124">
        <v>-0.13750999999999999</v>
      </c>
      <c r="H124">
        <v>-0.1893</v>
      </c>
      <c r="I124">
        <v>-0.76476</v>
      </c>
      <c r="J124">
        <v>-9.7559999999999994E-2</v>
      </c>
      <c r="K124">
        <v>-0.28487000000000001</v>
      </c>
      <c r="L124">
        <v>-0.41631000000000001</v>
      </c>
      <c r="M124">
        <v>-0.86326000000000003</v>
      </c>
      <c r="N124">
        <v>-0.21784999999999999</v>
      </c>
      <c r="O124">
        <v>-2.4719999999999999E-2</v>
      </c>
      <c r="P124">
        <v>-0.27484999999999998</v>
      </c>
      <c r="Q124" s="267">
        <v>-0.12261</v>
      </c>
      <c r="R124">
        <v>-0.11579</v>
      </c>
      <c r="S124">
        <v>9.4479999999999995E-2</v>
      </c>
      <c r="T124">
        <v>-8.7489999999999998E-2</v>
      </c>
      <c r="U124">
        <v>-0.23572000000000001</v>
      </c>
      <c r="V124">
        <v>-0.29289999999999999</v>
      </c>
      <c r="W124">
        <v>0.21632000000000001</v>
      </c>
      <c r="X124">
        <v>0.59643999999999997</v>
      </c>
      <c r="Y124">
        <v>-0.15823999999999999</v>
      </c>
    </row>
    <row r="125" spans="1:25">
      <c r="A125" s="151">
        <v>124</v>
      </c>
      <c r="B125">
        <v>1.0076099999999999</v>
      </c>
      <c r="C125">
        <v>-0.35365999999999997</v>
      </c>
      <c r="D125">
        <v>5.6189999999999997E-2</v>
      </c>
      <c r="E125">
        <v>0.31344</v>
      </c>
      <c r="F125">
        <v>-0.14402999999999999</v>
      </c>
      <c r="G125">
        <v>1.9910000000000001E-2</v>
      </c>
      <c r="H125">
        <v>-0.19102</v>
      </c>
      <c r="I125">
        <v>-0.76476</v>
      </c>
      <c r="J125">
        <v>-9.9400000000000002E-2</v>
      </c>
      <c r="K125">
        <v>-0.25746000000000002</v>
      </c>
      <c r="L125">
        <v>-0.27112999999999998</v>
      </c>
      <c r="M125">
        <v>0.77110999999999996</v>
      </c>
      <c r="N125">
        <v>7.2895500000000002</v>
      </c>
      <c r="O125">
        <v>-3.1910000000000001E-2</v>
      </c>
      <c r="P125">
        <v>2.3939999999999999E-2</v>
      </c>
      <c r="Q125" s="267">
        <v>0.37439</v>
      </c>
      <c r="R125">
        <v>-0.76705000000000001</v>
      </c>
      <c r="S125">
        <v>-0.53315999999999997</v>
      </c>
      <c r="T125">
        <v>-0.61409999999999998</v>
      </c>
      <c r="U125">
        <v>-0.23727000000000001</v>
      </c>
      <c r="V125">
        <v>0.33223999999999998</v>
      </c>
      <c r="W125">
        <v>0.44169000000000003</v>
      </c>
      <c r="X125">
        <v>0.43830000000000002</v>
      </c>
      <c r="Y125">
        <v>-2.1530000000000001E-2</v>
      </c>
    </row>
    <row r="126" spans="1:25">
      <c r="A126" s="151">
        <v>125</v>
      </c>
      <c r="B126">
        <v>0.1062</v>
      </c>
      <c r="C126">
        <v>-0.33065</v>
      </c>
      <c r="D126">
        <v>3.5061200000000001</v>
      </c>
      <c r="E126">
        <v>8.1670000000000006E-2</v>
      </c>
      <c r="F126">
        <v>-0.11631</v>
      </c>
      <c r="G126">
        <v>-4.2160000000000003E-2</v>
      </c>
      <c r="H126">
        <v>-0.12962000000000001</v>
      </c>
      <c r="I126">
        <v>0.92206999999999995</v>
      </c>
      <c r="J126">
        <v>-8.9630000000000001E-2</v>
      </c>
      <c r="K126">
        <v>-0.20119000000000001</v>
      </c>
      <c r="L126">
        <v>0.72528000000000004</v>
      </c>
      <c r="M126">
        <v>-1.0811299999999999</v>
      </c>
      <c r="N126">
        <v>-0.18435000000000001</v>
      </c>
      <c r="O126">
        <v>-0.23086000000000001</v>
      </c>
      <c r="P126">
        <v>-0.28090999999999999</v>
      </c>
      <c r="Q126" s="267">
        <v>-0.23399</v>
      </c>
      <c r="R126">
        <v>0.30911</v>
      </c>
      <c r="S126">
        <v>0.46181</v>
      </c>
      <c r="T126">
        <v>4.1235499999999998</v>
      </c>
      <c r="U126">
        <v>8.7858800000000006</v>
      </c>
      <c r="V126">
        <v>-4.0349999999999997E-2</v>
      </c>
      <c r="W126">
        <v>0.75331000000000004</v>
      </c>
      <c r="X126">
        <v>0.14119000000000001</v>
      </c>
      <c r="Y126">
        <v>-9.5880000000000007E-2</v>
      </c>
    </row>
    <row r="127" spans="1:25">
      <c r="A127" s="151">
        <v>126</v>
      </c>
      <c r="B127">
        <v>-1.6966300000000001</v>
      </c>
      <c r="C127">
        <v>-0.31195000000000001</v>
      </c>
      <c r="D127">
        <v>2.0658400000000001</v>
      </c>
      <c r="E127">
        <v>-0.78981999999999997</v>
      </c>
      <c r="F127">
        <v>-0.14685000000000001</v>
      </c>
      <c r="G127">
        <v>2.3089999999999999E-2</v>
      </c>
      <c r="H127">
        <v>-0.12787999999999999</v>
      </c>
      <c r="I127">
        <v>-0.76476</v>
      </c>
      <c r="J127">
        <v>-9.5909999999999995E-2</v>
      </c>
      <c r="K127">
        <v>-0.30108000000000001</v>
      </c>
      <c r="L127">
        <v>0.27273999999999998</v>
      </c>
      <c r="M127">
        <v>-1.41483</v>
      </c>
      <c r="N127">
        <v>2.62982</v>
      </c>
      <c r="O127">
        <v>-0.27504000000000001</v>
      </c>
      <c r="P127">
        <v>-0.28166000000000002</v>
      </c>
      <c r="Q127" s="267">
        <v>-0.11391</v>
      </c>
      <c r="R127">
        <v>0.19636999999999999</v>
      </c>
      <c r="S127">
        <v>3.5510600000000001</v>
      </c>
      <c r="T127">
        <v>3.9621200000000001</v>
      </c>
      <c r="U127">
        <v>-0.23727000000000001</v>
      </c>
      <c r="V127">
        <v>-0.41514000000000001</v>
      </c>
      <c r="W127">
        <v>0.36407</v>
      </c>
      <c r="X127">
        <v>1.4152499999999999</v>
      </c>
      <c r="Y127">
        <v>-0.25345000000000001</v>
      </c>
    </row>
    <row r="128" spans="1:25">
      <c r="A128" s="151">
        <v>127</v>
      </c>
      <c r="B128">
        <v>0.55689999999999995</v>
      </c>
      <c r="C128">
        <v>-0.44669999999999999</v>
      </c>
      <c r="D128">
        <v>-0.18195</v>
      </c>
      <c r="E128">
        <v>-1.0979300000000001</v>
      </c>
      <c r="F128">
        <v>-0.16567999999999999</v>
      </c>
      <c r="G128">
        <v>2.6749999999999999E-2</v>
      </c>
      <c r="H128">
        <v>-0.18623000000000001</v>
      </c>
      <c r="I128">
        <v>-0.76476</v>
      </c>
      <c r="J128">
        <v>-6.3350000000000004E-2</v>
      </c>
      <c r="K128">
        <v>0.29685</v>
      </c>
      <c r="L128">
        <v>0.14718000000000001</v>
      </c>
      <c r="M128">
        <v>-0.28010000000000002</v>
      </c>
      <c r="N128">
        <v>-0.22017999999999999</v>
      </c>
      <c r="O128">
        <v>0.31258000000000002</v>
      </c>
      <c r="P128">
        <v>0.36491000000000001</v>
      </c>
      <c r="Q128" s="267">
        <v>-0.17071</v>
      </c>
      <c r="R128">
        <v>0.3503</v>
      </c>
      <c r="S128">
        <v>-0.64934000000000003</v>
      </c>
      <c r="T128">
        <v>-0.61195999999999995</v>
      </c>
      <c r="U128">
        <v>-0.23727000000000001</v>
      </c>
      <c r="V128">
        <v>0.29854000000000003</v>
      </c>
      <c r="W128">
        <v>0.18038000000000001</v>
      </c>
      <c r="X128">
        <v>-0.90427999999999997</v>
      </c>
      <c r="Y128">
        <v>0.23597000000000001</v>
      </c>
    </row>
    <row r="129" spans="1:25">
      <c r="A129" s="151">
        <v>128</v>
      </c>
      <c r="B129">
        <v>-0.79522000000000004</v>
      </c>
      <c r="C129">
        <v>-0.32934999999999998</v>
      </c>
      <c r="D129">
        <v>-5.2850000000000001E-2</v>
      </c>
      <c r="E129">
        <v>-0.34428999999999998</v>
      </c>
      <c r="F129">
        <v>-0.19916</v>
      </c>
      <c r="G129">
        <v>-7.7590000000000006E-2</v>
      </c>
      <c r="H129">
        <v>-0.14859</v>
      </c>
      <c r="I129">
        <v>1.0128999999999999</v>
      </c>
      <c r="J129">
        <v>-9.6640000000000004E-2</v>
      </c>
      <c r="K129">
        <v>-0.28853000000000001</v>
      </c>
      <c r="L129">
        <v>-0.41657</v>
      </c>
      <c r="M129">
        <v>0.52307999999999999</v>
      </c>
      <c r="N129">
        <v>-0.18876000000000001</v>
      </c>
      <c r="O129">
        <v>-0.15157999999999999</v>
      </c>
      <c r="P129">
        <v>-0.26851999999999998</v>
      </c>
      <c r="Q129" s="267">
        <v>0.15726999999999999</v>
      </c>
      <c r="R129">
        <v>-0.68259999999999998</v>
      </c>
      <c r="S129">
        <v>0.19595000000000001</v>
      </c>
      <c r="T129">
        <v>-0.16735</v>
      </c>
      <c r="U129">
        <v>-0.19855999999999999</v>
      </c>
      <c r="V129">
        <v>-0.26397999999999999</v>
      </c>
      <c r="W129">
        <v>-0.73611000000000004</v>
      </c>
      <c r="X129">
        <v>-0.38311000000000001</v>
      </c>
      <c r="Y129">
        <v>-0.12925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最终采用指标</vt:lpstr>
      <vt:lpstr>共线性分析</vt:lpstr>
      <vt:lpstr>描述性统计</vt:lpstr>
      <vt:lpstr>范围缩减-直接回归</vt:lpstr>
      <vt:lpstr>1实证数据（删除虚拟指标）</vt:lpstr>
      <vt:lpstr>2实证数据（1上剔除离散）</vt:lpstr>
      <vt:lpstr>3最终实证数据（1上剔除异常）</vt:lpstr>
      <vt:lpstr>描述性统计表</vt:lpstr>
      <vt:lpstr>标准化</vt:lpstr>
      <vt:lpstr>因子分析KMO</vt:lpstr>
      <vt:lpstr>因子分析-解释方差</vt:lpstr>
      <vt:lpstr>因子分析-成分矩阵</vt:lpstr>
      <vt:lpstr>因子分析-旋转矩阵</vt:lpstr>
      <vt:lpstr>因子分析-得分矩阵</vt:lpstr>
      <vt:lpstr>因子分析—FAC取值</vt:lpstr>
      <vt:lpstr>回归分析</vt:lpstr>
      <vt:lpstr>Sheet1</vt:lpstr>
      <vt:lpstr>Sheet2</vt:lpstr>
      <vt:lpstr>Sheet3</vt:lpstr>
      <vt:lpstr>Sheet4</vt:lpstr>
      <vt:lpstr>取自然对数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jmy</dc:creator>
  <cp:lastModifiedBy>jmy</cp:lastModifiedBy>
  <cp:lastPrinted>2018-09-10T06:09:26Z</cp:lastPrinted>
  <dcterms:created xsi:type="dcterms:W3CDTF">2018-09-03T06:33:10Z</dcterms:created>
  <dcterms:modified xsi:type="dcterms:W3CDTF">2019-01-18T01:52:10Z</dcterms:modified>
</cp:coreProperties>
</file>